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charts/chart1.xml" ContentType="application/vnd.openxmlformats-officedocument.drawingml.chart+xml"/>
  <Override PartName="/xl/charts/chart2.xml" ContentType="application/vnd.openxmlformats-officedocument.drawingml.chart+xml"/>
  <Override PartName="/xl/tables/table3.xml" ContentType="application/vnd.openxmlformats-officedocument.spreadsheetml.table+xml"/>
  <Override PartName="/xl/drawings/drawing3.xml" ContentType="application/vnd.openxmlformats-officedocument.drawing+xml"/>
  <Override PartName="/xl/tables/table4.xml" ContentType="application/vnd.openxmlformats-officedocument.spreadsheetml.table+xml"/>
  <Override PartName="/xl/charts/chart3.xml" ContentType="application/vnd.openxmlformats-officedocument.drawingml.chart+xml"/>
  <Override PartName="/xl/drawings/drawing4.xml" ContentType="application/vnd.openxmlformats-officedocument.drawing+xml"/>
  <Override PartName="/xl/charts/chart4.xml" ContentType="application/vnd.openxmlformats-officedocument.drawingml.chart+xml"/>
  <Override PartName="/xl/drawings/drawing5.xml" ContentType="application/vnd.openxmlformats-officedocument.drawing+xml"/>
  <Override PartName="/xl/charts/chart5.xml" ContentType="application/vnd.openxmlformats-officedocument.drawingml.chart+xml"/>
  <Override PartName="/xl/drawings/drawing6.xml" ContentType="application/vnd.openxmlformats-officedocument.drawing+xml"/>
  <Override PartName="/xl/charts/chart6.xml" ContentType="application/vnd.openxmlformats-officedocument.drawingml.chart+xml"/>
  <Override PartName="/xl/tables/table5.xml" ContentType="application/vnd.openxmlformats-officedocument.spreadsheetml.table+xml"/>
  <Override PartName="/xl/tables/table6.xml" ContentType="application/vnd.openxmlformats-officedocument.spreadsheetml.table+xml"/>
  <Override PartName="/xl/drawings/drawing7.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C:\Users\julio.santana\Documents\Projects\Cofre_Trabalho\outputs\tabelas\"/>
    </mc:Choice>
  </mc:AlternateContent>
  <xr:revisionPtr revIDLastSave="0" documentId="13_ncr:1_{B01F6A1E-1112-43DF-BEAA-4CFF9443B8F5}" xr6:coauthVersionLast="47" xr6:coauthVersionMax="47" xr10:uidLastSave="{00000000-0000-0000-0000-000000000000}"/>
  <bookViews>
    <workbookView xWindow="-120" yWindow="-120" windowWidth="29040" windowHeight="16440" xr2:uid="{00000000-000D-0000-FFFF-FFFF00000000}"/>
  </bookViews>
  <sheets>
    <sheet name="Visão Geral" sheetId="1" r:id="rId1"/>
    <sheet name="Gasto geral" sheetId="3" r:id="rId2"/>
    <sheet name="Gastos com Manutenção" sheetId="4" r:id="rId3"/>
    <sheet name="Gastos com combustível" sheetId="5" r:id="rId4"/>
    <sheet name="Gastos com Contratos" sheetId="6" r:id="rId5"/>
    <sheet name="Mix por conta" sheetId="2" r:id="rId6"/>
    <sheet name="Gasto por Local - Detalhado" sheetId="7" r:id="rId7"/>
    <sheet name="Resumo Local×Marca" sheetId="8" r:id="rId8"/>
    <sheet name="Mês×Maq LIEB" sheetId="9" r:id="rId9"/>
    <sheet name="Mês×Maq HYUN" sheetId="10" r:id="rId10"/>
    <sheet name="Série mensal" sheetId="11" r:id="rId11"/>
    <sheet name="Gasto_mês_máquina" sheetId="12" r:id="rId12"/>
    <sheet name="Fonte_Dados" sheetId="14" r:id="rId13"/>
    <sheet name="Gráficos feitos em Python" sheetId="13" r:id="rId14"/>
  </sheets>
  <definedNames>
    <definedName name="_xlnm._FilterDatabase" localSheetId="1" hidden="1">'Gasto geral'!$A$2:$I$28</definedName>
    <definedName name="_xlnm.Print_Area" localSheetId="1">'Gasto geral'!$A$1:$I$41</definedName>
    <definedName name="_xlnm.Print_Area" localSheetId="3">'Gastos com combustível'!$A$1:$I$41</definedName>
    <definedName name="_xlnm.Print_Area" localSheetId="4">'Gastos com Contratos'!$A$1:$I$43</definedName>
    <definedName name="_xlnm.Print_Area" localSheetId="2">'Gastos com Manutenção'!$A$1:$I$41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30" i="5" l="1"/>
  <c r="I50" i="7"/>
  <c r="H50" i="7"/>
  <c r="E49" i="7"/>
  <c r="D49" i="7"/>
  <c r="C49" i="7"/>
  <c r="E48" i="7"/>
  <c r="D48" i="7"/>
  <c r="I47" i="7"/>
  <c r="H47" i="7"/>
  <c r="E46" i="7"/>
  <c r="D46" i="7"/>
  <c r="C46" i="7"/>
  <c r="E45" i="7"/>
  <c r="D45" i="7"/>
  <c r="C45" i="7"/>
  <c r="I44" i="7"/>
  <c r="H44" i="7"/>
  <c r="I43" i="7"/>
  <c r="H43" i="7"/>
  <c r="E42" i="7"/>
  <c r="D42" i="7"/>
  <c r="C42" i="7"/>
  <c r="E41" i="7"/>
  <c r="D41" i="7"/>
  <c r="I40" i="7"/>
  <c r="H40" i="7"/>
  <c r="E39" i="7"/>
  <c r="D39" i="7"/>
  <c r="C39" i="7"/>
  <c r="I38" i="7"/>
  <c r="H38" i="7"/>
  <c r="E37" i="7"/>
  <c r="D37" i="7"/>
  <c r="C37" i="7"/>
  <c r="E36" i="7"/>
  <c r="D36" i="7"/>
  <c r="C36" i="7"/>
  <c r="I35" i="7"/>
  <c r="H35" i="7"/>
  <c r="I34" i="7"/>
  <c r="H34" i="7"/>
  <c r="E33" i="7"/>
  <c r="D33" i="7"/>
  <c r="C33" i="7"/>
  <c r="E32" i="7"/>
  <c r="I31" i="7"/>
  <c r="H31" i="7"/>
  <c r="I30" i="7"/>
  <c r="H30" i="7"/>
  <c r="E29" i="7"/>
  <c r="D29" i="7"/>
  <c r="C29" i="7"/>
  <c r="E28" i="7"/>
  <c r="I27" i="7"/>
  <c r="H27" i="7"/>
  <c r="I26" i="7"/>
  <c r="H26" i="7"/>
  <c r="E25" i="7"/>
  <c r="D25" i="7"/>
  <c r="C25" i="7"/>
  <c r="I24" i="7"/>
  <c r="H24" i="7"/>
  <c r="E23" i="7"/>
  <c r="D23" i="7"/>
  <c r="C23" i="7"/>
  <c r="E22" i="7"/>
  <c r="D22" i="7"/>
  <c r="C22" i="7"/>
  <c r="I21" i="7"/>
  <c r="H21" i="7"/>
  <c r="I20" i="7"/>
  <c r="H20" i="7"/>
  <c r="E19" i="7"/>
  <c r="D19" i="7"/>
  <c r="C19" i="7"/>
  <c r="E18" i="7"/>
  <c r="D18" i="7"/>
  <c r="C18" i="7"/>
  <c r="I17" i="7"/>
  <c r="H17" i="7"/>
  <c r="I16" i="7"/>
  <c r="H16" i="7"/>
  <c r="I15" i="7"/>
  <c r="H15" i="7"/>
  <c r="E14" i="7"/>
  <c r="D14" i="7"/>
  <c r="C14" i="7"/>
  <c r="I13" i="7"/>
  <c r="H13" i="7"/>
  <c r="I12" i="7"/>
  <c r="H12" i="7"/>
  <c r="E10" i="7"/>
  <c r="D10" i="7"/>
  <c r="I9" i="7"/>
  <c r="H9" i="7"/>
  <c r="I8" i="7"/>
  <c r="H8" i="7"/>
  <c r="E7" i="7"/>
  <c r="D7" i="7"/>
  <c r="C7" i="7"/>
  <c r="I6" i="7"/>
  <c r="H6" i="7"/>
  <c r="E5" i="7"/>
  <c r="D5" i="7"/>
  <c r="C5" i="7"/>
  <c r="E4" i="7"/>
  <c r="D4" i="7"/>
  <c r="C4" i="7"/>
  <c r="G48" i="6"/>
  <c r="D48" i="6"/>
  <c r="C48" i="6"/>
  <c r="G47" i="6"/>
  <c r="D47" i="6"/>
  <c r="C47" i="6"/>
  <c r="I43" i="6"/>
  <c r="H43" i="6"/>
  <c r="F43" i="6"/>
  <c r="E43" i="6"/>
  <c r="I42" i="6"/>
  <c r="F42" i="6"/>
  <c r="I41" i="6"/>
  <c r="H41" i="6"/>
  <c r="F41" i="6"/>
  <c r="E41" i="6"/>
  <c r="I40" i="6"/>
  <c r="F40" i="6"/>
  <c r="I39" i="6"/>
  <c r="H39" i="6"/>
  <c r="F39" i="6"/>
  <c r="E39" i="6"/>
  <c r="I38" i="6"/>
  <c r="H38" i="6"/>
  <c r="F38" i="6"/>
  <c r="E38" i="6"/>
  <c r="I37" i="6"/>
  <c r="F37" i="6"/>
  <c r="I36" i="6"/>
  <c r="H36" i="6"/>
  <c r="F36" i="6"/>
  <c r="E36" i="6"/>
  <c r="I35" i="6"/>
  <c r="F35" i="6"/>
  <c r="G29" i="6"/>
  <c r="D29" i="6"/>
  <c r="G28" i="6"/>
  <c r="D28" i="6"/>
  <c r="C28" i="6"/>
  <c r="G27" i="6"/>
  <c r="D27" i="6"/>
  <c r="C27" i="6"/>
  <c r="I23" i="6"/>
  <c r="H23" i="6"/>
  <c r="F23" i="6"/>
  <c r="E23" i="6"/>
  <c r="I22" i="6"/>
  <c r="F22" i="6"/>
  <c r="I21" i="6"/>
  <c r="H21" i="6"/>
  <c r="F21" i="6"/>
  <c r="E21" i="6"/>
  <c r="I20" i="6"/>
  <c r="F20" i="6"/>
  <c r="I19" i="6"/>
  <c r="H19" i="6"/>
  <c r="F19" i="6"/>
  <c r="E19" i="6"/>
  <c r="I18" i="6"/>
  <c r="H18" i="6"/>
  <c r="F18" i="6"/>
  <c r="E18" i="6"/>
  <c r="I17" i="6"/>
  <c r="F17" i="6"/>
  <c r="I16" i="6"/>
  <c r="H16" i="6"/>
  <c r="F16" i="6"/>
  <c r="E16" i="6"/>
  <c r="I15" i="6"/>
  <c r="F15" i="6"/>
  <c r="I14" i="6"/>
  <c r="H14" i="6"/>
  <c r="F14" i="6"/>
  <c r="E14" i="6"/>
  <c r="I13" i="6"/>
  <c r="F13" i="6"/>
  <c r="I12" i="6"/>
  <c r="F12" i="6"/>
  <c r="I11" i="6"/>
  <c r="F11" i="6"/>
  <c r="I10" i="6"/>
  <c r="F10" i="6"/>
  <c r="I9" i="6"/>
  <c r="H9" i="6"/>
  <c r="F9" i="6"/>
  <c r="E9" i="6"/>
  <c r="I8" i="6"/>
  <c r="H8" i="6"/>
  <c r="F8" i="6"/>
  <c r="E8" i="6"/>
  <c r="I7" i="6"/>
  <c r="F7" i="6"/>
  <c r="G35" i="5"/>
  <c r="D35" i="5"/>
  <c r="C35" i="5"/>
  <c r="G34" i="5"/>
  <c r="D34" i="5"/>
  <c r="C34" i="5"/>
  <c r="I30" i="5"/>
  <c r="F30" i="5"/>
  <c r="E30" i="5"/>
  <c r="I29" i="5"/>
  <c r="F29" i="5"/>
  <c r="I28" i="5"/>
  <c r="H28" i="5"/>
  <c r="F28" i="5"/>
  <c r="E28" i="5"/>
  <c r="I27" i="5"/>
  <c r="F27" i="5"/>
  <c r="I26" i="5"/>
  <c r="H26" i="5"/>
  <c r="F26" i="5"/>
  <c r="E26" i="5"/>
  <c r="I25" i="5"/>
  <c r="F25" i="5"/>
  <c r="I24" i="5"/>
  <c r="H24" i="5"/>
  <c r="F24" i="5"/>
  <c r="E24" i="5"/>
  <c r="I23" i="5"/>
  <c r="H23" i="5"/>
  <c r="F23" i="5"/>
  <c r="E23" i="5"/>
  <c r="I22" i="5"/>
  <c r="F22" i="5"/>
  <c r="I21" i="5"/>
  <c r="H21" i="5"/>
  <c r="F21" i="5"/>
  <c r="E21" i="5"/>
  <c r="I20" i="5"/>
  <c r="F20" i="5"/>
  <c r="I19" i="5"/>
  <c r="H19" i="5"/>
  <c r="F19" i="5"/>
  <c r="E19" i="5"/>
  <c r="I18" i="5"/>
  <c r="F18" i="5"/>
  <c r="I17" i="5"/>
  <c r="H17" i="5"/>
  <c r="F17" i="5"/>
  <c r="E17" i="5"/>
  <c r="I16" i="5"/>
  <c r="H16" i="5"/>
  <c r="F16" i="5"/>
  <c r="E16" i="5"/>
  <c r="I15" i="5"/>
  <c r="F15" i="5"/>
  <c r="I14" i="5"/>
  <c r="H14" i="5"/>
  <c r="F14" i="5"/>
  <c r="E14" i="5"/>
  <c r="I13" i="5"/>
  <c r="F13" i="5"/>
  <c r="I12" i="5"/>
  <c r="H12" i="5"/>
  <c r="F12" i="5"/>
  <c r="E12" i="5"/>
  <c r="I11" i="5"/>
  <c r="F11" i="5"/>
  <c r="I10" i="5"/>
  <c r="F10" i="5"/>
  <c r="I9" i="5"/>
  <c r="F9" i="5"/>
  <c r="I8" i="5"/>
  <c r="F8" i="5"/>
  <c r="I7" i="5"/>
  <c r="H7" i="5"/>
  <c r="F7" i="5"/>
  <c r="E7" i="5"/>
  <c r="I6" i="5"/>
  <c r="H6" i="5"/>
  <c r="F6" i="5"/>
  <c r="E6" i="5"/>
  <c r="I5" i="5"/>
  <c r="F5" i="5"/>
  <c r="G35" i="4"/>
  <c r="D35" i="4"/>
  <c r="C35" i="4"/>
  <c r="G34" i="4"/>
  <c r="D34" i="4"/>
  <c r="C34" i="4"/>
  <c r="I30" i="4"/>
  <c r="H30" i="4"/>
  <c r="F30" i="4"/>
  <c r="E30" i="4"/>
  <c r="I29" i="4"/>
  <c r="F29" i="4"/>
  <c r="I28" i="4"/>
  <c r="H28" i="4"/>
  <c r="F28" i="4"/>
  <c r="E28" i="4"/>
  <c r="I27" i="4"/>
  <c r="F27" i="4"/>
  <c r="I26" i="4"/>
  <c r="H26" i="4"/>
  <c r="F26" i="4"/>
  <c r="E26" i="4"/>
  <c r="I25" i="4"/>
  <c r="F25" i="4"/>
  <c r="I24" i="4"/>
  <c r="H24" i="4"/>
  <c r="F24" i="4"/>
  <c r="E24" i="4"/>
  <c r="I23" i="4"/>
  <c r="H23" i="4"/>
  <c r="F23" i="4"/>
  <c r="E23" i="4"/>
  <c r="I22" i="4"/>
  <c r="F22" i="4"/>
  <c r="I21" i="4"/>
  <c r="H21" i="4"/>
  <c r="F21" i="4"/>
  <c r="E21" i="4"/>
  <c r="I20" i="4"/>
  <c r="F20" i="4"/>
  <c r="I19" i="4"/>
  <c r="H19" i="4"/>
  <c r="F19" i="4"/>
  <c r="E19" i="4"/>
  <c r="I18" i="4"/>
  <c r="F18" i="4"/>
  <c r="I17" i="4"/>
  <c r="H17" i="4"/>
  <c r="F17" i="4"/>
  <c r="E17" i="4"/>
  <c r="I16" i="4"/>
  <c r="H16" i="4"/>
  <c r="F16" i="4"/>
  <c r="E16" i="4"/>
  <c r="I15" i="4"/>
  <c r="F15" i="4"/>
  <c r="I14" i="4"/>
  <c r="H14" i="4"/>
  <c r="F14" i="4"/>
  <c r="E14" i="4"/>
  <c r="I13" i="4"/>
  <c r="F13" i="4"/>
  <c r="I12" i="4"/>
  <c r="H12" i="4"/>
  <c r="F12" i="4"/>
  <c r="E12" i="4"/>
  <c r="I11" i="4"/>
  <c r="F11" i="4"/>
  <c r="I10" i="4"/>
  <c r="F10" i="4"/>
  <c r="I9" i="4"/>
  <c r="F9" i="4"/>
  <c r="I8" i="4"/>
  <c r="F8" i="4"/>
  <c r="I7" i="4"/>
  <c r="H7" i="4"/>
  <c r="F7" i="4"/>
  <c r="E7" i="4"/>
  <c r="I6" i="4"/>
  <c r="H6" i="4"/>
  <c r="F6" i="4"/>
  <c r="E6" i="4"/>
  <c r="I5" i="4"/>
  <c r="F5" i="4"/>
  <c r="G34" i="3"/>
  <c r="D34" i="3"/>
  <c r="C34" i="3"/>
  <c r="G33" i="3"/>
  <c r="D33" i="3"/>
  <c r="C33" i="3"/>
  <c r="I28" i="3"/>
  <c r="F28" i="3"/>
  <c r="I27" i="3"/>
  <c r="F27" i="3"/>
  <c r="I26" i="3"/>
  <c r="F26" i="3"/>
  <c r="I25" i="3"/>
  <c r="F25" i="3"/>
  <c r="I24" i="3"/>
  <c r="F24" i="3"/>
  <c r="I23" i="3"/>
  <c r="F23" i="3"/>
  <c r="I22" i="3"/>
  <c r="H22" i="3"/>
  <c r="F22" i="3"/>
  <c r="E22" i="3"/>
  <c r="I21" i="3"/>
  <c r="H21" i="3"/>
  <c r="F21" i="3"/>
  <c r="E21" i="3"/>
  <c r="I20" i="3"/>
  <c r="F20" i="3"/>
  <c r="I19" i="3"/>
  <c r="F19" i="3"/>
  <c r="I18" i="3"/>
  <c r="F18" i="3"/>
  <c r="I17" i="3"/>
  <c r="F17" i="3"/>
  <c r="I16" i="3"/>
  <c r="F16" i="3"/>
  <c r="I15" i="3"/>
  <c r="H15" i="3"/>
  <c r="F15" i="3"/>
  <c r="E15" i="3"/>
  <c r="I14" i="3"/>
  <c r="H14" i="3"/>
  <c r="F14" i="3"/>
  <c r="E14" i="3"/>
  <c r="I13" i="3"/>
  <c r="F13" i="3"/>
  <c r="I12" i="3"/>
  <c r="F12" i="3"/>
  <c r="I11" i="3"/>
  <c r="F11" i="3"/>
  <c r="I10" i="3"/>
  <c r="F10" i="3"/>
  <c r="I9" i="3"/>
  <c r="F9" i="3"/>
  <c r="I8" i="3"/>
  <c r="H8" i="3"/>
  <c r="F8" i="3"/>
  <c r="E8" i="3"/>
  <c r="I7" i="3"/>
  <c r="H7" i="3"/>
  <c r="F7" i="3"/>
  <c r="E7" i="3"/>
  <c r="I6" i="3"/>
  <c r="F6" i="3"/>
  <c r="I5" i="3"/>
  <c r="H5" i="3"/>
  <c r="F5" i="3"/>
  <c r="E5" i="3"/>
  <c r="I4" i="3"/>
  <c r="H4" i="3"/>
  <c r="F4" i="3"/>
  <c r="E4" i="3"/>
  <c r="I3" i="3"/>
  <c r="F3" i="3"/>
  <c r="C41" i="7" l="1"/>
  <c r="D28" i="7"/>
  <c r="D40" i="3"/>
  <c r="I33" i="3"/>
  <c r="F33" i="3"/>
  <c r="I34" i="3"/>
  <c r="F34" i="3"/>
  <c r="I49" i="7"/>
  <c r="H49" i="7"/>
  <c r="D32" i="7"/>
  <c r="H32" i="7" s="1"/>
  <c r="C32" i="7"/>
  <c r="I29" i="7"/>
  <c r="H29" i="7"/>
  <c r="C10" i="7"/>
  <c r="I7" i="7"/>
  <c r="H7" i="7"/>
  <c r="I5" i="7"/>
  <c r="H5" i="7"/>
  <c r="I4" i="7"/>
  <c r="H4" i="7"/>
  <c r="G49" i="6"/>
  <c r="D49" i="6"/>
  <c r="C49" i="6"/>
  <c r="I48" i="6"/>
  <c r="H48" i="6"/>
  <c r="F48" i="6"/>
  <c r="E48" i="6"/>
  <c r="I47" i="6"/>
  <c r="H47" i="6"/>
  <c r="F47" i="6"/>
  <c r="E47" i="6"/>
  <c r="C36" i="5"/>
  <c r="I34" i="5"/>
  <c r="C29" i="6"/>
  <c r="I28" i="6"/>
  <c r="H28" i="6"/>
  <c r="F28" i="6"/>
  <c r="E28" i="6"/>
  <c r="I27" i="6"/>
  <c r="H27" i="6"/>
  <c r="F27" i="6"/>
  <c r="E27" i="6"/>
  <c r="G36" i="5"/>
  <c r="H35" i="5" s="1"/>
  <c r="F34" i="5"/>
  <c r="F35" i="5"/>
  <c r="G36" i="4"/>
  <c r="D36" i="4"/>
  <c r="C36" i="4"/>
  <c r="I35" i="4"/>
  <c r="H35" i="4"/>
  <c r="F35" i="4"/>
  <c r="E35" i="4"/>
  <c r="I34" i="4"/>
  <c r="H34" i="4"/>
  <c r="F34" i="4"/>
  <c r="E34" i="4"/>
  <c r="D35" i="3"/>
  <c r="E33" i="3" s="1"/>
  <c r="C35" i="3"/>
  <c r="E34" i="3"/>
  <c r="I41" i="3"/>
  <c r="G41" i="3"/>
  <c r="F41" i="3"/>
  <c r="D41" i="3"/>
  <c r="I40" i="3"/>
  <c r="G40" i="3"/>
  <c r="F40" i="3"/>
  <c r="G35" i="3"/>
  <c r="I48" i="7"/>
  <c r="H48" i="7"/>
  <c r="C48" i="7"/>
  <c r="I46" i="7"/>
  <c r="H46" i="7"/>
  <c r="I45" i="7"/>
  <c r="H45" i="7"/>
  <c r="I42" i="7"/>
  <c r="H42" i="7"/>
  <c r="I41" i="7"/>
  <c r="H41" i="7"/>
  <c r="I39" i="7"/>
  <c r="H39" i="7"/>
  <c r="I37" i="7"/>
  <c r="H37" i="7"/>
  <c r="I36" i="7"/>
  <c r="H36" i="7"/>
  <c r="I33" i="7"/>
  <c r="H33" i="7"/>
  <c r="I32" i="7"/>
  <c r="I28" i="7"/>
  <c r="C28" i="7"/>
  <c r="I25" i="7"/>
  <c r="H25" i="7"/>
  <c r="I23" i="7"/>
  <c r="H23" i="7"/>
  <c r="I22" i="7"/>
  <c r="H22" i="7"/>
  <c r="I19" i="7"/>
  <c r="H19" i="7"/>
  <c r="I18" i="7"/>
  <c r="H18" i="7"/>
  <c r="I14" i="7"/>
  <c r="H14" i="7"/>
  <c r="I10" i="7"/>
  <c r="H10" i="7"/>
  <c r="D36" i="5"/>
  <c r="I35" i="5"/>
  <c r="H28" i="7" l="1"/>
  <c r="H34" i="3"/>
  <c r="H33" i="3"/>
  <c r="H34" i="5"/>
  <c r="E34" i="5"/>
  <c r="E35" i="5"/>
</calcChain>
</file>

<file path=xl/sharedStrings.xml><?xml version="1.0" encoding="utf-8"?>
<sst xmlns="http://schemas.openxmlformats.org/spreadsheetml/2006/main" count="24889" uniqueCount="1619">
  <si>
    <t>R$ médio / máquina do parque</t>
  </si>
  <si>
    <t>% do volume da marca</t>
  </si>
  <si>
    <t>Conta</t>
  </si>
  <si>
    <t>LIEBHERR</t>
  </si>
  <si>
    <t>HYUNDAI</t>
  </si>
  <si>
    <t>Manutenção</t>
  </si>
  <si>
    <t>Diesel</t>
  </si>
  <si>
    <t>Peças de manutenção</t>
  </si>
  <si>
    <t>Liebherr × Hyundai — Dashboard</t>
  </si>
  <si>
    <t>Mudança principal nas análises</t>
  </si>
  <si>
    <t>Comparação pelo custo médio mensal por máquina do parque: gasto total ÷ meses analisados no ano (12 em 2025, 3 em 2026) ÷ tamanho do parque (÷7 ou ÷16).</t>
  </si>
  <si>
    <t>Indicador</t>
  </si>
  <si>
    <t>Valor</t>
  </si>
  <si>
    <t>Comparativo justo</t>
  </si>
  <si>
    <t>R$ 9,179 / máq / mês  (7 máq.)</t>
  </si>
  <si>
    <t>R$ 6,589 / máq / mês  (16 máq.)</t>
  </si>
  <si>
    <t>Unidade líder em gasto</t>
  </si>
  <si>
    <t>Maringá</t>
  </si>
  <si>
    <t>Período observado</t>
  </si>
  <si>
    <t>2025-01 → 2026-03 (média: ÷12 em 2025, 3 em 2026; manutenção + combustível)</t>
  </si>
  <si>
    <t>2026 (até março)</t>
  </si>
  <si>
    <t>Local</t>
  </si>
  <si>
    <t>Marca</t>
  </si>
  <si>
    <t>Máquina</t>
  </si>
  <si>
    <t>Gasto total</t>
  </si>
  <si>
    <t>%</t>
  </si>
  <si>
    <t>Média mensal</t>
  </si>
  <si>
    <t>PRUDENTE</t>
  </si>
  <si>
    <t>MARINGÁ DISTRITO</t>
  </si>
  <si>
    <t>MARINGÁ</t>
  </si>
  <si>
    <t>MARINGÁ CIDADE ALTA</t>
  </si>
  <si>
    <t>LONDRINA</t>
  </si>
  <si>
    <t>DOURADOS</t>
  </si>
  <si>
    <t>CAMPO GRANDE</t>
  </si>
  <si>
    <t>ARCELOR BARRA MANSA</t>
  </si>
  <si>
    <t>TUPY</t>
  </si>
  <si>
    <t>PÁTIO DE MANUTENÇÃO</t>
  </si>
  <si>
    <t>MATHEUS</t>
  </si>
  <si>
    <t>MULTI AÇO</t>
  </si>
  <si>
    <t>Geral</t>
  </si>
  <si>
    <t>Total</t>
  </si>
  <si>
    <t>Por Máquina</t>
  </si>
  <si>
    <t>Gasto médio por Máquina</t>
  </si>
  <si>
    <t>Manutenção — recorte da aba «Gasto geral»</t>
  </si>
  <si>
    <t>Mesma hierarquia Local → Marca → Máquina da aba «Gasto geral» (mesmos locais e parque Liebherr/Hyundai), porém somando apenas as contas 7.1.1 (peças), 7.1.2 (manutenção) e 7.1.18 (fretes). Os valores aqui são parte do total do Gasto geral — não o substituem.</t>
  </si>
  <si>
    <t>Combustível — recorte da aba «Gasto geral»</t>
  </si>
  <si>
    <t>Mesma estrutura da «Gasto geral», restrita às contas 7.1.4 (diesel em posto) e 7.1.22 (diesel interno). Em 2026 (até março), quando o SAGI não registra abastecimento, entram os custos da base consolidada (Custos-Maquinas). Também é subconjunto do Gasto geral.</t>
  </si>
  <si>
    <t>Contratos — manutenção + combustível por operação</t>
  </si>
  <si>
    <t>Reúne as mesmas rubricas das abas de Manutenção e Combustível (soma das contas 7.1.1, 7.1.2, 7.1.18, 7.1.4 e 7.1.22), separadas em duas visões: operações Seletiva (G3S) e contratos externos. Equivale ao Gasto geral filtrado por essas contas, agrupado por onde a máquina está alocada.</t>
  </si>
  <si>
    <t>Seletiva (G3S) — Prudente, Maringá, Londrina, Dourados, Campo Grande, Pátio de Manutenção</t>
  </si>
  <si>
    <t>Contratos externos — Arcelor Mittal Barra Mansa, Tupy, Matheus, Multi Aço</t>
  </si>
  <si>
    <t>Expanda/recolha: Local → Marca → Máquina  |  Filtros: cabeçalho da tabela (▼)</t>
  </si>
  <si>
    <t xml:space="preserve">Gasto total </t>
  </si>
  <si>
    <t xml:space="preserve">Média mensal </t>
  </si>
  <si>
    <t>Media mensal</t>
  </si>
  <si>
    <t>2025</t>
  </si>
  <si>
    <t>2026</t>
  </si>
  <si>
    <t>Meses c/ gasto 2025</t>
  </si>
  <si>
    <t>Meses c/ gasto 2026</t>
  </si>
  <si>
    <t>2025(m)</t>
  </si>
  <si>
    <t>2026(m)</t>
  </si>
  <si>
    <t>Prudente</t>
  </si>
  <si>
    <t>EHL0028</t>
  </si>
  <si>
    <t>EHH0006</t>
  </si>
  <si>
    <t>EHH0009</t>
  </si>
  <si>
    <t>Maringá Distrito</t>
  </si>
  <si>
    <t>EHL0043</t>
  </si>
  <si>
    <t>EHL0070</t>
  </si>
  <si>
    <t>EHH0002</t>
  </si>
  <si>
    <t>Maringá (Cidade Alta)</t>
  </si>
  <si>
    <t>EHH0004</t>
  </si>
  <si>
    <t>EHH0039</t>
  </si>
  <si>
    <t>Londrina</t>
  </si>
  <si>
    <t>EHH0008</t>
  </si>
  <si>
    <t>EHH0040</t>
  </si>
  <si>
    <t>Dourados</t>
  </si>
  <si>
    <t>EHL0042</t>
  </si>
  <si>
    <t>EHH0036</t>
  </si>
  <si>
    <t>EHH0044</t>
  </si>
  <si>
    <t>Campo Grande</t>
  </si>
  <si>
    <t>EHH0038</t>
  </si>
  <si>
    <t>EHH0046</t>
  </si>
  <si>
    <t>AM-BAR</t>
  </si>
  <si>
    <t>EHH0015</t>
  </si>
  <si>
    <t>EHH0019</t>
  </si>
  <si>
    <t>Tupy</t>
  </si>
  <si>
    <t>EHL0041</t>
  </si>
  <si>
    <t>EHH0003</t>
  </si>
  <si>
    <t>Pátio de Manutenção</t>
  </si>
  <si>
    <t>EHL0013</t>
  </si>
  <si>
    <t>EHL0014</t>
  </si>
  <si>
    <t>Matheus</t>
  </si>
  <si>
    <t>EHH0007</t>
  </si>
  <si>
    <t>Multi Aço</t>
  </si>
  <si>
    <t>EHH0037</t>
  </si>
  <si>
    <t>Média mensal por unidade e marca (visão pivot)</t>
  </si>
  <si>
    <t>Máquinas</t>
  </si>
  <si>
    <t>Média mensal 2025</t>
  </si>
  <si>
    <t>Gasto total 2025</t>
  </si>
  <si>
    <t>Média mensal 2026</t>
  </si>
  <si>
    <t>Gasto total 2026</t>
  </si>
  <si>
    <t>Todas as 7 máquinas LIEBHERR. Clique nos itens da legenda do gráfico para mostrar/ocultar máquinas. Ou use a aba Gasto_mês_máquina com Slicer.</t>
  </si>
  <si>
    <t>Mês</t>
  </si>
  <si>
    <t>2025-01</t>
  </si>
  <si>
    <t>2025-02</t>
  </si>
  <si>
    <t>2025-03</t>
  </si>
  <si>
    <t>2025-04</t>
  </si>
  <si>
    <t>2025-05</t>
  </si>
  <si>
    <t>2025-06</t>
  </si>
  <si>
    <t>2025-07</t>
  </si>
  <si>
    <t>2025-08</t>
  </si>
  <si>
    <t>2025-09</t>
  </si>
  <si>
    <t>2025-10</t>
  </si>
  <si>
    <t>2025-11</t>
  </si>
  <si>
    <t>2025-12</t>
  </si>
  <si>
    <t>2026-01</t>
  </si>
  <si>
    <t>2026-02</t>
  </si>
  <si>
    <t>2026-03</t>
  </si>
  <si>
    <t>Todas as 16 máquinas HYUNDAI. Clique nos itens da legenda do gráfico para mostrar/ocultar máquinas. Ou use a aba Gasto_mês_máquina com Slicer.</t>
  </si>
  <si>
    <t>mes_nf</t>
  </si>
  <si>
    <t>Parque completo. Inserir → Tabela Dinâmica → Slicer em Máquina para escolher quais linhas ver.</t>
  </si>
  <si>
    <t>Gasto</t>
  </si>
  <si>
    <t>Ambar</t>
  </si>
  <si>
    <t>01 volume por ano</t>
  </si>
  <si>
    <t>02 mix contas pct</t>
  </si>
  <si>
    <t>03 volume por conta</t>
  </si>
  <si>
    <t>04 serie mensal 2025</t>
  </si>
  <si>
    <t>04 serie mensal 2026</t>
  </si>
  <si>
    <t>05 top maquinas 2025</t>
  </si>
  <si>
    <t>05 top maquinas 2026</t>
  </si>
  <si>
    <t>05 top maquinas Geral</t>
  </si>
  <si>
    <t>06 mes maquinas liebherr</t>
  </si>
  <si>
    <t>06 mes maquinas hyundai</t>
  </si>
  <si>
    <t>Base auditável jan/2025–mar/2026 — coluna Arquivo_Fonte indica a planilha de origem. Inserir → Tabela Dinâmica: Linhas Local &gt; Marca &gt; Máquina | Colunas Ano | Valores Gasto_Abs.</t>
  </si>
  <si>
    <t>Ano</t>
  </si>
  <si>
    <t>Data_NF</t>
  </si>
  <si>
    <t>Divisão</t>
  </si>
  <si>
    <t>Filial_SAGI</t>
  </si>
  <si>
    <t>N3_CC</t>
  </si>
  <si>
    <t>N4_CC</t>
  </si>
  <si>
    <t>Conta_Código</t>
  </si>
  <si>
    <t>Titulo</t>
  </si>
  <si>
    <t>Gasto_Abs</t>
  </si>
  <si>
    <t>Valor_Conta</t>
  </si>
  <si>
    <t>Origem</t>
  </si>
  <si>
    <t>Sistema</t>
  </si>
  <si>
    <t>Arquivo_Fonte</t>
  </si>
  <si>
    <t>Tipo_Fonte</t>
  </si>
  <si>
    <t>Observacao</t>
  </si>
  <si>
    <t>EKIPA LOCACOES E SERV G&amp;S</t>
  </si>
  <si>
    <t>G&amp;G MATRIZ</t>
  </si>
  <si>
    <t>ARCELOR - BARRA MANSA/RJ</t>
  </si>
  <si>
    <t>7.1.18</t>
  </si>
  <si>
    <t>FRETES E CARRETOS</t>
  </si>
  <si>
    <t>Saída (Aplicações)</t>
  </si>
  <si>
    <t>Atua</t>
  </si>
  <si>
    <t>relatorio_marcas_maquinas_base.xlsx (legado SAGI/Atua)</t>
  </si>
  <si>
    <t>importacao_sagi_atua</t>
  </si>
  <si>
    <t>EHH-0015</t>
  </si>
  <si>
    <t>7.1.1</t>
  </si>
  <si>
    <t>PEÇAS DE MANUTENÇÃO</t>
  </si>
  <si>
    <t>G&amp;S PRUDENTE</t>
  </si>
  <si>
    <t>7.1.2</t>
  </si>
  <si>
    <t>MANUTENÇÃO DE VEÍCULOS/MAQUINAS</t>
  </si>
  <si>
    <t>NFE-3136</t>
  </si>
  <si>
    <t>Sagi</t>
  </si>
  <si>
    <t>fechamento2025.xlsx</t>
  </si>
  <si>
    <t>fechamento_odbc</t>
  </si>
  <si>
    <t xml:space="preserve"> CRISTINA - NFE. 3.136 VENC. 25/07/25 E 25/08/25 VIA BOL. - REF. A COMPRA DE COMPRESSOR DO AR, ACOPLAMENTO E BOMBA HIDRAULICA P/ A MAQUINA HYUNDAI - BARRA MANSA -  - PERMITE O APROVEITAMENTO DO CREDITO DE ICMS NO VALOR DE R$ 67,58;;CORRESPONDENTE A ALIQUOTA DE 3.65% NOS TERMOS DO ART.23 DA LC 128;;CLIENTE RETIRA EM BARRA MANSA - RJ, RUA ABEL GALVAO 52 BAIRRO ANO BOM CIDADE;;BARRA MANSA RJ 27323250 AUTORIZADO A RETIRAR WAGNER CALDEIRA DA SILVA JUNIOR;;07718010929 COTACAO DE FRETE 2238980;;VENDEDOR:33 FILIPE;;</t>
  </si>
  <si>
    <t>NFE-67375</t>
  </si>
  <si>
    <t xml:space="preserve"> CRISTINA - NFE. 67.375 VENC. 25/07/25 VIA BOL. - REF. A COMPRA DE MANGUEIRAS E PEÇAS P/ A MAQUINA EHH00015 - BARRA MANSA - VALOR FCP ST RET R$ 0.54 - GT;  PEDIDO VERBAL,  SR. JUNIOR   .      /     SUPRIMENTOS / MANUTEN\303\207\303\203O.  VALOR APROXIMADO DOS TRIBUTOS (LEI FEDERAL 12.741/2012)TOTAL: R$ 83.34 FEDERAL: R$ 28.69 ESTADUAL: R$ 54.68 MUNICIPAL: R$0.00 PROCON-RJ TEL.(21)151 END.: AV RIO BRANCO, 25 - 4 AO 7 ANDAR - RJ ;CODECON TEL. 0800-2827060 END.: RUA DA ALFANDEGA,08 TERREO - CENTRO - RIO DE JANEIRO ;</t>
  </si>
  <si>
    <t>NFSE-393</t>
  </si>
  <si>
    <t xml:space="preserve"> - CRISTINA - NFS. 393 VENC. 15/07/25 VIA PIX - REF. AOS SERVIÇOS DE TROCA DA BOMBA HIDRAULICA, REPARO DO AR
CONDICIONADO, CARGA DE GAS, REPARO DE VAZAMENTO HIDRAULICO E TROCA DO COMPRESSOR DE AR CONDICIONADO NA
MAQUINA EHH0015 PENEIRA - BARRA MANSA</t>
  </si>
  <si>
    <t>NFE-14974</t>
  </si>
  <si>
    <t xml:space="preserve"> CRISTINA - NFE. 14.974 VENC. 25/07/25 VIA BOL. - REF. A COMPRA DE OLEO AW68 20L P/ TROCA NA MAQUINA EHH0015, BARRA MANSA -  - DOCUMENTO EMITIDO POR ME OU EPP OPTANTE PELO SIMPLES NACIONAL. NAO GERA DIREITO A CREDITO FISCAL DE ISS E IPI: E PERMITE O APROVEITAMENTO DE CREDITO DE ICMS NO VALOR DE R$ 0,00 CORRESPONDENTE A ALIQUOTA DE 3,95 % NOS TERMOS DO ART.23 DA LC 123.IMPOSTO RETIDO ANTERIORMENTE POR SUBSTITUI\303\207AO TRIBUTARIA CONFORME PROTOCOLO DE ICMS N.26 DE 18/06/04. IMPOSTO RETIDO POR SUBSTITUI\303\207AO, PARCELA CORRESPONDENTE A OPERA\303\207AO.COMISS\303\243O DE DEFESA DO CONSUMIDOR DA ASSEMBL\303\251IA LEGISLATIVA DO ESTADO DO RIO DE JANEIRO-RUA 1\302\272 DE MAR\303\247O, S/N\302\272 PAL\303\241CIO TIRADENTES 4\302\272 ANDAR GABINETE 409-CENTRO CEP:20.010-000-RIO DE JANEIRO-TEL.:(21)2588-1612/2588-1708.PROCON:RUA DA AJUDA N\302\27205 (SUB-SOLO) CEP:20.040-000-CENTRAL DO BRASIL, PRA\303\247A CRISTIANO OTTONI S/N\302\272(SUB-SOLO) CEP:20.221-250-CENTRO -RIO DE JANEIRO-RJ DISQUE PROCON:151.LEI 5817 DE 03/09/2010.</t>
  </si>
  <si>
    <t>NFE-3148</t>
  </si>
  <si>
    <t xml:space="preserve"> CRISTINA - NFE. 3.148 VENC. 25/07/25 VIA BOL. - REF. A COMPRA DE CJ DE POLIA DO AR E FECHADURA P/ A MAQUINA EHH0015, BARRA MANSA. -  - IMPOSTO RECOLHIDO POR SUB.TRIB. ART.274 RICMS-SP;;ENDERECO DE ENTREGA RUA ARGEMIRO DE PAULA NUMERO 618 . CENTRO BARRA\302\240MANSA RJ;;WALLACE ALIEL FURTADO CPF 05871443788 ;;VENDEDOR:33 FILIPE;;</t>
  </si>
  <si>
    <t>NFE-67572</t>
  </si>
  <si>
    <t xml:space="preserve"> CRISTINA - NFE. 67.572 VENC. 15/08/25 25/08/25 05/09/25 VIA BOL. - REF. A COMPRA DE MANGUEIRA E SEUS ADEREÇOS P/ A MAQUINA EHH0015, BARRA MANDA -  - GT;     PEDIDO P/E-MAIL/MENSAGEM,  ROBERTT     /SUPRIMENTOS/MANUTEN\303\207\303\203O.  .                VALOR APROXIMADO DOS TRIBUTOS (LEI FEDERAL 12.741/2012) TOTAL: R$533.31 FEDERAL: R$ 218.96 ESTADUAL: R$ 314.37 MUNICIPAL: R$ 0.00 PROCON-RJ TEL.(21)151 END.: AV RIO BRANCO, 25 - 4 AO 7 ANDAR - RJ ;CODECON TEL. 0800-2827060 END.: RUA DA ALFANDEGA,08 TERREO - CENTRO - RIO DE JANEIRO ;</t>
  </si>
  <si>
    <t>G3S CAMPO GRANDE</t>
  </si>
  <si>
    <t>CF837325082025</t>
  </si>
  <si>
    <t xml:space="preserve"> CARTÃO FLASH FINAL 8373 - USO WALLANCE - DESP. DEDUT. REF A 01 COMPRA PECAS MANUTENCAO, 02 ABASTECIMENTOS E 01 COMPRA PINCEL / DESP. INDEDUT. REF A 01 ABASTECIMENTO E 01 COMPRA FAIXA REFLETIVA.</t>
  </si>
  <si>
    <t>NFE-3352</t>
  </si>
  <si>
    <t xml:space="preserve"> CRISTINA - NFE. 3.352 VENC. 25/09/25 VIA BOL. - REF. A COMPRA DE FILTROS E CORREIAS P/ A MAQUINA EHH0015, BARRA MANSA -  - IMPOSTO RECOLHIDO POR SUB.TRIB. ART.274 RICMS-SP;;PERMITE O APROVEITAMENTO DO CREDITO DE ICMS NO VALOR DE R$ 70,15;;CORRESPONDENTE A ALIQUOTA DE 3.65% NOS TERMOS DO ART.23 DA LC 128 ;;ENDERECO DE ENTREGA RUA ARGEMIRO DE PAULA NUMERO 618 . CENTRO BARRA\302\240MANSA.;;WALLANCE ALIEL FURTADO CPF 05871443788 ;;VENDEDOR:33 FILIPE;;</t>
  </si>
  <si>
    <t>NFE-68509</t>
  </si>
  <si>
    <t xml:space="preserve"> CRISTINA - NFE. 68.509 VENC. 15/10/25 VIA BOL. - REF. A COMPRA DE MANGUEIRA E COMPLEMENTOS P/ A MAQUINA EHH0015, BARRA MANSA -  - GT;  PEDIDO VERBAL, SR.WALLACE.      /    SUPRIMENTOS / MANUTEN\303\207\303\203O.  VALOR APROXIMADO DOS TRIBUTOS (LEI FEDERAL 12.741/2012) TOTAL:R$ 32.48 FEDERAL: R$ 14.62 ESTADUAL: R$ 17.89 MUNICIPAL: R$ 0.00 PROCON-RJ TEL.(21)151 END.: AV RIO BRANCO, 25 - 4 AO 7 ANDAR - RJ ;CODECON TEL. 0800-2827060 END.: RUA DA ALFANDEGA,08 TERREO - CENTRO - RIO DE JANEIRO ;</t>
  </si>
  <si>
    <t>CF8373102025</t>
  </si>
  <si>
    <t>SAGI</t>
  </si>
  <si>
    <t>CARTAO FLASH FINAL 8373 - USO WALLANCE - DESPESA DEDUTIVEL REF A 01 PEÇA DE MANUTENÇÃO / DESPESA INDEDUTIVEL REF A 01 PEÇA DE MANUTENÇÃO, 01 ABASTECIMENTO E 1 MANUTENÇÃO</t>
  </si>
  <si>
    <t>NFE-68729</t>
  </si>
  <si>
    <t>CRISTINA - NFE. 68.729 VENC. 15/11/25 VIA BOL. - REF. A COMPRA DE MANGUEIRA SAE100R12 10M E COMPLEMENTOS P/ A MAQUINA EHH0015, RESENDE -  - GT;  PEDIDO VERBAL,  SR. WALLACE.     /     SUPRIMENTOS / MANUTEN\303\207\303\203O.  VALOR APROXIMADO DOS TRIBUTOS (LEI FEDERAL 12.741/2012)TOTAL: R$ 57.03 FEDERAL: R$ 22.91 ESTADUAL: R$ 34.13 MUNICIPAL: R$0.00 PROCON-RJ TEL.(21)151 END.: AV RIO BRANCO, 25 - 4 AO 7 ANDAR - RJ ;CODECON TEL. 0800-2827060 END.: RUA DA ALFANDEGA,08 TERREO - CENTRO - RIO DE JANEIRO ;</t>
  </si>
  <si>
    <t>NFE-68952</t>
  </si>
  <si>
    <t>CRISTINA - NFE. 68.952 VENC. 25/11/25 633,00 15/12/25 663,74 25/12/25 664,00 VIA BOL. - REF. A COMPRA DE MANGUEIRA SAE100 R15 25M E EN856 4SH MAIS COMPLEMENTOS E CONEXÕES P/ A MAQUINA EHH0015, BARRA MANSA - VALOR FCP ST RET R$ 2.82 - GT;  PEDIDO VERBAL,  SR. WALLACE.   .     /     SUPRIMENTOS /MANUTENCAO.            VALOR APROXIMADO DOS TRIBUTOS (LEI FEDERAL12.741/2012) TOTAL: R$ 640.25 FEDERAL: R$ 281.12 ESTADUAL: R$ 359.16MUNICIPAL: R$ 0.00 PROCON-RJ TEL.(21)151 END.: AV RIO BRANCO, 25 - 4 AO 7 ANDAR - RJ ;CODECON TEL. 0800-2827060 END.: RUA DA ALFANDEGA,08 TERREO - CENTRO - RIO DE JANEIRO ;</t>
  </si>
  <si>
    <t>ARCELOR BARRA MANSA RJ</t>
  </si>
  <si>
    <t>CF7429112025</t>
  </si>
  <si>
    <t xml:space="preserve"> CARTAO FLASH FINAL 7429 - USO DANIEL JUNIOR - DESPESA DEDUTIVEL REF A 1 ABASTECIMENTO E 1 COMPRA DE PARAFUSOS/ DESPESA INDEDUTIVEL REF A 14 UBERS, 1 LAVAGEM DE CAMINHAO E PRENSA, 2 PASSAGENS, 1 COMPRA DE FITA, 1 ENGATE E 1 SOLDA NA PRENSA</t>
  </si>
  <si>
    <t>CTE-56806346</t>
  </si>
  <si>
    <t xml:space="preserve"> CRISTINA - CTE. 56.806.346 VENC. 01/12/25 VIA BOL. - FRETE REF. AO ENVIO DE UM JOGO DE CORRENTES ENVIADO P/ A MAQUINA EHH0015, BARRA MANSA</t>
  </si>
  <si>
    <t>NFE-33388</t>
  </si>
  <si>
    <t xml:space="preserve"> CRISTINA - NFE. 33.388 VENC. 25/11/25 VIA BOL. - REF. A COMPRA DE 5 BALDES DE OLEO VR ECTRON 68 P/ A MAQUINA EHH0015, BARRA MANSA -  - NOTA FISCAL DE OPERACAO PRESENCIAL, EMITIDA CONFORME DECRETO 27.427/00, LIVRO I, ARTIGO 24, PARAGRAFO 5 E NOTA TECNICA 2011/004, CAPITULO 5.1, PAGINA 14.</t>
  </si>
  <si>
    <t>NFE-33398</t>
  </si>
  <si>
    <t xml:space="preserve"> CRISTINA - NFE. 33.398 VENC. 25/11/25 VIA BOL. - REF. A COMPRA DE OLEO ECTRON 68 P/ A MAQUINA EHH0015, BARRA MANSA -  -</t>
  </si>
  <si>
    <t>CF8373112025</t>
  </si>
  <si>
    <t xml:space="preserve"> CARTAO FLASH FINAL 8373 - USO WALLANCE - DESPESA DEDUTIVEL REF A 01 ABASTECIMENTO / DESPESA INDEDUTIVEL REF A 01 REFEICAO.</t>
  </si>
  <si>
    <t>NFE-33801</t>
  </si>
  <si>
    <t xml:space="preserve"> CRISTINA - NFE. 33.801 VENC. 25/12/25 VIA BOL. - REF. A COMPRA DE OLEO 68 E 15W40 P/ AS MAQUINAS EHH0037 E EHH0015 DE BARRA MANSA -  -</t>
  </si>
  <si>
    <t>7.1.4</t>
  </si>
  <si>
    <t>COMBUSTÍVEL - DIESEL (POSTO)</t>
  </si>
  <si>
    <t>NFE-3720</t>
  </si>
  <si>
    <t>Saída (Aplicação)</t>
  </si>
  <si>
    <t xml:space="preserve"> CRISTINA - NFE. 3.720 VENC. 18/01/26 VIA BOL. - REF. A COMPRA DE FILTROS E CORREAIS P/ A REVISÃO DAS MAQUINAS EHH0015 E EHH0037, PRUDENTE -  - IMPOSTO RECOLHIDO POR SUB.TRIB. ART.274 RICMS-SP;;PERMITE O APROVEITAMENTO DO CREDITO DE ICMS NO VALOR DE R$ 72,51;;CORRESPONDENTE A ALIQUOTA DE 3.65% NOS TERMOS DO ART.23 DA LC 128 ;;VENDEDOR:33 FILIPE;;</t>
  </si>
  <si>
    <t>NFE-34003</t>
  </si>
  <si>
    <t xml:space="preserve"> CRISTINA - NFE. 34.003 VENC. 25/12/25 VIA BOL. - REF. A COMPRA DE 2 BALDES DE GRAXA P/ USO NAS MAQUINAS EHH0037 E EHH0015, BARRA MANSA -  -</t>
  </si>
  <si>
    <t>NFE-438420</t>
  </si>
  <si>
    <t xml:space="preserve"> CRISTINA - NFE. 438.420 VENC. 05/02/26 VIA BOL. - REF. A COMPRA DE BOTÃO DE EMERGENCIA P/ USO NAS MAQUINAS EHH0037 E EHH0015 DE BARRA MANSA -  - MAQUINA EHH0037 / EHH0015 RETIRADO POR: ENTREGA VENDEDOR: CLAUDIO TRIB APROX R$: 65,11 FED E   34,99 EST   0,00 MUN FONTE: IBPT  - CHAVE: 1C2537</t>
  </si>
  <si>
    <t>NFE-10511</t>
  </si>
  <si>
    <t xml:space="preserve"> CRISTINA - NFE. 10.511 VENC. 05/02/26 VIA BOL. - REF. A COMPRA DE CONES DE PVC 50CM P/ USO NAS MAQUINAS EHH0037 E EHH0015, BARRA MANSA -  - DOCUMENTO EMITIDO POR ME OU EPP OPTANTE PELO SIMPLES NACIONAL. NAO GERA DIREITO A CREDITO FISCAL DE ISS E DE IPI. VOCE PAGOU APROXIMADAMENTE:  3,28 DE TRIBUTOS FEDERAIS  14,04 DE TRIBUTOS ESTADUAIS  0,00 DE TRIBUTOS MUNICIPAIS  FONTE: IBPT  - CHAVE: D529CB</t>
  </si>
  <si>
    <t>NFE-1990</t>
  </si>
  <si>
    <t xml:space="preserve"> CRISTINA - NFE. 1.990 VENC. 27/02/26 VIA PIX - REF. A COMPRA DE KIT DA GARRA LIEBHERR JOGOS DE REPARO 50X70, 03 NA MAQUINA EHH0015 E 03 NA EHH0037 DE BARRA MANSA E 04 P/ A MAQUINA EHL0041 DE JOINVILLE - 30 DDL; - I  -DOCUMENTO EMITIDO POR ME OU EPP OPTANTE PELO SIMPLES NACIONAL.; II - NAO GERA DIREITO A CREDITO FISCAL DE IPI.; VALOR APROXIMADO DOS TRIBUTOS CONFORME LEI 12.741/2012: FEDERAL R$ 401,22 - ESTADUAL R$ 111,78 FONTE: IBPT - 30 DDL; - I  -DOCUMENTO EMITIDO POR ME OU EPP OPTANTE PELO SIMPLES NACIONAL.; II - NAO GERA DIREITO A CREDITO FISCAL DE IPI.; VALOR APROXIMADO DOS TRIBUTOS CONFORME LEI 12.741/2012: FEDERAL R$ 401,22 - ESTADUAL R$ 111,78 FONTE: IBPT</t>
  </si>
  <si>
    <t>NFE-3886</t>
  </si>
  <si>
    <t xml:space="preserve"> CRISTINA - NFE. 3.886 VENC. 08/02/26 VIA BOL. - REF. A COMPRA DE CJ DE BRAÇO LIMPADOR P/ USO NA MAQUINA EHH0015, BARRA MANSA -  - PEDIDO ENVIADO PARA BARRA MANSA ;;VENDEDOR:33 FILIPE;;</t>
  </si>
  <si>
    <t>NFE-70117</t>
  </si>
  <si>
    <t xml:space="preserve"> CRISTINA - NFE. 70.117 VENC. 15/03/26 VIA BOL. - REF. A COMPRA DE MANGUEIRAS CONSTRUIDAS SAE100R12 25M E 19M E COMPLEMENTOS P/ USO NA MAQUINA EHH0015 DE BARRA MANSA - VALOR FCP ST RET R$ 4.47 - GT;  PEDIDO VERBAL,  SR. WALLACE    .     /     SUPRIMENTOS /MANUTENCAO.          VALOR APROXIMADO DOS TRIBUTOS (LEI FEDERAL12.741/2012) TOTAL: R$ 315.29 FEDERAL: R$ 123.32 ESTADUAL: R$ 192.00MUNICIPAL: R$ 0.00 PROCON-RJ TEL.(21)151 END.: AV RIO BRANCO, 25 - 4 AO 7 ANDAR - RJ ;CODECON TEL. 0800-2827060 END.: RUA DA ALFANDEGA,08 TERREO - CENTRO - RIO DE JANEIRO ;</t>
  </si>
  <si>
    <t>NFE-35939</t>
  </si>
  <si>
    <t>Saida (Aplicacoes)</t>
  </si>
  <si>
    <t xml:space="preserve"> CRISTINA - NFE. 35.939 VENC. 05/04/26 VIA BOL. - REF. A COMPRA DE VR ECTRON 68 BALDE P/ USO NAS MAQUINAS EHH0015 E EHH0037, BARRA MANSA -  -</t>
  </si>
  <si>
    <t>NFE-35974</t>
  </si>
  <si>
    <t xml:space="preserve"> CRISTINA - NFE. 35.974 VENC. 15/04/26 VIA BOL. - REF. A COMPRA DE OLEO 15W40 LUBRAX TOP TURBO 20LTS P/ USO NAS MAQUINAS_x000D_
EHH0037 E EHH0015 DE BARRA MANSA</t>
  </si>
  <si>
    <t>NFE-4015</t>
  </si>
  <si>
    <t xml:space="preserve"> CRISTINA - NFE. 4.015 VENC. 15/04/26 VIA BOL. - REF. A COMPRA DE FILTROS E CORREIAS P/ REVISÃO NA MAQUINA EHH0015, BARRA_x000D_
MANSA</t>
  </si>
  <si>
    <t>NFE-4060</t>
  </si>
  <si>
    <t xml:space="preserve"> CRISTINA - NFE. 4.060 VENC. 25/04/26 VIA BOL. - REF. A COMPRA DE FILTROS P/ REVISÃO NAS MAQUINAS EHH0037 E EHH0015 DE BARRA MANSA -  - IMPOSTO RECOLHIDO POR SUB.TRIB. ART.274 RICMS-SP;;PERMITE O APROVEITAMENTO DO CREDITO DE ICMS NO VALOR DE R$ 71,57;;CORRESPONDENTE A ALIQUOTA DE 3.65% NOS TERMOS DO ART.23 DA LC 128 ;;VENDEDOR:33 FILIPE;;</t>
  </si>
  <si>
    <t>NFE-5423</t>
  </si>
  <si>
    <t xml:space="preserve"> CRISTINA - NFE. 5.423 VENC. 15/04/26 VIA BOL. - REF. A COMPRA DE PRODUTOS E MATERIAIS P/ REALIZAR A LIMPEZA DAS MAQUINAS_x000D_
EHH0037 E EHH0015 DE BARRA MANSA</t>
  </si>
  <si>
    <t>ARCELOR - RESENDE/RJ</t>
  </si>
  <si>
    <t>EHH-0019</t>
  </si>
  <si>
    <t>G&amp;G MARINGA</t>
  </si>
  <si>
    <t>CTE-135</t>
  </si>
  <si>
    <t xml:space="preserve"> CRISTINA - Frete de veículo prancha . Origem Arcelor de Barra Mansa. Destino Seletiva Prudente. Esvadeira com princípio de incêndio. Retirada
para conserto/Desmobilização de contrato
CT-e 135 R$ 21.500,00 - PAGAMENTO VIA PIX</t>
  </si>
  <si>
    <t>NFE-62890</t>
  </si>
  <si>
    <t xml:space="preserve"> CRISTINA - NFE. 62.890 VENC. 25/08/25 VIA BOL. - REF. A COMPRA DE VIDRO LATERAL P/ REALIZAR A TROCA NA MAQUINA EHH0019, PRUDENTE -  - DOCUMENTO EMITIDO POR ME OU EPP OPTANTE PELO SIMPLES NACIONAL. NAO GERA DIREITO A CREDITO FISCAL DE ISS E DE IPI.  HYUNDAI ROBEX - EHH0019 TRIB APROX R$: 177,75 FED E   79,90 EST   0,00 MUN FONTE: IBPT  - CHAVE: 2BCEA2</t>
  </si>
  <si>
    <t>CTE-374840</t>
  </si>
  <si>
    <t xml:space="preserve"> CRISTINA - CTE. 374.840 VENC. 05/09/25 VIA BOL. - FRETE REF. A COMPRA DE SILENCIOSO COM SAIDA P/ A MANUTENÇÃO NA
MAQUINA EHH0019, PRUDENTE</t>
  </si>
  <si>
    <t>NFE-3288</t>
  </si>
  <si>
    <t xml:space="preserve"> CRISTINA - NFE. 3.288 VENC. 25/08/25 VIA BOL. - REF. A COMPRA DE SILENCIOSO COM SAIDA P/ A TROCA NA MAQUINA EHH0019, PRUDENTE -  - ;;VENDEDOR:33 FILIPE;;</t>
  </si>
  <si>
    <t>NFSE-24</t>
  </si>
  <si>
    <t xml:space="preserve"> - CRISTINA - NFS. 24 VENC. 05/09/25 VIA PIX - REF. A MANUTENÇÃO ELETRONICA DE INTERFACE DE COMANDO NA MAQUINA EHH0019,
PRUDENTE</t>
  </si>
  <si>
    <t>NFSE-204</t>
  </si>
  <si>
    <t xml:space="preserve"> - CRISTINA - NFS. 204 VENC. 05/10/25 VIA PIX - REF.A TROCA DE 6 CILINDROS DA MAQUINA EHH0019, PRUDENTE</t>
  </si>
  <si>
    <t>NFSE-16</t>
  </si>
  <si>
    <t xml:space="preserve"> - CRISTINA - NFS. 16 VENC. 05/10/25 VIA PIX - REF.
EHH0019 - RETIRAR PROTEÇÃO E BOMBA HIDRAULIXA, TROCAR REPARO COMANDO 368,75
NRQ7727 - LAVAR LANÇA P/ SOLDAR OS TRINCOS, TERMINO DE PREPARAR LANÇA 368,75
EHH0044 - LAVAR TESOURA, DESMONTAR TESOURA M368,75
EHH0044 - LAVAR TESOURA, DESMONTAGEM DE ITENS E LAVAR PEÇAS M368,75
TROCAR PISTÃO DA GARRA SUY4F83 E COLOCAR NA GARRA LIEBERR EHL0028 368,75
EHH0007 E EHL0028 - COMPLETAR OLEO HIDRAULICO, LAVAR GARRA LIEBHERR P/ TROCA, TROCAR GARRA REFORMADA, TERMINAR
DE LAVAR GARRA LIEBHERR, TROCAR GARRA, RETIRAR UM PISTÃO PRA COLOCAR NA GARRA TROCADA 368,75</t>
  </si>
  <si>
    <t>NFE-19984</t>
  </si>
  <si>
    <t>CRISTINA - NFE. 19.984 VENC. 15/11/25 R$1.872,50 15/12/25 R$1.872,50 VIA BOL. - REF. A COMPRA DE RASPADOR COM CARCAÇA, REPARO LANÇA HYUNDAI, BUCHA VEDAÇÃO 85 X 90 X 40, REPARO BRAÇO HYUNDAI E BUCHA VEDAÇÃO 100 X 105 X 40 P/ A MAQUINA EHH0015, PRUDENTE -  - VAL APROX TRIBUTOS FED. R$1.212,08 (32,37%) ESTADUAL R$0,00 (0,00%) MUNICIPAL R$0,00 (0,00%) FONTE:IBPT.VAL APROX TRIBUTOS DESTA NOTA R$1212,08 (32,37%) FONTE:IBPT.I-DOCUMENTO EMITIDO POR ME OU EPP OPTANTE PELO SIMPLES NACIONAL.REFERENTE AOS ORCAMENTOS:66565,66566. MAQUINA:ESCAVADEIRA HYUNDAI 220LC-9 PLACA:EHH-0019</t>
  </si>
  <si>
    <t>NFSE-18257</t>
  </si>
  <si>
    <t>- CRISTINA - NFS. 18.257 VENC. 15/11/25 R$ 2.898,00 15/12/25 R$ 2.898,00 VIA BOL. - REF. AO SERVIÇO DE BRUNIR CAMISA 200,00 -
DESMONTAR, TROCAR REPARO E MONTAR PISTÃO 1.346,00 - CROMAR HASTE 1.420,00 - ENDIREITAR HASTE 350,00 - BRUNIR CAMISA
320,00 - CROMAR HASTE 2.160,00 NA MAQUINA EHH0019, PRUDENTE</t>
  </si>
  <si>
    <t>NFSE-419</t>
  </si>
  <si>
    <t xml:space="preserve"> -</t>
  </si>
  <si>
    <t>NFE-3636</t>
  </si>
  <si>
    <t xml:space="preserve"> CRISTINA - NFE. 3.636 VENC. 04/12/25 VIA BOL. - REF. A COMPRA DE ACOPLAMENTO E MANGUEIRA DIESEL P/ A MAQUINA EHH0019, PRUDENTE -  - PERMITE O APROVEITAMENTO DO CREDITO DE ICMS NO VALOR DE R$ 11,68;;CORRESPONDENTE A ALIQUOTA DE 3.65% NOS TERMOS DO ART.23 DA LC 128 ;;VENDEDOR:33 FILIPE;;</t>
  </si>
  <si>
    <t>NFE-881401</t>
  </si>
  <si>
    <t xml:space="preserve"> CRISTINA - NFE. 881.401 VENC. 09/12/25 VIA BOL. - REF. A COMPRA DE OLEO MAXLUB HLP AW68 200L P/ A MAQUINA EHH0019, PRUDENTE -  - DECLARO QUE RECEBI TODAS AS MERCADORIAS EM PERFEITO ESTADO.OLEOS LUBRIFICANTES SAO RECICLAVEIS. NAO DESCARTE EM SOLOS, AGUA OU ESGOTO. ENTREGUE EM PONTO DE COLETA AUTORIZADA CONFORME RESOLUCAO CONAMA. DECLARAMOS QUE O PRODUTO ESTA DEVIDAMENTE ACONDICIONADO PARA SUPORTAR OS RISCOS NORMAIS DE CARREGAMENTO, DESCARREGAMENTO E TRANSPORTE CONF. REGULAMENTACAO EM VIGOR. DECRETO FEDERAL 96044 DE 18/05/88.</t>
  </si>
  <si>
    <t>NFSE-420</t>
  </si>
  <si>
    <t xml:space="preserve"> - CRISTINA - NFS. 420 VENC. 15/11/25 VIA PIX - REF. A MONTAGEM DO RADIADOR, REGULAGEM DE VALVULA, CONFERIR CHICOTE,
MONTAGEM DA BOMBA HIDRAULICA, TROCA DA MANGUEIRA DE COMBUSTIVEL, MONTAGEM DO PISTÃO DA LANÇA, MONTAGEM DO
PISTÃO DO BRAÇO, TROCA DO ACOPLAMENTO DA BOMBA, CONFERIR PARTE ELETRICA NA MAQUINA EHH0019, PRUDENTE</t>
  </si>
  <si>
    <t>NFE-156936</t>
  </si>
  <si>
    <t xml:space="preserve"> CRISTINA - NFE. 156.936 VENC. 15/12/25 VIA PIX - REF. A COMPRA DE MANGUEIRA HIDRAULICA AGR 2-8 E TERMINAIS P/ A MAQUINA EHH0019, PRUDENTE -  - PEDIDO: 552877 VOCE PAGOU APROXIMADAMENTE:  21,99 DE TRIBUTOS FEDERAIS  25,25 DE TRIBUTOS ESTADUAIS  0,00 DE TRIBUTOS MUNICIPAIS  FONTE: IBPT  - CHAVE: CAF7DD EHH 0079</t>
  </si>
  <si>
    <t>NFSE-21</t>
  </si>
  <si>
    <t xml:space="preserve"> - CRISTINA - NFE. 21 VENC. 05/12/25 VIA PIX - REF. A
PHH0045 - VER VAZAMENTO DO APOIO DO ESTABILIZADOR, VER VAZAMENTO NA GARRA ATEGO, RETIRAR OLEO HIDR. DO PISTÃO P/
TIRAR CABEÇOTE P/ TROCA DE REPARO, RETIRAR REPARO PISTÃO PRENSOR, PRENSA RETIRADA P/ VER HASTE DO PISTÃO 400,00
PHH0045 - RETIRAR HASTE DO PISTÃO P/ VER POSSIVEIS RISCOS EHH0019 - COLOCAR HASTES NOS PISTÕES 400,00
EHH0044 - RETIRAR PRENSOR P/ MANUTENÇÃO E MONTAR TESOURA 400,00
EHH0044 - CONTINUAR MONTAGEM DA TESOURA GDY0H74 - PUXAR HASTE P/ SOLDA, VERIFICAR RISCOS E TESTAR BASCULA 400,00
EHH0044 - CONTINUAR MONTAGEM DA TESOURA MRP6135 - TROCAR CUICA DO TERCEIRO EIXO LD, TROCAR CATRACA DE FREIO E
REGULAR FREIO 400,00
EHH0044 - CONCLUIR TESOURA GDU0275 - COLOCAR MANGUEIRAS, APERTAR CABEÇOTE, TIRAR PISTÃO DO GIRO E TROCAR
REPAROS 400,00
GDU0275 - TROCAR 4 REPAROS DO GIRO 400,00
EHH0044 - TENTATIVA FALHA DE CARREGAMENTO DA TESOURA PHH0045 - TROCAR FILTROS HIDR., RETIRAR CHAPA DO ASSOALHO
400,00
GDU0275 - COLOCAR PISTÃO, TROCAR MANGUEIRAS, COLOCAR FOLE SUSPENSOR E TIRAR VAZAMENTO DE AR 400,00
GDU0275 - TERMINAR INSTALAÇÃO DA GARRA PHH0045 - TROCAR FILTRO DE AR, TROCAR FILTRO HIDR., COMPLETAR ÓLEO HIDR.,
COMPLETAR ÓLEO DO GIRO 400,00
GDU0275 - REAPERTAR FLANGE, PISTÃO, TAMPA E FUNCIONAR MÁQUINA P/ SUBIR PRENSOR E TESOURA PHH0045 - TROCAR
MANGUEIRAS DE RETORNO E RETIRAR SOFREDEIRA 400,00
GDU0275 - TIRAR VAZAMENTO DA FLANGE E PREPARAR BASE DA PRENSA P/ COLOCAR CHAPAS PHH0045 - COMPLETAR ÓLEO 400,00
PHH0045 - TROCAR MANGUEIRAS QUEIMADAS BZG6A91 - RETIRAR REPAROS DO QUADRADO P/ TROCA GDU0275 - RECOLHER LANÇA
400,00</t>
  </si>
  <si>
    <t>CTES395778-396194-396554</t>
  </si>
  <si>
    <t xml:space="preserve"> OC 27716 - CRISTINA - CTE. 395.778 VENC. VIA BOL. - FRETE REF. A COMPRA DE FILTROS P/ REVISÃO DA MAQUINA EHH0019 QUE ESTÁ EM_x000D_
PRUDENTE / OC 27810 - CRISTINA - CTE. 396.194 VENC. VIA BOL. - FRETE REF. A COMPRA DE CHAVE FIM DE CURSO P/ USO NAS PRENSAS MOVEIS PHH0062_x000D_
DE MARINGA E GDU0275 PRUDENTE, ENTREGA FEITA EM PRUDENTE / OC 27880 - CRISTINA - CTE. 396.554 VENC. VIA BOL. - FRETE REF. A COMPRA DE TAMPA FILTRO AR P/ O CAMINHÃO FRT7548, MARINGA_x000D_
(MERCADORIA FOI ENTREGUE EM PRUDENTE)</t>
  </si>
  <si>
    <t>CTE1171719-539340</t>
  </si>
  <si>
    <t>REF. OCS 27999-28198 OC 27999 - CRISTINA - CTE. 1.171.719 VENC. VIA BOL. - FRETE REF. A COMPRA DE ELEMENTO RETORNO E ELEMENTO PRESSÃO P/ USO NA_x000D_
PRENSA MOVEL GDU0275, PRUDENTE / _x000D_
OC 28198 - CRISTINA - CTE. 539.340 VENC. VIA BOL. - FRETE REF. A COMPRA DE ANEIS DE VEDAÇÃO P/ AS MASQUINAS EHH0019, EHL0028 E_x000D_
EHH0007 E P/ AS PRENSA MOVEIS GBL8H44 E GDU0275, ENTREGA REALIZADA EM PRUDENTE</t>
  </si>
  <si>
    <t>CTE397187-398608-39844</t>
  </si>
  <si>
    <t>REF. OCS 28036-28255-28290 OC 28036 - CRISTINA - CTE. 397.187 VENC. VIA BOL. - FRETE REF. A COMPRA DE PAINEL DE INSTRUMENTOS P/ A MAQUINA EHH0019, PRUDENTE / _x000D_
OC 28255 - CRISTINA - CTE. 398.608 VENC. VIA BOL. - FRETE REF. A COMPRA DE VISOR DE TANQUE P/ SER INSTALADA NA MAQUINA EHH0019,_x000D_
PRUDENTE / _x000D_
OC 28290 - CRISTINA - CTE. 398.404 VENC. VIA BOL. - FRETE REF. A COMPRA DE CONDENSADOR P/ USO NA MAQUINA EHH0019, PRUDENTE</t>
  </si>
  <si>
    <t>NFE-3808</t>
  </si>
  <si>
    <t xml:space="preserve"> CRISTINA - NFE. 3.808 VENC. 06/02/26 VIA BOL. - REF. A COMPRA DE FILTROS P/ REVISÃO NA MAQUINA EHH0019, PRUDENTE -  - IMPOSTO RECOLHIDO POR SUB.TRIB. ART.274 RICMS-SP;;PERMITE O APROVEITAMENTO DO CREDITO DE ICMS NO VALOR DE R$ 34,12;;CORRESPONDENTE A ALIQUOTA DE 3.65% NOS TERMOS DO ART.23 DA LC 128 ;;VENDEDOR:33 FILIPE;;</t>
  </si>
  <si>
    <t>NFE-158738</t>
  </si>
  <si>
    <t xml:space="preserve"> CRISTINA - NFE. 158.738 VENC. 15/02/26 VIA PIX - REF. A COMPRA DE MANGUEIRA HIDRAULICA 1/4 NÃO CONDUTIVA P/ USO NA MAQUINA EHH0019, PRUDENTE -  - PEDIDO: 564639  MAQUINA EHH0009 VOCE PAGOU APROXIMADAMENTE:  14,70 DE TRIBUTOS FEDERAIS  12,11 DE TRIBUTOS ESTADUAIS  0,00 DE TRIBUTOS MUNICIPAIS  FONTE: IBPT  - CHAVE: 1C2537 CBS/IBS VL. BC: 53,16, VL. CBS: 0,48 , VL. IBS-UF: 0,05 , VL. IBS-MUN: 0,00</t>
  </si>
  <si>
    <t>NFE-81236</t>
  </si>
  <si>
    <t xml:space="preserve"> CRISTINA - NFE. 81.236 VENC. 15/02/26 VIA BOL. - REF. A COMPRA DE PORCAS E PARAFUSOS P/ USO NA MAQUINA EHH0019 E CHAVES COMBINADAS P/ USO NO CAMINHÃO SUY4F83, PRUDENTE -  - PEDIDO: 001128943 12/01/26BC 95,14- SUBST. TRIBUTARIABC 18,86-18% 3,39TELEFONE 18 39033715 VENDEDOR : 8 VINICIUS [ TRIB APROX R$: 19,29 FEDERAL 20,51 ESTADUAL FONTE: IBPT/FECOMERCIO RS XE67EQ ]</t>
  </si>
  <si>
    <t>NFE-158842</t>
  </si>
  <si>
    <t xml:space="preserve"> CRISTINA - NFE. 158.842 VENC. 15/02/26 VIA PIX - REF. A COMPRA DE MANGUEIRA HIDRAULICA GATES AGR1-4 P/ USO NA MAQUINA EHH0019, PRUDENTE -  - PEDIDO: 566267 VOCE PAGOU APROXIMADAMENTE:  11,53 DE TRIBUTOS FEDERAIS  13,83 DE TRIBUTOS ESTADUAIS  0,00 DE TRIBUTOS MUNICIPAIS  FONTE: IBPT  - CHAVE: 1C2537 CBS/IBS VL. BC: 60,69, VL. CBS: 0,55 , VL. IBS-UF: 0,06 , VL. IBS-MUN: 0,00</t>
  </si>
  <si>
    <t>NFSE-39</t>
  </si>
  <si>
    <t xml:space="preserve"> REF. ADIANTAMENTO OC 27754 - CRISTINA - OBS: ADIANTAMENTO - FORNECEDOR ESTÁ COM PROBLEMA P/ EMITIR NOTA, ASSIM QUE FOR RESOLVIDO VAI SER_x000D_
ENVIADO A NOTA, SEGUIR PAGAMENTO NORMAL VENC. 15/01/26 VIA PIX - REF. AO SERVIÇO DE REFAZER TODO SISTEMA_x000D_
HIDRAULICO DO COMANDO, REVISÃO COMPLETA, TROCA DA MANGUEIRA DE COMBUSTIVEL, COMPLETAR OLEO HIDRAULICO,_x000D_
CONFERIR PARTE ELÉTRICA, MONTADO LATARIAS, TROCA DA MANGUEIRA HIDRAULICA, MONTAR PERIFERICOS DO EQUIPAMENTO,_x000D_
TROCAR CABEÇOTE DO FILTRO RACOR E REGULAGEM DO SISTEMA HIDRAULICO NA MAQUINA EHH0019, PRUDENTE</t>
  </si>
  <si>
    <t>NFE-385865</t>
  </si>
  <si>
    <t xml:space="preserve"> CRISTINA - NFE. 385.865 VENC. 13/02/26 R$ 159,12 23 23/02/26 R$159,12 VIA BOL. - REF. A COMPRA DE MATERIAIS ELETRICOS P/ A JULIETA EWU6143 E TOMAS P/ A MAQUINA EHH0019, PRUDENTE -  - PEDIDO: 1586516,1586576,1586679 ICMS RECOLHIDO ANTERIORMENTE POR ST CONFORME ARTIGO 313-O DO RICMS/SP  VOCE PAGOU APROXIMADAMENTE:  55,05 DE TRIBUTOS FEDERAIS  55,48 DE TRIBUTOS ESTADUAIS  0,00 DE TRIBUTOS MUNICIPAIS  FONTE: IBPT  - CHAVE: 1C2537 CBS/IBS VL. BC: 307,88, VL. CBS: 2,78 , VL. IBS-UF: 0,31 , VL. IBS-MUN: 0,00</t>
  </si>
  <si>
    <t>NFE-107466</t>
  </si>
  <si>
    <t xml:space="preserve"> CRISTINA - NFE. 107.466 VENC. 15/02/26 VIA BOL. - REF. A COMPRA DE CABEÇOTE E REDUTOR P/ USO NA MAQUINA EHH0019, PRUDENTE -  - VALOR APROXIMADO DOS TRIBUTOS R$ 63.15 - 34.32% FONTE IBPT.;332626 332665;EHH0019.;</t>
  </si>
  <si>
    <t>ADT27754</t>
  </si>
  <si>
    <t xml:space="preserve"> CRISTINA - OBS: ADIANTAMENTO - FORNECEDOR ESTÁ COM PROBLEMA P/ EMITIR NOTA, ASSIM QUE FOR RESOLVIDO VAI SER_x000D_
ENVIADO A NOTA, SEGUIR PAGAMENTO NORMAL VENC. 15/01/26 VIA PIX - REF. AO SERVIÇO DE REFAZER TODO SISTEMA_x000D_
HIDRAULICO DO COMANDO, REVISÃO COMPLETA, TROCA DA MANGUEIRA DE COMBUSTIVEL, COMPLETAR OLEO HIDRAULICO,_x000D_
CONFERIR PARTE ELÉTRICA, MONTADO LATARIAS, TROCA DA MANGUEIRA HIDRAULICA, MONTAR PERIFERICOS DO EQUIPAMENTO,_x000D_
TROCAR CABEÇOTE DO FILTRO RACOR E REGULAGEM DO SISTEMA HIDRAULICO NA MAQUINA EHH0019, PRUDENTE</t>
  </si>
  <si>
    <t>NFE-3840</t>
  </si>
  <si>
    <t xml:space="preserve"> CRISTINA - NFE. 3.840 VENC. 05/02/26 R$1.300,00 05/03/26 R$1.300,00 05/04/26 R$1.300,00 VIA BOL. - REF. A COMPRA DE PAINEL DE INSTRUMENTOS P/ USO NA MAQUINA EHH0019, PRUDENTE -  - ;;VENDEDOR:33 FILIPE;;</t>
  </si>
  <si>
    <t>G3S PRUDENTE</t>
  </si>
  <si>
    <t>AL27997</t>
  </si>
  <si>
    <t xml:space="preserve"> CRISTINA - S/N VENC. 26/01/26 VIA CARTÃO ALELO - REF. A TROCA DAS CINCOS PONTEIRAS E PREENCHIMENTO DAS UNHAS DA_x000D_
GARRA DA MAQUINA EHH0019, PRUDENTE</t>
  </si>
  <si>
    <t>NFE-893940</t>
  </si>
  <si>
    <t xml:space="preserve"> CRISTINA - NFE. 893.940 VENC. 18/02/26 VIA BOL. - REF. A COMPRA DE TAMBORES DE OLEO MAXLUB HLP AW68 200L P/ USO NA PRENSA MOVEL GDU0275 E MAQUINA EHH0019, PRUDENTE -  - DECLARO QUE RECEBI TODAS AS MERCADORIAS EM PERFEITO ESTADO.OLEOS LUBRIFICANTES SAO RECICLAVEIS. NAO DESCARTE EM SOLOS, AGUA OU ESGOTO. ENTREGUE EM PONTO DE COLETA AUTORIZADA CONFORME RESOLUCAO CONAMA. DECLARAMOS QUE O PRODUTO ESTA DEVIDAMENTE ACONDICIONADO PARA SUPORTAR OS RISCOS NORMAIS DE CARREGAMENTO, DESCARREGAMENTO E TRANSPORTE CONF. REGULAMENTACAO EM VIGOR. DECRETO FEDERAL 96044 DE 18/05/88.</t>
  </si>
  <si>
    <t>NFE-159316</t>
  </si>
  <si>
    <t xml:space="preserve"> CRISTINA - NFE. 159.316 VENC. 25/02/26 VIA PIX - REF. A COMPRA DE MANGUEIRA HIDRAULICA 3/4 6090 PSI E COMPLEMENTOS P/ USO NA MAQUINA EHH0019, PRUDENTE -  - PEDIDO: 568890 VOCE PAGOU APROXIMADAMENTE:  320,31 DE TRIBUTOS FEDERAIS  296,30 DE TRIBUTOS ESTADUAIS  0,00 DE TRIBUTOS MUNICIPAIS  FONTE: IBPT  - CHAVE: 1C2537 CBS/IBS VL. BC: 1.303,22, VL. CBS: 11,73 , VL. IBS-UF: 1,29 , VL. IBS-MUN: 0,00</t>
  </si>
  <si>
    <t>NFSE-23</t>
  </si>
  <si>
    <t xml:space="preserve"> - CRISTINA - NFS. 23 VENC. 05/02/26 VIA PIX - REF. AOS SERVIÇOS MECANICOS:_x000D_
GDU0275 E BKW9I57 - RETIRAR SUPORTE DAS MANGUEIRAS P/ ALINHAR, TROCAR VALVULA PNEUMÁTICA, TROCAR REPARO DO_x000D_
PISTÃO DA CAIXA, TROCAR CATRACA DE FREIO R$ 400,00_x000D_
BKW9I57 - TERMINAR DE COLAR PISTÃO, COLOCAR VÁLVULAS, MONTAR BATENTA DAS MOLAS E COLOCAR CATRACA R$ 400,00_x000D_
BKW9I57, GDU0275 E EWU6143 - COLOCAR SUPORTE DO RESERVATÓRIO, CONSERTAR COROTE, TROCAR MANGUEIRA, TROCAR_x000D_
COMANDO PNEUMÁTICO, TROCAR ENGATE DO CAMBÃO DA JULIETA E TROCAR VALVULAS R$ 400,00_x000D_
GDU0275 - LIGAR BOMBA HIDRAULICA, LIMPAR RESERVATÓRIO, COLOCAR 2 SAPATAS DE APOIO R$ 400,00_x000D_
EWU6143, BKW9I57 E GDU0275 - TERMINAR LIGAÇÃO KITS VALVULAS, TROCAR ENGATE CAMBÃO, TROCAR PARAFUSOS DAS MOLAS_x000D_
CAMBÃO, REFAZER SUPORTE DO RESERVATÓRIO DE AR, TROCAR ABRAÇADEICARAS DO COROTE E REGULAR FREIO R$ 400,00_x000D_
GDU0275, BKW9I57, EWU6143 E EHH0019 - COLOCAR COROTE DE ÁGUA, COLOCAR GARRA NA MAQUINA, CONTINUAR A COLOCAR_x000D_
ÓLEO HIDRAULICO, LIGAR PISTÃO TAMPA, TROCAR MANGUEIRA E TROCAR CUICA DE FREIO R$ 400,00_x000D_
EHH0019 E GDU0275 - COLOCAR GARRA NA MAQUINA E COLOCAR FILTROS HIDRAULICO NA PRENSA R$ 400,00_x000D_
EHH0019 E GDU0275 - COLOCAR PENDULO NA MAQUINA E TIRAR AR DA BOMBA NA PRENSA R$ 400,00_x000D_
EHH0019 E GDU0275 - MUDAR ENCANAMENTO P/ GARRA E RETIRAR PRENSA CHAPA R$ 400,00_x000D_
EHH0019 E GDU0275 - TERMINAR DE COLAR CANOS E MANGUEIRAS E RETIRAR E COLOCAR PINO DO PRENSOR, COMPLETAR OLEO_x000D_
HIDRAULICO R$ 400,00_x000D_
EHH0019 E GHI3A74 - ARRUMAR RESERVATÓRIO DE OLEO HIDRAULICO, COLOCAR GARRA E COMPLETAR OLEO R$ 400,00</t>
  </si>
  <si>
    <t>NFE-83474</t>
  </si>
  <si>
    <t xml:space="preserve"> CRISTINA - NFE. 83.474 VENC. 27/02/26 VIA BOL. - REF. A COMPRA DE ANEIS DE VEDAÇÃO TREDO P/ USO NAS PRENSA MOVEIS GBL8H44 DE RESENDE E GDU0275 E MAQUINAS EHH0019, EHL0028 E EHH0007 DE PRUDENTE - TOTAL BASE CALC CBS: 267,03  TOTAL CBS: 2,41  TOTAL BASE CALC IBSMUN: 0,00  TOTAL IBSMUN: 0,00  TOTAL BASE CALC IBSUF: 267,03  TOTAL IBSUF: 0,26   DE ACORDO COM O ART.49 DO CDC SOMENTE SERA ACEITA DEVOLUCAO POR DESISTENCIA ATE SETE DIAS APOS RETIRADA DO ITEM, EM SUA EMBALAGEM ORIGINAL, NAO DANIFICADA, SEM INDICIOS DE USO E COM OS ACESSORIOS QUE O ACOMPANHAM.DEVOLUCAO POR DEFEITO SERAO APLICADAS AS REGRAS DE GARANTIA ESTABELECIDAS PELA KOMATSU FOREST.  EMBARQUE:912749 PEDIDO, CONFIRMADO POR VINICIUS VILELA. 28/01/2026 - NOTA FISCAL EMITIDA DE ACORDO COM A LC 214/2025, CONTENDO OS VALORES DE CBS E IBS DA REFORMA TRIBUTARIA.</t>
  </si>
  <si>
    <t>NFSE-2114</t>
  </si>
  <si>
    <t xml:space="preserve"> - CRISTINA - NFS. 2.114 VENC. 05/02/26 VIA BOL. - REF. AO SERVIÇO DE REBAIXAR CABEÇOTE / ADAPTAR GRAXETA R$150,00 NO_x000D_
CAMINHÃO GHI3A74 - CONFECCIONAR 2 CALÇOS P/ PINO DE GIRO R$350,00 EHH0019 - CONFECCIONAR 3 PINOS DA TESOURA HEJCH_x000D_
DA PRENSA MOVEL R$750,00, PRUDENTE</t>
  </si>
  <si>
    <t>NFE-3877</t>
  </si>
  <si>
    <t xml:space="preserve"> CRISTINA - NFE. 3.877 VENC. 25/02/26 VIA BOL. - REF. A COMPRA DE CONDENSADOR P/ USO NA MAQUINA EHH0019, PRUDENTE -  - ;;VENDEDOR:33 FILIPE;;</t>
  </si>
  <si>
    <t>NFE-3878</t>
  </si>
  <si>
    <t xml:space="preserve"> CRISTINA - NFE. 3.878 VENC. 25/02/26 VIA BOL. - REF. A COMPRA DE VISOR DE TANQUE P/ USO NA MAQUINA EHH0019, PRUDENTE -  - IMPOSTO RECOLHIDO POR SUB.TRIB. ART.274 RICMS-SP;;VENDEDOR:33 FILIPE;;</t>
  </si>
  <si>
    <t>NFE-132168</t>
  </si>
  <si>
    <t xml:space="preserve"> CRISTINA - NFE. 132.168 VENC. 27/02/26 VIA BOL. - REF. A COMPRA DE CLEAN AT350 E SOL150 50LTS P/ USO NA MAQUINA EHH0019 E CAMINHÃO NRV7727, PRUDENTE -  - PEDIDO VINICIUS</t>
  </si>
  <si>
    <t>MAQUINAS E EQUIPAMENTOS</t>
  </si>
  <si>
    <t>7.1.22</t>
  </si>
  <si>
    <t>COMBUSTÍVEL - DIESEL (INTERNO)</t>
  </si>
  <si>
    <t>COMB_01_2026</t>
  </si>
  <si>
    <t>relatorio_custoComb_placas_jan-mar_fechamento.xlsx</t>
  </si>
  <si>
    <t>diesel_abastecimento_q1_2026</t>
  </si>
  <si>
    <t>Custo combustível 01/2026 por máquina</t>
  </si>
  <si>
    <t>NFSE-44</t>
  </si>
  <si>
    <t xml:space="preserve"> - CRISTINA - NFS. 44 VENC. 05/02/26 VIA PIX - REF. AOS AJUSTES E CONFERÊNCIAS DE PRESSÕES, ACOMPANHAMENTO DE OPERAÇÃO_x000D_
SOLICITADO POR MARCONDES, NA MAQUINA EHH0019, PRUDENTE</t>
  </si>
  <si>
    <t>NFSE-22</t>
  </si>
  <si>
    <t xml:space="preserve"> - CRISTINA - NFS. 22 VENC. 05/02/26 VIA PIX - REF. AI SERVÇO DE CARGA DE GÁS R$350,00 LIMPEZA DO SISTEMA GERAL R$800,00_x000D_
TERMOSTATO R$180,00 MÃO DE OBRA R$200,00 NA MAQUINA EHH0019, PRUDENTE</t>
  </si>
  <si>
    <t>NFE-7331</t>
  </si>
  <si>
    <t xml:space="preserve"> CRISTINA - NFE. 7.331 VENC. 25/02/26 VIA BOL. - REF. A COMPRA DE MANGUEIRA HIDRAULICA R12 3/8 E COMPLEMENTOS P/ USO NA MAQUINA EHH0019, PRUDENTE -  - SOLICITADO COM URGENCIA= JUNIOR   PARA USO=EHH-0019 - VOCE PAGOU APROXIMADAMENTE : R$77,96 DE TRIBUTOS FEDERAIS R$26,47 DE TRIBUTOS ESTADUAIS FONTE : IBPT</t>
  </si>
  <si>
    <t>AL28269</t>
  </si>
  <si>
    <t xml:space="preserve"> CRISTINA - S/N VENC. 05/02/26 VIA CARTÃO ALELO - REF. A LAVAGEM DA MÁQUINA EHH0019 R$300,00 27/01 - TERMINAR LAVAGEM DA_x000D_
MAQUINA E COMEÇO DA LAVAGEM DO CAMINHÃO NRV7727 R$300,00 28/01 - TERMINO DA LAVAGEM DO CAMINHÃO NRV7727 R$300,00_x000D_
29/01</t>
  </si>
  <si>
    <t>NFE-3497</t>
  </si>
  <si>
    <t xml:space="preserve"> CRISTINA - NFE. 3.497 VENC. 13/03/26 VIA BOL. - REF. A COMPRA DE COMPONENTES ELETRICOS P/ USO NA MAQUINA EHH0019, PRUDENTE -  - PEDIDO: 1591399  EHH0019 DOCUMENTO EMITIDO POR ME OU EPP OPTANTE PELO SIMPLES NACIONAL. NAO GERA DIREITO A CREDITO FISCAL DE ISS E DE IPI. VOCE PAGOU APROXIMADAMENTE:  7,49 DE TRIBUTOS FEDERAIS  5,54 DE TRIBUTOS ESTADUAIS  0,00 DE TRIBUTOS MUNICIPAIS  FONTE: IBPT  - CHAVE: 1C2537</t>
  </si>
  <si>
    <t>NFSE-11</t>
  </si>
  <si>
    <t xml:space="preserve"> - CRISTINA - NFS. 11 VENC. 15/02/26 VIA PIX - REF. A SUBSTITUIÇÃO DE MANGUEIRA DANIFICADA, SUBSTITUIÇÃO DO TERMINAL_x000D_
SOLDADO NA TUBULAÇÃO DA LANÇA E CONFECÇÃO DE CHAPA DE PROTEÇÃO P/ PARTE DE BAIXO DO MOTOR E INSTALAÇÃO, NA_x000D_
MAQUINA EHH0019 DE BARRA MANSA</t>
  </si>
  <si>
    <t>SELETIVA</t>
  </si>
  <si>
    <t>G&amp;S DOURADOS</t>
  </si>
  <si>
    <t>NFE-3448</t>
  </si>
  <si>
    <t xml:space="preserve"> CRISTINA  NFE. 3.448 VENC. 05/03/26 VIA PIX  REF. A COMPRA DE ANEL ORING E MF P/ USO NA MAQUINA EHH0019, CAMPO GRANDE</t>
  </si>
  <si>
    <t xml:space="preserve">  CRISTINA  NFS. 24 VENC. 25/02/26 VIA PIX  REF. AOS SERVIÇOS:_x000D_
EHH0019  RETIRAR TAMPÃO P/ SOLDAR, COLOCAR TAMPÃO E COMPLETAR OLEO HIDRAULICO R$ 380,00_x000D_
DESMONTAR PENEIRA RESERVA P/ REVISÃO R$ 380,00_x000D_
NRQ7727, NRV7727 E GDU0275  RETIRAR BOMBA HIDRAULICA QUE VAI P/ OUTRO CAMINHÃO, LIGAR SAPATA APOIO E TIRAR_x000D_
VAZAMENTO DO PISTÃO DA TAMPA R$ 380,00_x000D_
GDU0275, GHI3A74, NRV7727 E SUY4F83  TROCAR PISTÃO DA GARRA, TROCAR MANGUEIRA DA LANÇA, TIRAR VAZAMENTO DO_x000D_
PISTÃO DA TAMPA DA PRENSA E CONTINUAR MANUTENÇÃO NAS SAPATAS DE APOIO R$380,00_x000D_
GHI3A74  RETIRAR BRAÇO DO APOIO E SAPATAS DO APOIO P/ SOLDAR R$ 380,00_x000D_
GHI3A74  COMEÇAR A MONTAR LANÇA DE APOIO E PRENDER EQUIPAMENTO NO CHASSI R$ 380,00_x000D_
GHI3A74 E NRV7727  COLOCAR CILINDRO DE ESTABILIZAÇÃO, CILINDRO ESTABILIZADOR, COLOCAR TOMADA DE FORÇA, JOGAR_x000D_
PRODUTO DENTRO DO CAMBIO P/ LIMPEZA R$ 380,00_x000D_
NRV7727 E EJZ7J97  COLOCAR TOMADA DE FORÇA, COLOCAR BOMBA HIDRAULICA, COLOCAR BORRACHA NO SUPORTE DO_x000D_
RESERVATORIO DE OLEO E COLOCAR CALOTAS RODOAR R$ 380,00_x000D_
NRV7727, GHI3A74 E OON3B85  COLOCAR BOMBA HIDRAULICA, TROCAR PISTÃO DA GARRA, TROCAR COROTE E RETIRAR_x000D_
MANGUEIRA P/ FAZER NOVAS R$ 380,00_x000D_
OON3B85 E GHI3A74  TROCA DE MANGUEIRAS DO EQUIPAMENTO, TROCA DO TERMINAL ALAVANCAS, RETIRAR 02 PISTÕES DA_x000D_
GARRA E TROCAR REPAROS, COMPLETAR OLEO HIDRAULICO E RETIRAR GARRA P/ EMBUCHAR ROTATOR R$ 380,00</t>
  </si>
  <si>
    <t xml:space="preserve">  CRISTINA  NFS. 39 VENC. 05/03/26 VIA PIX  REF. AS FALHAS E ERROS NO PAINEL, ERRO DE COMUNICAÇÃO (MCU), MAQUINA_x000D_
DESACELERANDO, TIROU OS BOTÕES DE EMERGENCIA QUE SÓ É USADO QUANDO A MAQUINA É LOCADA P/ A ARCELOR, SERVIÇO_x000D_
REALIZADO NA MAQUINA EHH0019, CAMPO GRANDE</t>
  </si>
  <si>
    <t>COMB_02_2026</t>
  </si>
  <si>
    <t>Custo combustível 02/2026 por máquina</t>
  </si>
  <si>
    <t>NFSE-938</t>
  </si>
  <si>
    <t xml:space="preserve">  CRISTINA  NFS. 938 VENC. 05/03/26 VIA BOL.  REF. AO SERVIÇO DE SOLDA REALIZADO NAS MAQUINAS EHH0019 E EHH0038, CAMPO_x000D_
GRANDE</t>
  </si>
  <si>
    <t>NFSE-42</t>
  </si>
  <si>
    <t xml:space="preserve">  CRISTINA  NFS. 42 VENC. 15/03/26 VIA PIX  REF. A CARGA DE GÁS E SANAR VAZAMENTO DO GRUPO PRINCIPAL DA MAQUINA_x000D_
EHH0019, CAMPO GRANDE</t>
  </si>
  <si>
    <t>NFE-3496</t>
  </si>
  <si>
    <t xml:space="preserve"> CRISTINA  NFE. 3.496 VENC. 25/03/26 VIA PIX  REF. A COMPRA DE MANGUEIRA HIDRAULICA 1/2 X 2 TRAMAS E COMPLEMENTOS P/_x000D_
USO NA MAQUINA EHH0019, CAMPO GRANDE</t>
  </si>
  <si>
    <t>NFSE-462</t>
  </si>
  <si>
    <t xml:space="preserve"> CRISTINA  NFS. 462 VENC. 15/03/26 VIA PIX  REF. AOS SERVIÇOS ELETRICOS EM PRUDENTE:_x000D_
CZB9H07  SOCORRO DE PARTIDA (NO DAMHA BELVEDERE), MOTOR EM CURTO 200,00 _x000D_
CZB9H07  SERVIÇO CHAVE DE PARTIDA E CHICOTE DA REDUZIDA (DESMONTAR COLUNA) MAIS SERVIÇO DE FAROL E LANTERNA_x000D_
TRAZEIRA 280,00 _x000D_
CZB9H07  SERVIÇO DE MOTOR DE PARTIDA 350,00 _x000D_
EWU6143  TROCA DE LANTERNAS TRAZEIRAS, TROCA DE CHICOTES TRAZEIROS, CURTO NA MEIA LUZ TRAZEIRA MAIS TROCA DE_x000D_
TOMADAS 280,00 _x000D_
EWU6143  TROCA DE LANTERNA LATERAL, LANTERNA TRAZEIRA, TROCA DE TOMADA, SERVIÇO DE CHICOTE E SIRENE DE RÉ E_x000D_
TROCA DE CHICOTE LATERAL 280,00 _x000D_
TKI2E74  MONTAGEM DAS LANTERNAS LATERAIS C/ SUPORTE, LIGAR SIRENAS TRAZEIRAS DE SETA, SERVIÇO DE CHICOTE DA_x000D_
BOMBA HIDRAULICA C/ SIRENE DE RÉ, ADAPTAÇÃO DOS RELÊS DA PARTE DE CIMA DA GARRA, BOTÃO DOS FAROIS , FAROL DE_x000D_
MILHA MAIS HORIMETRO E LIGAÇÃO DOS COMANDOS P/ DENTRO DA CABINE 1.200,00 _x000D_
GDU0275  DESLIGAR E LIGAR CHICOTE DA PRENSA , MAIS REVISÃO DAS LANTERNAS E TROCA DE TOMADAS 250,00 _x000D_
GDY0H74  TROCA DE LANTERNAS TRAZEIRAS, TROCA DE TOMADAS MACHO E FEMEA, TROCA DO CHICOTE QUE SAI DO CAVALO E_x000D_
VAI P/ CARRETA, SERVIÇO DE FAROL E LANTERNA LATERAL CAVALO MAIS REVISÃO CAVALO E CARRETA 380,00 _x000D_
EJZ7495  TROCA DE COMUTADOR DE PARTIDA E REMOÇÃO DA COLUNA 180,00 _x000D_
EHH0019  TROCA DE  CHICOTES E TOMADA DA MAQUINA 80,00 _x000D_
EHH0007  SOCORRO NO PATIO, SENSOR DE DESARME E TERMINAL DE BATERIA 150,00</t>
  </si>
  <si>
    <t>NFS97 - NFE40</t>
  </si>
  <si>
    <t xml:space="preserve"> OC 29700  CRISTINA  NFS. 97 VENC. 06/04/26 VIA BOL. (BOLETO EM CONJUNTO COM A NF. 40)  REF. A RECARGA DE EXTINTOR PQS 04KG ABC E_x000D_
TESTE HIDROSTATICO EM EXTINTOR P/ A MAQUINA EHH0003, CAMPO GRANDE_x000D_
OC 29698  CRISTINA  NFE. 40 VENC. 06/04/26 VIA BOL. (BOLETO EM CONJUNTO COM A NF. 97)  REF. A COMPRA DE EXTINTOR PQS 04KG ABC P/_x000D_
USO NA MAQUINA EHH0019, CAMPO GRANDE</t>
  </si>
  <si>
    <t>COMB_03_2026</t>
  </si>
  <si>
    <t>Custo combustível 03/2026 por máquina</t>
  </si>
  <si>
    <t>G&amp;G - MATO GROSSO DO SUL</t>
  </si>
  <si>
    <t>OPERACIONAL</t>
  </si>
  <si>
    <t>NFE-3062</t>
  </si>
  <si>
    <t xml:space="preserve"> CRISTINA  NFE. 3.062 VENC. 15/06/2025 VIA PIX  REF. A COMPRA DE MAGUEIRA P/MAQUINA EHH0038 CAMPO GRANDE.</t>
  </si>
  <si>
    <t>NFE-234592</t>
  </si>
  <si>
    <t xml:space="preserve"> 
CRISTINA  NFE 234.592 VENC 05/08/25 VIA BOL.  REF A COMPRA DE OLEO HIDRAULICO PARA A MAQUINA EHH0038 E PARA OS
CAMINHÕES NRV7727, GDG8E75 E QAO4A53 CAMPO GRANDE</t>
  </si>
  <si>
    <t>NFE-89587</t>
  </si>
  <si>
    <t xml:space="preserve"> CRISTINA  NFE. 89.587 VENC. 05/08/25 VIA BOL.  REF. A COMPRA DE PORCAS, ARRUELAS, PARAFUSOS, PLUG E TOMADA P/ A
MAQUINA EHH0038  CAMPO GRANDE</t>
  </si>
  <si>
    <t>CTA</t>
  </si>
  <si>
    <t>RELATÓRIO CONSUMO DE COMBUSTÍVEL EMITIDO 16/07/25</t>
  </si>
  <si>
    <t>NFE-3173</t>
  </si>
  <si>
    <t xml:space="preserve"> CRISTINA  NFE. 3.173 VENC. 25/07/25 VIA BOL.  REF. A COMPRA DE FILTROS E CORREIAS P/ REALIZAR A REVISÃO DA MAQUINA
EHH0038 COM 4.000 HORAS, CAMPO GRANDE</t>
  </si>
  <si>
    <t>NFE-6348</t>
  </si>
  <si>
    <t xml:space="preserve"> CRISTINA  NFE. 6.348 VENC. 08/08/25 VIA TRANSF.  REF. A COMPRA DE OLEOS 15W40 E 85W140 P/ REVISAO DE 4.000 HORAS DA
MAQUINA EHH0038 CAMPO GRANDE</t>
  </si>
  <si>
    <t>NFE-6382</t>
  </si>
  <si>
    <t xml:space="preserve"> CRISTINA  NFE. 6.382 VENC. 05/08/25 VIA TRANSF.  REF. A COMPRA DE OLEO 15W40 P/ REVISAO DE 4.000 HORAS DA MAQUINA
EHH0038 CAMPO GRANDE.</t>
  </si>
  <si>
    <t>NFE-3157</t>
  </si>
  <si>
    <t xml:space="preserve"> CRISTINA  NFE. 3.157 VENC. 15/08/25 VIA PIX  REF. A COMPRA DE MANGUEIRA E CONEXÕE E TERMINAL P/ MANUTENÇÃO NA
MAQUINA EHH0038, CAMPO GRANDE</t>
  </si>
  <si>
    <t>RELATÓRIO CONSUMO DE COMBUSTÍVEL EMITIDO 03/09/25</t>
  </si>
  <si>
    <t>OC24123</t>
  </si>
  <si>
    <t xml:space="preserve"> CRISTINA  VENC. 15/08/25 VIA PIX  REEMBOLSO REF. AO FRETE REALIZADO P/ RETIRADA DO MODULO DA MAQUINA
EHH0038, CAMPO GRANDE
</t>
  </si>
  <si>
    <t>NFSE-401</t>
  </si>
  <si>
    <t/>
  </si>
  <si>
    <t xml:space="preserve"> CRISTINA  NFE. 3.173 VENC. 25/08/25 VIA PIX  REF. A COMPRA DE MANGUEIRA HIDRAULICA P/ A MAQUINA EHH0038, CAMPO GRANDE</t>
  </si>
  <si>
    <t>NFE-3251</t>
  </si>
  <si>
    <t xml:space="preserve"> CRISTINA  NFE. 3.251 VENC. 15/10/25 VIA PIX  REF. A COMPRA DE CORREIA B121 P/ A MAQUINA EHH0038 E MANGUEIRA HIDRAULICA
1/2 E CONEXÕES P/ O CAMINHÃO QAO4A53, CAMPO GRANDE</t>
  </si>
  <si>
    <t>NFE-3213</t>
  </si>
  <si>
    <t xml:space="preserve"> CRISTINA  NFE. 3.213 VENC. 15/09/25 VIA PIX  REF. A COMPRA DE PEÇAS P/ A MANUTENÇÃO DA MAQUINA EHH0038, CAMPO GRANDE
</t>
  </si>
  <si>
    <t>NFE-130432</t>
  </si>
  <si>
    <t xml:space="preserve"> CRISTINA  NFE. 130.432 VENC. 09/10/25 VIA BOL.  REF. AS PEÇAS E PRODUTOS UTILIZADOS NA REVISÃO DA MAQUINA EHH0038, CAMPO GRANDE    AVISO IMPORTANTE: RESTRICOES COMERCIAIS. EM VIRTUDE DO 14 PACOTE DE SANCOES DA UNIAO EUROPEIA (UE) EM RELACAO A RUSSIA E A BIELORRUSSIA, A SCANIA ESTA PLENAMENTE COMPROMETIDA EM CUMPRIR COM AS RESTRICOES DE EXPORTACAO DE SEUS PRODUTOS AOS REFERIDOS PAISES.; AO PROSSEGUIR COM ESTA TRANSACAO, VOCE DECLARA CONHECER AS CLAUSULAS DETALHADAS EM HTTPS://WWW.SCANIA.COM/BR/PT/HOME/ABOUTSCANIA/CLAUSULASDENAOEXPORTACAO E RATIFICA SEU COMPROMISSO EM OBSERVAR ESTAS CONDICOES. TIPO DE VENDA: 3, DEPARTAMENTO: 13, CONDICAO DE PAGAMENTO: 0D 28  DUPLICATA MERCANTIL, VENDEDOR: BRUNO, FILIAL VENDEDORA: 71WLM QR SUMARE, ORDEM DE COMPRA: 24612, ORDEM DE SERVICO: 40301, DATA ENTRADA DO VEICULO: 01/09/25, MARCA/MODELO: SCANIA/DC09072A, CHASSI: M7426945, ANO: 2023, COR: LARANJA, OPERACAO SAIDA: PP GT; NAO CONSTITUI FATO GERADOR DE IPI.  MERCADORIA SUJEITA A SUBSTITUICAO TRIBUTARIA CFE. ART. 3130E313  PDO RICMS/SP, PROTOCOLO 41E49/08.</t>
  </si>
  <si>
    <t>NFSE-80811</t>
  </si>
  <si>
    <t xml:space="preserve"> CRISTINA  NFS. 80.811 VENC. 09/10/25 VIA BOL.  REF. AO SERVIÇO DE REVISÃO PRESTADO NA MAQUINA EHH0038, CAMPO GRANDE</t>
  </si>
  <si>
    <t>NFE-10835</t>
  </si>
  <si>
    <t xml:space="preserve"> CRISTINA  NFE. 10.835 VENC. 16/10/25 VIA BOL.  REF. A COMPRA DE PALHETAS DO LIMPADOR DO PARABRISA P/ A MAQUINA EHH0038, CAMPO GRANDE  PEDIDO VERBAL SR. VINICIUS. RETIRA. /CONDICAO DE PAGTO.: 30 DIAS  VENDA: 17857  EMPRESA OPTANTE PELO SIMPLES NACIONAL. </t>
  </si>
  <si>
    <t>NFE-3236</t>
  </si>
  <si>
    <t xml:space="preserve"> CRISTINA  NFE. 3.236 VENC. 15/10/25 VIA PIX  REF. A COMPRA DE MANGUEIRA HIDRAULICA COM 0,38MTS E CONEXÕES P/ A
MAQUINA EHH0038, CAMPO GRANDE</t>
  </si>
  <si>
    <t>NFE-8161</t>
  </si>
  <si>
    <t xml:space="preserve"> CRISTINA  NFE. 8.161 VENC. 23/10/25 VIA BOL.  REF. A COMPRA DE 5 BALDES DE 20LTS DE OLEO YPF HYDROMAQUINA AW68 P/ A
MAQUINA EHH0038, CAMPO GRANDE</t>
  </si>
  <si>
    <t>RELATÓRIO CONSUMO DE COMBUSTÍVEL EMITIDO 08/10/25</t>
  </si>
  <si>
    <t>NFE-4716</t>
  </si>
  <si>
    <t>CRISTINA  NFE. 4.716 VENC. 31/10/25 VIA BOL.  REF. A COMPRA DE DETERGENTES DESINCRUSTANTE E DESENGRAXANTE 20L E
ESFREGÃO P/ A MAQUINA EHH0038 E OS CAMINHÕES ( GDG8E75, QAO4A53 E NRV7727), CAMPO GRANDE</t>
  </si>
  <si>
    <t>sagi_relcons_abast_010</t>
  </si>
  <si>
    <t>RELATÓRIO GERADO NO SAGI DIA 02/12/2025</t>
  </si>
  <si>
    <t>NFSE-1923</t>
  </si>
  <si>
    <t xml:space="preserve">  CRISTINA  NFS. 1.923 VENC. 25/11/25 VIA BOL.  REF. A TROCA DE REPARO MAIS MÃO DE OBRA NA MAQUINA EHH0038, CAMPO
GRANDE</t>
  </si>
  <si>
    <t>NFSE-1943</t>
  </si>
  <si>
    <t xml:space="preserve"> CRISTINA  NFS. 1.943 VENC. 05/12/25 VIA BOL.  REF. A TROCA DE REPARO DO PISTÃO NA MAQUINA EHH0038 DE CAMPO GRANDE</t>
  </si>
  <si>
    <t>NFE-3325</t>
  </si>
  <si>
    <t xml:space="preserve"> CRISTINA  NFE. 3.325 VENC. 15/12/25 VIA PIX  REF. A COMPRA DE MANGUEIRA HIDRAULICA 3/4 P/ A MAQUINA EHH0038, CAMPO GRANDE</t>
  </si>
  <si>
    <t>NFE-3329</t>
  </si>
  <si>
    <t xml:space="preserve"> CRISTINA  NFE. 3.329 VENC. 15/12/25 VIA PIX  REF. A COMPRA DE MANGUEIRA HIDRAULICA 3/8 E COMPLEMENTOS P/ A MAQUINA
EHH0038, CAMPO GRANDE</t>
  </si>
  <si>
    <t>sagi_relcons_abast_011</t>
  </si>
  <si>
    <t>RELATÓRIO GERADO NO SAGI DIA 11/12/2025</t>
  </si>
  <si>
    <t>0</t>
  </si>
  <si>
    <t>DESPESA</t>
  </si>
  <si>
    <t>NFE-3777</t>
  </si>
  <si>
    <t xml:space="preserve"> CRISTINA - NFE. 3.777 VENC. 15/01/26 VIA BOL. - REF. A COMPRA DE FILTROS P/ REVISÃO NA MAQUINA EHH0038 DE CAMPO GRANDE</t>
  </si>
  <si>
    <t xml:space="preserve"> CRISTINA  NFE. 3.352 VENC. 25/12/25 VIA PIX  REF. A COMPRA DE MANHUEIRA HIDRAULIXA 3/8 COM 38CM E CONEXÕES P/ A
MAQUINA EHH0038, CAMPO GRANDE</t>
  </si>
  <si>
    <t>NFSE-1972</t>
  </si>
  <si>
    <t xml:space="preserve">  CRISTINA  NFS. 1.972 VENC. 25/12/25 VIA BOL.  REF. A TROCA DE REPARO DO PISTÃO DA MAQUINA EH0038, CAMPO GRANDE</t>
  </si>
  <si>
    <t>NFSE-1986</t>
  </si>
  <si>
    <t xml:space="preserve"> CRISTINA  NFS. 1.986 VENC. 15/01/26 VIA BOL.  REF. A TROCA DE REPARO DO PISTÃO DA GARRA NA MAQUINA EHH0038, CAMPO GRANDE</t>
  </si>
  <si>
    <t>NFE-241217</t>
  </si>
  <si>
    <t xml:space="preserve"> CRISTINA  NFE. 241.217 VENC. 05/02/26 VIA BOL.  REF. A COMPRA DE OLEO 15W40 20LTS LUBRAX TOP TURBO ESSENCIAL P/ USO NA MAQUINA EHH0038 CAMPO GRANDE</t>
  </si>
  <si>
    <t>sagi_relcons_abast_012</t>
  </si>
  <si>
    <t>RELATÓRIO GERADO NO SAGI DIA 21/01/2026</t>
  </si>
  <si>
    <t>NFE-3384</t>
  </si>
  <si>
    <t xml:space="preserve"> CRISTINA  NFE. 3.384 VENC. 25/01/26 VIA PIX  REF. A COMPRA DE MANGUEIRA HIDRAULICA P/ USO NA MAQUINA EHH0038, CAMPO_x000D_
GRANDE</t>
  </si>
  <si>
    <t>NFE-3402</t>
  </si>
  <si>
    <t xml:space="preserve"> CRISTINA  NFE. 3.402 VENC. 05/02/26 VIA PIX  REF. A COMPRA DE MANGUEIRA HIDRAULICA, CONEXÕES E MOLA P/ USO NA MAQUINA EHH0038, CAMPO GRANDE</t>
  </si>
  <si>
    <t>NFE-3403</t>
  </si>
  <si>
    <t xml:space="preserve"> CRISTINA  NFE. 3.403 VENC. 05/02/26 VIA PIX  REF. A COMPRA DE MAGUEIRA HIDRAULICA 3/8 E CONEXÕES P/ USO NA MAQUINA_x000D_
EHH0038, CAMPO GRANDE</t>
  </si>
  <si>
    <t>NFE-100665</t>
  </si>
  <si>
    <t xml:space="preserve"> CRISTINA  NFE. 100.665 VENC. 05/02/26 VIA BOL.  REF. A COMPRA DE PEÇAS P/ USO NA MAQUINA EHH0038, CAMPO GRANDE</t>
  </si>
  <si>
    <t>NFE-3410</t>
  </si>
  <si>
    <t xml:space="preserve"> CRISTINA  NFE. 3.410 VENC. 15/02/26 VIA BOL.  REF. A COMPRA DE MANGUEIRA HIDRAULICA 3/4 X 4 TRAMAS E MOLA PLASTICA P/ USO NA MAQUINA EHH0038 DE CAMPO GRANDE</t>
  </si>
  <si>
    <t>NFE-1988</t>
  </si>
  <si>
    <t xml:space="preserve"> CRISTINA  NFE. 1.988 VENC. 15/02/26 VIA PIX  REF. A COMPRA DE KIT DA GARRA LIEBHERR P/ AS MAQUINAS EHH0040 DE LONDRINA, EHH0038 DE CAMPO GRANDE E EHL0041 DE JOINVILLE  RASTREIO OY 653 797 628 BR;  I  DOCUMENTO EMITIDO POR ME OU EPP OPTANTE PELO SIMPLES NACIONAL.; II  NAO GERA DIREITO A CREDITO FISCAL DE IPI.; VALOR APROXIMADO DOS TRIBUTOS CONFORME LEI 12.741/2012: FEDERAL R$ 222,90  ESTADUAL R$ 62,10 FONTE: IBPT  RASTREIO OY 653 797 628 BR;  I  DOCUMENTO EMITIDO POR ME OU EPP OPTANTE PELO SIMPLES NACIONAL.; II  NAO GERA DIREITO A CREDITO FISCAL DE IPI.; VALOR APROXIMADO DOS TRIBUTOS CONFORME LEI 12.741/2012: FEDERAL R$ 222,90  ESTADUAL R$ 62,10 FONTE: IBPT</t>
  </si>
  <si>
    <t>NFE-3422</t>
  </si>
  <si>
    <t xml:space="preserve"> CRISTINA  NFE. 3.422 VENC. 15/02/26 VIA PIX  REF. A COMPRA DE MANGUEIRA HIDRAULICA 3/8 P/ USO NA MAQUINA EHH0038, CAMPO GRANDE</t>
  </si>
  <si>
    <t>NFE-101630</t>
  </si>
  <si>
    <t xml:space="preserve"> CRISTINA  NFE. 101.630 VENC. 05/03/26 VIA BOL.  REF. A COMPRA DE ARAME MIG 1,00MM P/ USO NA MAQUINA EHH0038, CAMPO_x000D_
GRANDE</t>
  </si>
  <si>
    <t>NFSE-2090</t>
  </si>
  <si>
    <t xml:space="preserve">  CRISTINA  NFS. 2.090 VENC. 16/03/26 VIA BOL.  REF. A TROCA DE REPARO DO PISTÃO REALIZADA NA MAQUINA EHH0038, CAMPO_x000D_
GRANDE</t>
  </si>
  <si>
    <t>NFE-36943</t>
  </si>
  <si>
    <t xml:space="preserve"> CRISTINA  NFE. 36.943 VENC. 18/03/26 VIA BOL.  REF. A COMPRA DE ATIVADO 1X20 ROXO E DESENGRAXANTE 1X20 20LTS P/_x000D_
LAVAGEM NAS MAQUINAS EHH0038 E EHH0019, CAMPO GRANDE</t>
  </si>
  <si>
    <t>NFE-3511</t>
  </si>
  <si>
    <t xml:space="preserve"> CRISTINA  NFE. 3.511 VENC. 05/04/26 VIA PIX  REF. A COMPRA DE CORREIA B21 P/ USO NA MAQUINA EHH0038, CAMPO GRANDE</t>
  </si>
  <si>
    <t>NFE-3523</t>
  </si>
  <si>
    <t xml:space="preserve"> CRISTINA  NFE. 3.523 VENC. 05/04/26 VIA PIX  REF. A COMPRA DE MANGUEIRA OLEO R6 3/8 E ABRAÇADEIRAS P/ USO NA MAQUINA_x000D_
EHH0038 E MANGUEIRA OLEO R6 5/8 P/ O CAMINHÃO QAO4A53, CAMPO GRANDE</t>
  </si>
  <si>
    <t>NFE-195883</t>
  </si>
  <si>
    <t xml:space="preserve"> CRISTINA  NFE. 195.883 VENC. 25/10/25 VIA BOL.  REF. A COMPRA DE TINTA AMARELA E VERNIZ P/ A PINTURA DA MAQUINA EHH0046, PRUDENTE  VLR APROX DO TRIBUTO "R$ 57,61(12,28%)"  VENDEDOR: 026  CMC JELLISSON NICOLETIDIGITADOR: 262  CMC WELLINGTON ROBERTO M BONFICOND.PAG: 01037  DP30 DIAS</t>
  </si>
  <si>
    <t>AL25129</t>
  </si>
  <si>
    <t xml:space="preserve"> CRISTINA  S/N VENC. 25/09/25 VIA CARTÃO ALELO  REF. A LAVAGEM REALIZADA NAS MAQUINAS EHL0014 E EHH0046 E NO
CAMINHÃO EWU5986, PRUDENTE</t>
  </si>
  <si>
    <t>NFE-155211</t>
  </si>
  <si>
    <t>CRISTINA  NFE. 155.211 VENC. 05/11/25 VIA PIX  REF. A COMPRA DE MANGUEIRA HIDRUALICA E COMPLEMNTOS P/ MANUTENÇÃO NA MAQUINA EHH0046, PRUDENTE    PEDIDO: 542425 VOCE PAGOU APROXIMADAMENTE:  10,34 DE TRIBUTOS FEDERAIS  11,10 DE TRIBUTOS ESTADUAIS  0,00 DE TRIBUTOS MUNICIPAIS  FONTE: IBPT   CHAVE: CAF7DD EHH 0046</t>
  </si>
  <si>
    <t>NFSE-17</t>
  </si>
  <si>
    <t>CRISTINA  NFS. 17 VENC. 15/10/25 VIA PIX  REF. AOS SERVIÇOS MECANICOS PRESTADOS:
EHH0046  DESMONTAR GARRA P/ CONSERTOS, EMBUCHAMENTO DAS UNHAS, TROCA DE REPARO DO PISTÃO E TROCA DE
MANGUEIRA 400,00
EHH0046 E SUY4F83  TERMINO DE DESMONTAR GARRA, CONSERTO DA SAPATA E TROCA DE REPARO 2º PISTÃO HASTE EMBOLO
TORNEIRO 400,00
EHL0028, EHL0014 E NRQ7727  TROCA DO ORING, DESMONTAR PENDULO E BASE, COLOCAR UNHA E PISTÃO E GARRA 400,00
BZG6A91, EWU5J98 E NRQ7727  TROCA DE 2 CATRACAS DE FREIO DO TRUCK, TIRAR VAZAMENTO DE COMBUSTIVEL E COMEÇAR A
MONTAR A LANÇA E GARRA 400,00
EHL0028, EHL0014 E NRQ7727  TROCA DA GARRA DA 0028 P/ A 0014, TROCA DE 4 MANGUEIRAS MAL PRENSADAS, MONTAR
COMANDO, TROCAR MANGUEIRA DA LANÇA E TERMINAR DE MONTAR LANÇA E GARRA 400,00</t>
  </si>
  <si>
    <t>NFE-5679</t>
  </si>
  <si>
    <t>CRISTINA  NFE. 5.679 VENC. 15/11/25 VIA BOL.  REF. A COMPRA DE GAS OXIGENIO E STARGOLD QUE SERÁ UTLIZADO NA MANUTENÇÃO DA PENEIRA EHH0046, PRUDENTE    CENTRO/DEPOSITO: 2460/U949, TIPO DE ORDEM: WOR, VEICULO: 0313, VIAGEM: 1026090 COND.PGTO.:M015 15 DIAS FORA MES.DECLARO QUE OS PRODUTOS PERIGOSOS ESTAO ADEQUADAMENTE CLASSIFICADOS, EMBALADOS, IDENTIFICADOS E ESTIVADOS PARA SUPORTAR OS RISCOS DAS OPERACOES DE TRANSPORTE E QUE ATENDEM AS EXIGENCIAS DA REGULAMENTACAO.    .</t>
  </si>
  <si>
    <t>EKIPA LOCACOES RSE</t>
  </si>
  <si>
    <t>NFE-88556</t>
  </si>
  <si>
    <t xml:space="preserve"> CRISTINA - NFE. 88.566 VENC. 05/03/2026 VIA BOL. - REF. A COMPRA DE 01 TELA 2 X 1 MTS P/PROTEÇÃO DO VIDRO DA MAQUINA EHH0046 PRUDENTE. -  -</t>
  </si>
  <si>
    <t>AL28685</t>
  </si>
  <si>
    <t xml:space="preserve"> CRISTINA  S/N VENC. 25/02/26 VI ACARTÃO ALELO  REF. A FABRICAÇÃO E INSTALAÇÃO DO PROTETOR DO VIDRO NA MAQUINA_x000D_
EHH0046 R$300,00 E COLOCAR GANCHO DA TRAVA, ALINHAR TAMPAS, ALINHAR E SOLDAR PARACHOQUE E SOLDAR TRINCAS NO_x000D_
CAMIMNHÃO OON3B85, PRUDENTE</t>
  </si>
  <si>
    <t>EHH-0036</t>
  </si>
  <si>
    <t>NFE-16179</t>
  </si>
  <si>
    <t xml:space="preserve"> CRISTINA  NFE. 16.179 VENC. 15/09/25 VIA BOL.  REF. A COMPRA DE MANGUEIRA E SEUS COMPLEMENTOS P/ A MAQUINA EHH0036,
DOURADOS</t>
  </si>
  <si>
    <t>NFE-16208</t>
  </si>
  <si>
    <t xml:space="preserve"> CRISTINA  NFE. 16.208 VENC. 15/09/25 VIA BOL.  REF. A COMPRA DE MANGUEIRA E SEUS COMPLEMENTOS P/ A MAQUINA EHH0036,
HR 4763, DOURADOS</t>
  </si>
  <si>
    <t>X25953</t>
  </si>
  <si>
    <t>CRISTINA  S/N VENC. 24/10/25 VIA DEPOSITO  REF. AO ENVIO DO GERADOR DA MAQUINA EHH0036 E DO ELETROVENTILADOR P/ O
CAMINHÃO BZL7H95 DE DOURADOS</t>
  </si>
  <si>
    <t>X25995</t>
  </si>
  <si>
    <t>CRISTINA  S/N VENC. 28/10/25 VIA DEPOSITO  REF. AO ENVIO DO GERADOR DA MAQUINA EHH0036, QUE ESTA VOLTANDO PARA
PRUDENTE POIS ESTAVA QUEIMADO</t>
  </si>
  <si>
    <t>NFE-3572</t>
  </si>
  <si>
    <t>CRISTINA  NFE. 3.572 VENC. 15/11/25 VIA BOL.  REF. A COMPRA DE DIVERSOS TIPOS DE FILTROS E CORREIAS P/ A MAQUINA
EHH0036, DOURADOS</t>
  </si>
  <si>
    <t>NFE-239303</t>
  </si>
  <si>
    <t xml:space="preserve"> ENTREGAR EM DOURADOS 107874 111 ICMS RETIDO POR SUBSTIRUICAO TRIBUTARIA  TOTAL BASE ST: R$ 1572.84 TOTAL VLR ST: R$ 267.38 VENDEDOR: GILSON BARROS  PEDIDO: 292148  CLIENTE: 107874</t>
  </si>
  <si>
    <t>NFE-16733</t>
  </si>
  <si>
    <t>CRISTINA  NFE. 16.733 VENC. 05/11/25 VIA BOL.  REF. A COMPRA DE CAPA IMPERMIABILIZANTE E FGC P/ A MAQUINA EHH0036 (HR 4940), DOURADOS</t>
  </si>
  <si>
    <t>G3S DOURADOS</t>
  </si>
  <si>
    <t>NFE-143672</t>
  </si>
  <si>
    <t>CRISTINA  (GISELE) NFE 143.672 PTO BOL VENC 25/11 E 15/12  REF. A COMPRA DE ITENS PARA O PATIO E CORREIAS PARA A MAQUINA PLACA THH0036  BOMBA  COMPRADO POR LEONARDO COMPRADOR DOURADOS  CST 20  MERCADORIA SUJEITA A REDUCAO DE BASE DE CALCULO CONFORME CONVENIO 52/91.  **MERCADORIA ENTREGUE**  LANCAMENTOS(S) EFETUADOS EM DECORRENCIA DE OPER. REG NFCE N.203151,203260,204199 AUTORIZADO POR VINICIOSTOTAL APROXIMADO DE TRIBUTOS DA NOTA: R$21.70 (3.03% FED NAC) R$164.45 (22.98% EST) R$4.84 (0.68% IMP) FONTE TRIBUTARIA: SEBRAE</t>
  </si>
  <si>
    <t>NFSE-113</t>
  </si>
  <si>
    <t xml:space="preserve"> CRISTINA  NFS. 113 VENC. 05/12/25 1.224,42 26/12/25 1.224,42 VIA BOL.  REF. A MÃO DE OBRA DE CONSERTO, ALTERNADOR
SINCRONO, REBOBINAGEM GERADOR MONO 15KVA NO MAQUINA EHH0036, PRUDENTE</t>
  </si>
  <si>
    <t>NFE-17057</t>
  </si>
  <si>
    <t xml:space="preserve"> CRISTINA  NFE. 17.057 VENC. 15/12/25 VIA BOL.  REF. A COMPRA DE MANGUEIRA E COMPLEMENTOS P/ A MAQUINA EHH0036,
DOURADOS</t>
  </si>
  <si>
    <t>NFSE-673</t>
  </si>
  <si>
    <t xml:space="preserve"> CRISTINA  NFS. 673 VENC. 05/01/26 VIA BOL.  REF. A REMOÇÃO DA CAIXA EVAPORADORA E HIGIENIZAÇÃO DO EVAPORADOR, CARGA DE GAS, TESTE COM NITROGENIO + OLEO P/COMPRESSOR 500ML, NA MAQUINA EHH0036 DOURADOS.</t>
  </si>
  <si>
    <t>NFSE-2105</t>
  </si>
  <si>
    <t xml:space="preserve">  CRISTINA  NFS. 2.105 VENC. 29/01/26 VIA BOL.  REF. AO SERVIÇO DE RECUPERAR ROSCA DO CABEÇOTE NA MAQUINA EHH0036_x000D_
R$250,00 FAZER 2 PINOS COM TRAVAS, FAZER MANCAL P, FAZER CHASSIS E FAZER PINO P/ MOLEJO NO CAMINHÃO BKW9I57_x000D_
R$1.600,00 FAZER 4 BUCHAS P/ A PRENSA FIXA JCG800 PHH0045 R$450,00 FAZER PINO P/ O CAMINHÃO GHI3A74 R$250,00_x000D_
CONFECCIONAR TAMPA DE AÇO P/ TESOURA NA PRENSA MOVEL GDU0275 R$400,00, PRUDENTE</t>
  </si>
  <si>
    <t>NFE-1080</t>
  </si>
  <si>
    <t xml:space="preserve"> CRISTINA  NFE. 1.080 VENC. 05/03/26 VIA BOL.  REF. A COMPRA DE GRAXA SOUTH GREASE MP EP 2 170KG P/ USO CAMINHÕES_x000D_
(BKW9I57, BTZ8D36 E TKI2E74) E MAQUINAS (EHH0036, EHH0003 E EHL0042) DE DOURADOS</t>
  </si>
  <si>
    <t>NFE-242624</t>
  </si>
  <si>
    <t xml:space="preserve"> CRISTINA  NFE. 242.624 VENC. 05/04/26 VIA BOL.  REF. A COMPRA DE OLEO LUBRAX HIDRAULICO 68 200LTS P/ CAMINHÕES (BKW9I57,_x000D_
BTZ8D36 E TKI2E74) E MAQUINAS (EHH0036, EHH0003 E EHL0042) DE DOURADOS</t>
  </si>
  <si>
    <t>NFE-103407</t>
  </si>
  <si>
    <t xml:space="preserve"> CRISTINA  NFE. 103.407 VENC. 05/04/26 VIA BOL.  REF. A COMPRA DE PEÇAS P/ USO NA MAQUINA EHH0036 E PROTEÇÃO DO_x000D_
RADIADOR DA MAQUINA PHT0018, CAMPO GRANDE</t>
  </si>
  <si>
    <t>NFSE-720</t>
  </si>
  <si>
    <t xml:space="preserve">  CRISTINA  NFS. 720 VENC. 15/03/26 VIA PIX  REF. AO SERVIÇO DE CORREIA R$134,00 DESVIO DA CORREA R$268,00 COMPRESSOR_x000D_
R$1.500,00 REFIL DO CONDENSADOR E DESAMASAR CORREIA R$230,00 CARGA DE GÁS R$300,00 TESTE R$80,00 GÁS DE LIMPEZA_x000D_
R$200,00 E MÃO DE OBRA R$700,00 NA MAQUINA EHH0036, DOURADOS</t>
  </si>
  <si>
    <t>NFE-149837</t>
  </si>
  <si>
    <t xml:space="preserve"> CRISTINA  NFE. 149.837 VENC. 25/03/26 VIA PIX  REF. A COMPRA DE CORREIA A042 E CORREIA A045 P/ USO NA MAQUINA EHH0036,_x000D_
DOURADOS</t>
  </si>
  <si>
    <t>NFSE-1001648</t>
  </si>
  <si>
    <t xml:space="preserve">  CRISTINA  NFS. 1.001.648 VENC. 15/04/26 VIA PIX  REF. AO SERVIÇO DE ENCHER CARCAÇA DE FERRO FUNDIDO NO MOTOR_x000D_
HIDRAULICO E FAZER ROSCA R$480,00 E TROCAR REPAROS DO MOTOR HIDRAULICO R$650,00 NA MAQUINA EHH0036, DOURADOS</t>
  </si>
  <si>
    <t>TUPY - JOINVILLE/SC</t>
  </si>
  <si>
    <t>EHH-0044</t>
  </si>
  <si>
    <t>7138-2/55</t>
  </si>
  <si>
    <t>REF. A NFE 7138 VENC. 11/03 VIA CARTÃO FLASH FINAL 0537, COMPRA DE CHAPA PARA A MAQUINA EHH0044</t>
  </si>
  <si>
    <t>ARCELOR - PIRACICABA/SP</t>
  </si>
  <si>
    <t>NFSE-4675</t>
  </si>
  <si>
    <t xml:space="preserve"> - CRISTINA - NFS. 4.675 VENC. 01/07/25 VIA PIX. - TESTES ELETRICOS NOS CHICOTES DE ALIMENTACAO E COMUNICACÃO,
DESMONTAGEM MODULO E CONSERTO PINO DE COMUNICACAO COM SELETOR DE ROTACAO MOTOR MAQUINA EHH0044 JOINVILLE
225L 9599 HRS - OS(S):4258</t>
  </si>
  <si>
    <t>NFE-81931</t>
  </si>
  <si>
    <t xml:space="preserve"> CRISTINA - NFE. 81.931 VENC. 15/07/2025 VIA CARTÃO FINAL 8971 CORPORATIVO - REF. A COMPRA DE BARRA LED PARA A TESOURA EHH0044 - JOINVILLE -  - TOTAL APROXIMADO DE TRIBUTOS: R$ 92,08 (35,17%)  FEDERAIS R$ 41,02 (15,67%)  ESTADUAIS R$ 51,05 (19,50%) . FONTE IBPT.LT;BR /GT;ENDERECO DE ENTREGA: RIVAEL BARRETO DA SILVA, RUA JOAO ADOLFO MULLER, N 58, BAIRRO COSTA E SILVA, JOINVILLE - SC, 89.218-590REFERENCIA NA LOJA: GS COMERCIO E INDUSTRIA DE FER .-LT;BR /GT;GSCOMERCIOEINDUSTRIADEFERLT;BR /GT;FRETE GRATISLT;BR /GT;N PEDIDO NA LOJA: 2000011975665140</t>
  </si>
  <si>
    <t>NFE-1204</t>
  </si>
  <si>
    <t xml:space="preserve"> CRISTINA - NFE. 1.204 VENC. 05/07/25 VIA BOL. - REF. A COMPRA DE MANGUEIRA DE 2 METROS ALTA PRESSÃO 6 TRAMAS 1 1/4 P/MAQUINA EHH0044 TESOURA DE JOINVILLE -  - PLACA: EHH0044 FROTA: OC 23002VEICULO: ESCAVADEIRA 140LC - HYUNDAI KM:</t>
  </si>
  <si>
    <t>NFE-120689</t>
  </si>
  <si>
    <t xml:space="preserve"> CRISTINA - NFE. 120.689 VENC: 16/07/25 VIA BOL. - REF. A COMPRA E 02 CJ DE MEIA FLANGE P/MAQUINA EHH0044 JOINVILLE -  - VAL APROX TRIBUTOS, F=13,55 (7,39%) E=16,14 (8,80%) FONTE: IBPT-SOLICITANTE: CRISTIANO-AUTORIZADO P/ SR VINICIOS- DEVOLUCAO SOMENTE COM AUTORIZACAO E APRESENTACAO DA NOTA FISCAL COM A MERCADORIA.-PEDIDO:122416-EXPEDICAO:110975-VEND.: RAFAEL-</t>
  </si>
  <si>
    <t>NFSE-1913</t>
  </si>
  <si>
    <t xml:space="preserve"> CRISTINA - NFS. 1.913 VENC. 05/07/2025 VIA PIX. - REF. AO DESLOCAMENTO P/PROCURAR MANGUEIRA E IR ATE A TUPY DE JOINVILLE
INSTALAR NA MAQUINA EHH0044 TESOURA.</t>
  </si>
  <si>
    <t>X-OC23082</t>
  </si>
  <si>
    <t>SERVIÇO PRESTADO DE MUNCK - DE SERVIÇO PRESTADO DE MUNCK - DESCARREGAR TESOURA EHH0044 QUE VEIO DE JOINVILLE (DIA 20/06/2025</t>
  </si>
  <si>
    <t>X-OC23083</t>
  </si>
  <si>
    <t>SERVIÇO PRESTADO DE MUNCK - PA SERVIÇO PRESTADO DE MUNCK - PARA CARREGAR A TESOURA EHH0044 QUE FOI P/JOIVILLE (DIA 18/06/2025</t>
  </si>
  <si>
    <t>NFE-1553746</t>
  </si>
  <si>
    <t xml:space="preserve"> CRISTINA - NFE. 1.553.746 VENC. 15/08/25 VIA BOL. - REF. A COMPRA DE OLEO 85W140 P/ REVISÃO NA MAQUINA EHH0044, JOINVILLE -  - ICMS - RECOLHIDO POR SUBSTITUI\303\247\303\243O TRIBUT\303\241RIA, RICMS-SC/01-ANEXO 3 RICMS/SC/11-ANEXO 3 DECRETO 1.020/2008. VALOR APROXIMADO DE TRIBUTOS R$: 198,25 FEDERAL E 231,60 IMPORTADO FONTE: IBPT/EMPRESOMETRO.COM.BR CHAVE: 6A0A76 PLACA MAQUINA (EHH0044)</t>
  </si>
  <si>
    <t>NFE-88759</t>
  </si>
  <si>
    <t xml:space="preserve"> CRISTINA - NFE. 88.759 VENC. 08/08/25 VIA BOL. - REF. A COMPRA DE ARRUELAS P/ MANUTENÇÃO NA MAQUINA EHH0044 E TESOURA, JOINVILLE -  - IMPORTANTE   -   NAO ACEITAMOS DEVOLUCAO SEM PREVIA CONSULTA AO NOSSO DEPARTAMENTO DE VENDAS  *** CASO NAO RECEBA O BOLETO ATE A DATA DO VENCIMENTO FAVOR SOLICITAR NO FONE (47) 3433-3556 **** ***BOLETO***</t>
  </si>
  <si>
    <t>ADMINISTRATIVO</t>
  </si>
  <si>
    <t>NFE-78047</t>
  </si>
  <si>
    <t xml:space="preserve"> CRISTINA - NFE. 78.047 VENC. 15/08/25 VIA BOL. - REF. A COMPRA DE RODIZIOS P/ O SUPORTE DE TELEVISÃO QUE ESTÁ NO REFEITORIO, PRUDENTE - REF. A COMPRA DE DISCOS P/ A MANUTENÇÃO DA TESOURA DA MAQUINA EHH0044, JOINVILLE -  - PEDIDO: 001062396 01/08/25;BC 79,23-18% 14,26;BC 203,77- SUBST. TRIBUTARIA;TELEFONE 18 39033715;SOLICITADO POR VINICIUS;; VENDEDOR : 8 VINICIUS; [ TRIB APROX R$: 46,05 FEDERAL 50,94 ESTADUAL FONTE: IBPT/FECOMERCIO RS XE67EQ ]</t>
  </si>
  <si>
    <t>NFE-3245</t>
  </si>
  <si>
    <t xml:space="preserve"> CRISTINA - NFE. 3.245 VENC. 25/08/25 VIA BOL. - REF. A COMPRA DE FILTROS P/ TROCA NA MAQUINA EHH0044 JOINVILLE. -  - IMPOSTO RECOLHIDO POR SUB.TRIB. ART.274 RICMS-SP;;PERMITE O APROVEITAMENTO DO CREDITO DE ICMS NO VALOR DE R$ 35,07;;CORRESPONDENTE A ALIQUOTA DE 3.65% NOS TERMOS DO ART.23 DA LC 128 ;;VENDEDOR:33 FILIPE;;</t>
  </si>
  <si>
    <t>NFSE-2091</t>
  </si>
  <si>
    <t xml:space="preserve"> - CRISTINA - NFS. 2.091 VENC. 25/08/25 VIA BOL. - REF. A TROCA DE OLEO MOTOR 320,00 E OLEO MOTOR TRAÇÃO 240,00, AO
DESLOCAMENTO 140,00 E A TROCA DE FILTROS 530,00 NA MAQUINA EHH044, JOINVILLE</t>
  </si>
  <si>
    <t>NFE-1555034</t>
  </si>
  <si>
    <t xml:space="preserve"> CRISTINA - NFE. 1.555.034 VENC. 25/09/25 VIA BOL. - REF. A COMPRA DE DE 2 BALDES DE GRAXA AZUL P/ AS MAQUINAS EHH0044 E EHL0041, JOINVILLE -  - ICMS - RECOLHIDO POR SUBSTITUI\303\247\303\243O TRIBUT\303\241RIA, RICMS-SC/01-ANEXO 3 RICMS/SC/11-ANEXO 3 DECRETO 1.020/2008. VALOR APROXIMADO DE TRIBUTOS R$: 222,82 FEDERAL E 158,40 IMPORTADO FONTE: IBPT/EMPRESOMETRO.COM.BR CHAVE: 81AAFF PLACA:EHH0044/ EHL0041</t>
  </si>
  <si>
    <t>CTE378168/178346/178744/179158/179119</t>
  </si>
  <si>
    <t xml:space="preserve"> CRISTINA - CTE. 378.168 VENC. VIA BOL. - FRETE REF. A COMPRA DE CORREIA PLANA E KIT VEDAÇÃO P/ AS MAQUINAS EHL0013 E
EHL0014, PRUDENTE/   CRISTINA - CTE. 378.346 VENC. VIA BOL. - FRETE REF. A COMPRA DE PARAFUSOS CJ QUE SERÃO UTILIZADOS NA MANUTENÇÃO DA
MAQUINA CHF0016, PRUDENTE/   CRISTINA - CTE. 378.744 VENC. VIA BOL. - FRETE REF. A COMPRA DE VALVULA ANTSHOCK P/ A MAQUINA EHH0044 DE JOINVILLE/  CRISTINA - CTE. 379.158 VENC. VIA BOL. - FRETE REF. A COMPRA DE BOMBA DO PISTÃO, KIT FILROS E REPAROS P/ AS MAQUINA
EHL0043, EHL0013 E EHL0014, PRUDENTE/  CRISTINA - CTE. 379.119 VENC. VIA BOL. - FRETE REF. A COMPRA DE RETENTOR P/ A MAQUINA CHF0016, PRUDENTE</t>
  </si>
  <si>
    <t>NFE-2710</t>
  </si>
  <si>
    <t xml:space="preserve"> CRISTINA - NFE. 2.710 VENC. 25/09/25 VIA PIX - REF. A COMPRA DE VALVULA ANTSHOCK P/ A MAQUINA EHH0044, JOINVILLE -  - DOCUMENTO EMITIDO POR ME OU EPP OPTANTE PELO SIMPLES NACIONAL NAO GERA DIREITO A CREDITO FISCAL DE ICMS, DE ISS E DE IPI. ORCAMENTO NO 3700. FRETE DE MOTOBOY ATE A TRANSPORTADORA ANDORINHAS R$150,00. PECA PARA USO/CONSUMO EM MAQUINA.VC PAGOU APROX. 25,45% EM IMPOSTOS, SENDO: R$ 497,65 (13,45%) EM TRIB. FEDERAIS; R$ 444,00 (12,00%) TRIB. ESTADUAIS; R$ 2.758,35 PELOS PROD./SERV.FONTE:IBPT V25.1.F (6A0A76)LEI 12.741/2012.</t>
  </si>
  <si>
    <t>NFE-78654</t>
  </si>
  <si>
    <t xml:space="preserve"> CRISTINA - NFE. 78.654 VENC. 15/10/25 VIA BOL. - REF. A COMPRA DE ARAME MIG 1.2 QUE SERA UTILIZADO NA MANUTENÇÃO DA MAQUINA EHH0044 E NA CAIXA ROLLON N°48, PRUDENTE -  - SOLICITADO VINICIUSPEDIDO: 001076141 02/09/25;BC 399,92-18% 71,99;TELEFONE 18 39033715;; VENDEDOR : 8 VINICIUS; [ TRIB APROX R$: 63,31 FEDERAL 71,99 ESTADUAL FONTE: IBPT/FECOMERCIO RS XE67EQ ]</t>
  </si>
  <si>
    <t>AL24745</t>
  </si>
  <si>
    <t xml:space="preserve"> CRISTINA - S/N VENC. 05/09/25 VIA CARTÃO ALELO - REF. A REFORMA PRESTADA NA TESOURA DA MAQUINA EHH0044 DE JOINVILLE</t>
  </si>
  <si>
    <t>NFE-1752</t>
  </si>
  <si>
    <t xml:space="preserve"> CRISTINA - NFE. 1.752 VENC. 25/09/25 VIA BOL. - REF. A COMPRA DE TINTA AZUL P/ PINTAR A MAQUINA EHH0044, JOINVILLE -  - I-DOCUMENTO EMITIDO POR ME OU EPP OPTANTE PELO SIMPLES NACIONAL;III-PERMITE O APROVEITAMENTO DO CREDITO DE ICMS NO VALOR DE R$ 10,30;CORRESPONDENTE A ALIQUOTA DE 3,1200%, NOS TERMOS DO ART.23 DA LC 123/2006 VENDEDOR : 2 SERGIO; [ TRIB APROX R$: 13,86 FEDERAL 23,10 ESTADUAL FONTE: IBPT/FECOMERCIO RS XE67EQ ]</t>
  </si>
  <si>
    <t>NFE-578034</t>
  </si>
  <si>
    <t xml:space="preserve"> CRISTNA - NFE. 578.034 VENC. 04/10/25 03/11/25 03/12/25 VIA BOL. - REF. A COMPRA DE BOMBA DE PISTÃO AXIAL P/ A MAQUINA EHH0044, JOINVILLE -  - O.VENDA:SOG013956 REF.FISCAL:RFG030526 COD.CLI:907092 PED.CLI:LH30M 1253.99908 PEDIDO DO CLIENTE: LH30M 1253.99908 LINHA(S) 1: ICMS CALCULADO A ALIQUOTA DE 12% CONF. ART. 54 RICMS/SP, INCISO V E RESOLUCAO SF 04/98. REDESPACHO PELA TRANSPORTADORA ANDORINHA.</t>
  </si>
  <si>
    <t>NFSE-143</t>
  </si>
  <si>
    <t xml:space="preserve"> - CRISTINA - NFS. 143 VENC. 15/09/25 VIA PIX - REF. AO SERVIÇO DE MANDRILHAMENTO DE 2 FUROS MEDINDO 127MM EM CHAPA DE
AÇO DE 1" P/ ENCAIXE DO PINO DO PISTÃO HIDRAULICO (2.500,00), SERVIÇO DE SACAR 1 PARAFUSO QUEBRADO DE 3/4 DO SUPORTE
DA BUCHA DO PINO DA MANDIBULA (100,00) SERVIÇO DE ABRIR ROSCA 1/2 NPT EM CONEXÃO DE PRESSÃO DO SISTEMA HIDRAULICO
DA TESOURA (150,00) NA TESOURA DA MAQUINA EHH0044 DE JOINVILLE</t>
  </si>
  <si>
    <t>NFE-154447</t>
  </si>
  <si>
    <t xml:space="preserve"> CRISTINA - NFE. VENC. - REF. A COMPRA DE MANGUEIRA HIDRAULICA E COMPLEMENTOS P/ A MAQUINA EHH0044, JOINVILLE -  - PEDIDO: 537636 VOCE PAGOU APROXIMADAMENTE:  258,97 DE TRIBUTOS FEDERAIS  281,25 DE TRIBUTOS ESTADUAIS  0,00 DE TRIBUTOS MUNICIPAIS  FONTE: IBPT  - CHAVE: CAF7DD</t>
  </si>
  <si>
    <t>NFE-78896</t>
  </si>
  <si>
    <t xml:space="preserve"> CRISTINA - NFE. 78.896 VENC. 12/10/25 VIA BOL. - REF. A COMPRA DE PARAFUSOS P/ A MANUTENÇÃO DA MAQUINA EHH0044, JOINVILLE -  - PEDIDOS: 001079972,;BC 361,23-18% 65,02;TELEFONE 18 39033715;EHH0044;RETIRADO POR VINICIUS;; VENDEDOR : 2 CAROL; [ TRIB APROX R$: 65,02 FEDERAL 65,02 ESTADUAL FONTE: IBPT/FECOMERCIO RS XE67EQ ]</t>
  </si>
  <si>
    <t>NFSE-2237</t>
  </si>
  <si>
    <t xml:space="preserve"> - CRISTINA - NFS. 2.237 VENC. 06/10/25 VIA BOL. - REF. A INSTALAÇÃO DA TESOURA HIDRAULICA, NA MAQUINA EHH0044
(DESLOCAMENTO INCLUSO), JOINVILLE</t>
  </si>
  <si>
    <t>NFSE-10</t>
  </si>
  <si>
    <t xml:space="preserve"> - CRISTINA - NFS. 10 VENC. 25/09/25 VIA PIX - REF. A RETIRAR E COLOCAR RADIADORES DA ESCAVADEIRA EHH0006 900,00 - RETIRAR E
COLOCAR RADIADORES E TROCA DE MANGUEIRA NA MAQUINA EHH0009 1.350,00 - TROCAR MANGUEIRA DA UNHA DA GARRA DO
CAMINHÃO SUY4F83 150,00 - DESMONTAR E MONTAR GIRO DA TESOURA, SACAR PARAFUSOS DO PINO DA TESOURA NA TESOURA
DA MAQUINA EHH0044 1.100,00 - MANUTENÇÕES EM PRUDENTE</t>
  </si>
  <si>
    <t>AL25048</t>
  </si>
  <si>
    <t xml:space="preserve"> CRISTINA - S/N VENC. 25/09/25 VIA CARTÃO ALELO - REF. A PINTURA REALIZADA NA CAIXA ROLLON 1008 E PINTURA NA TESOURA DA MAQUINA EHH0044, PRUDENTE</t>
  </si>
  <si>
    <t>NFE-15190</t>
  </si>
  <si>
    <t xml:space="preserve"> CRISTINA - NFE. 15.190 VENC. 17/09/25 VIA CARTÃO FLASH CRISTINO 0537 - REF. A COMPRA DE ESTICADOR COMPLETO AR CONDICIONADO P/ A MAQUINA EHH0044, JOINVILLE - DOCUMENTO EMITIDO POR ME OU EPP OPTANTE PELO SIMPLES NACIONAL.   N\303\243O GERA DIREITO A CR\303\251DITO FISCAL DE IPI. - TRIB APROX R$: 158,42 FEDERAL, 30,43 ESTADUAL. FONTE: IBPT  9OI3AC</t>
  </si>
  <si>
    <t>NFE-3492</t>
  </si>
  <si>
    <t xml:space="preserve"> CRISTINA - NFE. 3.492 VENC. 21/10/25 VIA BOL. - REF. A COMPRA DE RETROVISOR P/ A MAQUINA EHH0044, JOINVILLE -  - ;;VENDEDOR:33 FILIPE;;</t>
  </si>
  <si>
    <t>NFE-1555946</t>
  </si>
  <si>
    <t xml:space="preserve"> CRISTINA - NFE. 1.555.946 VENC. 25/10/25 VIA BOL. - REF. A COMPRA DE OLEO HYDRAULIC AW68 20LT P/ REPOSIÇÃO NA MAQUINA EHH0044, JOINVILLE -  - ICMS - RECOLHIDO POR SUBSTITUI\303\247\303\243O TRIBUT\303\241RIA, RICMS-SC/01-ANEXO 3 RICMS/SC/11-ANEXO 3 DECRETO 1.020/2008. VALOR APROXIMADO DE TRIBUTOS R$: 369,92 FEDERAL E 262,20 IMPORTADO FONTE: IBPT/EMPRESOMETRO.COM.BR CHAVE: A601D4 ORDEM DE COMPRA:25150</t>
  </si>
  <si>
    <t>NFSE-5094</t>
  </si>
  <si>
    <t>CRISTINA - NFS. 5.094 VENC. 15/10/25 VIA PIX - REF. A TROCA DA CORREIA DO COMPRESSOR DO A/C, TESTES DE PRESSÃO NO
SISTEMA E CARGA DE GAS NA MAQUINA EHH0044 (10.150 HRS), JOINVILLE</t>
  </si>
  <si>
    <t>NFE-1462</t>
  </si>
  <si>
    <t>CRISTINA - NFE. 1.462 VENC. 15/10/25 VIA PIX - REF. A CARGA DE GAS REALIZADA NA MAQUINA EHH0044 (10.150 HRS), JOINVILLE -  - EMPRESA OPTANTE PELO SIMPLES NACIONAL. NAO GERA DIREITO A CREDITO FISCAL DE ISS E IPI.  ESCAVADEIRA  10150 HRS  EHH0044    OS(S):4698</t>
  </si>
  <si>
    <t>NFE-1556642</t>
  </si>
  <si>
    <t>CRISTINA - NFE. 1.556.642 VENC. 15/11/25 VIA BOL. - REF. A COMPRA DE ESTOPAS P/ LIMPEZA E OLEO AW68 P/ AS MAQUINAS EHH0044 E EHL0041, JOINVILLE -  - ICMS - RECOLHIDO POR SUBSTITUI\303\247\303\243O TRIBUT\303\241RIA, RICMS-SC/01-ANEXO 3 RICMS/SC/11-ANEXO 3 DECRETO 1.020/2008. VALOR APROXIMADO DE TRIBUTOS R$: 314,45 FEDERAL E 226,76 IMPORTADO FONTE: IBPT/EMPRESOMETRO.COM.BR CHAVE: 80DB15</t>
  </si>
  <si>
    <t>NFE-79530</t>
  </si>
  <si>
    <t>CRISTINA - NFE. 79.530 VENC. 15/11/25 VIA BOL. - REF. A COMPRA DE ARAME MIG 1,20 ROLO 15KG P/ SOLDA NA TESOURA DA MAQUINA EHH0044 E PANO DE MALHA P/ LIMPEZAS NA OFICINA, PRUDENTE -  - PEDIDO: 001096058 17/10/25BC 321,40-18% 57,85TELEFONE 18 39033715 VENDEDOR : 8 VINICIUS [ TRIB APROX R$: 47,98 FEDERAL 57,85 ESTADUAL FONTE: IBPT/FECOMERCIO RS XE67EQ ]</t>
  </si>
  <si>
    <t>OC25851</t>
  </si>
  <si>
    <t>CRISTINA - S/N VENC. 25/10/25 VIA CARTÃO ALELO - REF. A MANUTENÇÃO NA TESOURA COM TROCA DE DUAS CHAPAS DA
ESTRUTURA E SOLDAR TRINCAS EM GERAL QUE ESTÁ EM PRUDENTE DA MAQUINA EHH0044 DE JOINVILLE</t>
  </si>
  <si>
    <t>NFE-19983</t>
  </si>
  <si>
    <t>CRISTINA - NFE. 19.983 VENC. 15/11/25 R$ 4.395,00 15/12/25 R$ 4.395,00 VIA BOL. - REF. A COMPRA DE REPAROS E ROLAMENTOS P/ A MAQUINA EHH0044, JOINVILLE -  - VAL APROX TRIBUTOS FED. R$3.083,66 (35,08%) ESTADUAL R$0,00 (0,00%) MUNICIPAL R$0,00 (0,00%) FONTE:IBPT.VAL APROX TRIBUTOS DESTA NOTA R$3083,66 (35,08%) FONTE:IBPT.I-DOCUMENTO EMITIDO POR ME OU EPP OPTANTE PELO SIMPLES NACIONAL.III-PERMITE O APROVEITAMENTO DO CREDITO DE ICMS NO VALOR DE 0,00 REAIS, CORRESPONDENTE A ALIQUOTA DE 2,18%, NOS TERMOS DO ART.23 DA LC 123.REFERENTE AOS ORCAMENTOS:66628,66629,66630 MAQUINA:TESOURA HIDRAULICA PLACA:EHH-0044</t>
  </si>
  <si>
    <t>NFSE-18256</t>
  </si>
  <si>
    <t>-</t>
  </si>
  <si>
    <t>NFE-79777</t>
  </si>
  <si>
    <t>CRISTINA - NFE. 79.777 VENC. 25/11/25 VIA BOL. - REF. A COMPRA DE PARAFUSOS, PORCAS E ARRUELAS P/ A MANUTENÇÃO DA MAQUINA EHH0044 QUE ESTÁ SENDO REFORMADA EM PRUDENTE -  - SOLICITADO VINICIUSPEDIDO: 001101603 30/10/25BC 212,00-18% 38,17TELEFONE 18 39033715 VENDEDOR : 8 VINICIUS [ TRIB APROX R$: 38,23 FEDERAL 38,17 ESTADUAL FONTE: IBPT/FECOMERCIO RS XE67EQ ]</t>
  </si>
  <si>
    <t>NFE-1557146</t>
  </si>
  <si>
    <t>CRISTINA - NFE. 1.557.146 VENC. 25/11/25 VIA BOL. - REF. A COMPRA DE 3 BALDES DE GRAXA P/ ROLAMENTO AZUL EP2 P/ AS MAQUINAS (EHH0044 E EHL0041) DE JOINVILLE -  - ICMS - RECOLHIDO POR SUBSTITUICAO TRIBUTARIA, RICMS-SC/01-ANEXO 3 RICMS/SC/11-ANEXO 3 DECRETO 1.020/2008. VALOR APROXIMADO DE TRIBUTOS R$: 315,49 FEDERAL E 224,28 IMPORTADO FONTE: IBPT/EMPRESOMETRO.COM.BR CHAVE: 80DB15</t>
  </si>
  <si>
    <t>NFE-348261</t>
  </si>
  <si>
    <t xml:space="preserve"> CRISTINA - NFE. 348.261 VENC. 25/11/25 VIA BOL. - REF. A FABRICAÇÃO DE MANGUEIRA MONTADA - FLEXIT 4ST PLUS DN31 1.1/4 568,57948 - TERMINAL AY90B-20-20 386,07 - TERMINAL AY10B-20-24 246,22 - CAPA SO420-20 132,4 - ANEL DRV500380 31,61 - ANEL DRV500320 20,86 - P/ A MAQUINA EHH0044 DE JOINVILLE -  - CRT: 3 - REGIME NORMAL - HYUNDAI EHH0044 - JOINVILLE TUPY - PED. CLIENTE: CRISTIANO NUM. PED. INTERNO: 414256 - VALOR TOTAL APROXIMADO DOS TRIBUTOS: R$757,95 (25,68%) - DEVOLUCOES SOMENTE SERAO ACEITAS COM A  - "AUTORIZACAO DE DEVOLUCAO" ANEXADA A NOTA DE  - DEVOLUCAO.</t>
  </si>
  <si>
    <t>NFE-79910</t>
  </si>
  <si>
    <t xml:space="preserve"> CRISTINA - NFE. 79.910 VENC. 05/12/25 VIA BOL. - REF. A COMPRA DE PARAFUSOS, FITA ISOLANTE E VEDAROSCA P/ MANUTENÇÃO NA MAQUINA EHH0044 DE JOINVILLE -  - PEDIDO: 001104034 05/11/25BC 57,73-18% 10,39BC 36,27- SUBST. TRIBUTARIATELEFONE 18 39033715 VENDEDOR : 8 VINICIUS</t>
  </si>
  <si>
    <t>NFE-156578</t>
  </si>
  <si>
    <t xml:space="preserve"> CRISTINA - NFE. 156.578 VENC. 05/12/25 VIA PIX - REF. A COMPRA DE MANGUEIRA HIDRAULICA GATES AGR2-6 E COMPLEMENTOS P/ MANUTENÇÃO NA TESOURA DA MAQUINA EHH0044 DE JOINVILLE -  - PEDIDO: 550689 VOCE PAGOU APROXIMADAMENTE:  34,66 DE TRIBUTOS FEDERAIS  41,70 DE TRIBUTOS ESTADUAIS  0,00 DE TRIBUTOS MUNICIPAIS  FONTE: IBPT  - CHAVE: CAF7DD</t>
  </si>
  <si>
    <t>NFE-1557470</t>
  </si>
  <si>
    <t xml:space="preserve"> CRISTINA - NFE. 1.557.470 VENC. 25/11/25 VIA BOL. - REF. A COMPRA DE 3 BALDES DE OLEO TURBO DIESEL 15W40 CI-4 E700 20L P/ A MAQUINA EHH0044 DE JOINVILLE -  - ICMS - RECOLHIDO POR SUBSTITUICAO TRIBUTARIA, RICMS-SC/01-ANEXO 3 RICMS/SC/11-ANEXO 3 DECRETO 1.020/2008. VALOR APROXIMADO DE TRIBUTOS R$: 203,16 FEDERAL E 144,00 IMPORTADO FONTE: IBPT/EMPRESOMETRO.COM.BR CHAVE: 5FF712</t>
  </si>
  <si>
    <t>NFSE-2074</t>
  </si>
  <si>
    <t xml:space="preserve"> - CRISTINA - NFS. 2.074 VENC. 15/11/25 VIA BOL. - REF. AO SERVIÇO DE FAZER 1 SISTEMA DE TRAVA P/ O PINO 250,00 - ENCHER E
TORNEAR 3 PINOS 600,00 - SACAR 3 PARAFUSOS QUEBRADOS 300,00 - RECUPERAR 2 COLOS DA BASE DO PINO 200,00 - FAZER 8
PROTEÇÕES P/ 4 PISTÕES 2.400,00 - FAZER 2 ARRUELAS SOB MEDIDA 180,00 P/ MANUTENÇÃO DA TESOURA DA MAQUINA EHH0044
DE JOINVILLE E CORTAR 2 CHAPAS, FAZER FURAÇÕES, FAZER 5 ROSCAS NAS CHAPAS 2.500,00 - FAZER 1 BUCHA PEQUENA DA
PRENSA 400,00 - 2 BUCHAS PEQUENAS 250,00 - MÃO DE OBRA P/ FAZER 1 BUCHA GRANDE 250,00 P/ A PRENSA FIXA PHH0045 DE
PRUDENTE</t>
  </si>
  <si>
    <t>NFSE-2077</t>
  </si>
  <si>
    <t xml:space="preserve"> - CRISTINA - NFS. 2.077 VENC. 22/11/25 VIA BOL. - REF. AO SERVIÇO DE RETIFICAR 18 ROSCAS DA TESOURA DA MAQUINA EHH0044 DE
JOINVILLE</t>
  </si>
  <si>
    <t>NFSE-19</t>
  </si>
  <si>
    <t xml:space="preserve"> - CRISTINA - NFS. 19 VENC. 15/11/25 VIA PIX - REF. A
EHL0014 - MONTAR CABEÇOTE DA GARRA / COLOCAR PISTÃO / TROCAR MANGUEIRA / VER ROLAMENTO DE GIRO 400,00
EHL0014 - TERMINAR MONTAGEM DA GARRA E INSTALAR NA MAQUINA 400,00
EHL0014 E BZG6A91 - COLOCAR PROTEÇÃO NOS PISTÕES / TIRAR PISTÃO P. SOLDAR / TROCAR ROTULA E TIRAR VAZAMENTO DA
GARRA DO DISTRIBUIDOR 400,00
EHH0028 - COMEÇAR A MONTAR A TESOURA 400,00
EHH0044 OU EHH0028 - CONTINUAR A MONTAGEM DA TESOURA / PASSAR MACHO EM 6 ROSCAS / TROCAR 4 MANGUEIRAS /
COLOCAR DISTRIBUIDOR DE OLEO, MANDIBULA E PISTÃO 400,00
EHH0044 - COLOCAR CABEÇOTE / TROCAR MANGUEIRAS / TRAVAR PINOS DO PISTÃO E MANDIBULA PHH0045 - RETIRAR FACAS DA
PRENSA P. ENCHER 400,00
PHH0045 - RETIRAR FACAS E COMEÇAR A TIRAR SOFREDEIRAS 400,00
PHH0045 - TROCAR MANOMETRO DE AR EHH0044 OU EHH0028 - TROCAR FILTRO DE AR / RETIRAR SOFREDEIRA 400,00
PHH0045 - RETIRAR SOFREDEIRA E CONTINUAR RETIRANDO 400,00
PHH0045 - TIRAR VAZAMENTO DO PISTÃO DA TAMPA / DESMONTAR CABÇOTE DO PISTÃO DO PRENSOR 400,00
REALIZADOS EM PRUDENTE.</t>
  </si>
  <si>
    <t>NFSE-2411</t>
  </si>
  <si>
    <t xml:space="preserve"> - CRISTINA - NFS. 2.411 VENC. 25/11/25 VIA BOL. - REF. A REVISÃO REALIZADA, TROCA DE OLEO MOTOR E FILTROS 320,00 /
REGULAGEM DA ESTEIRA DE LOCOMOÇÃO 120,00 - DESLOCAMENTO 180,00 - NA MAQUINA EHH0044 (HO 10.407,34), JOINVILLE</t>
  </si>
  <si>
    <t>NFE-156939</t>
  </si>
  <si>
    <t xml:space="preserve"> CRISTINA - NFE. 156.939 VENC. 15/12/25 VIA PIX - REF. A COMPRA DE MANGUEIRA HIDRAULICA 3/4 6090 PSI E COMPLEMENTOS P/ MANUTENÇÃO NA EHH0044, PRUDENTE -  - PEDIDO: 553575 VOCE PAGOU APROXIMADAMENTE:  143,20 DE TRIBUTOS FEDERAIS  141,24 DE TRIBUTOS ESTADUAIS  0,00 DE TRIBUTOS MUNICIPAIS  FONTE: IBPT  - CHAVE: CAF7DD</t>
  </si>
  <si>
    <t>NFE-156937</t>
  </si>
  <si>
    <t xml:space="preserve"> CRISTINA - NFE. 156.937 VENC. 15/12/25 VIA PIX - REF. A COMPRA DE MANGUEIRA HIDRAULICA 1 POLO 6090 PSI MANULI E TERMINAIS P/ A TESOURA QUE ESTÁ SENDO REFORMADA EM PRUDENTE DA MAQUINA EHH0044 DE JOINVILLE -  - PEDIDO: 552399 VOCE PAGOU APROXIMADAMENTE:  171,56 DE TRIBUTOS FEDERAIS  151,96 DE TRIBUTOS ESTADUAIS  0,00 DE TRIBUTOS MUNICIPAIS  FONTE: IBPT  - CHAVE: CAF7DD</t>
  </si>
  <si>
    <t>NFE-197875</t>
  </si>
  <si>
    <t xml:space="preserve"> CRISTINA - NFE. 197.875 VENC. 25/12/25 VIA BOL. - REF. A COMPRA DE TINTA AZUL DEL REY E THINNER P/ PINTURA NA TESOURA DA MAQUINA EHH0044 FR JOINVILLE QUE ESTAVA SENDO REFORMADA EM PRUDENTE - VLR APROX DO TRIBUTO "R$ 44,00(13,75%)" - VENDEDOR: 026 - CMC JELLISSON NICOLETIDIGITADOR: 026 - CMC JELLISSON NICOLETICOND.PAG: 01037 - DP-30 DIASEND.ENTREGA: RUA HELENA FERRANTE BORGHI, 100-B-DISTRITO INDUSTRIAL--PRESIDENTE PRUDENTE-SP-19043080</t>
  </si>
  <si>
    <t>NFE-80203</t>
  </si>
  <si>
    <t xml:space="preserve"> CRISTINA - NFE. 80.203 VENC. 15/12/25 VIA BOL. - REF. A COMPRA DE FITA CREPE 45MM X 50MTS P/ A PINTURA DA TESOURA DA MAQUINA EHH0044 QUE ESTAVA SENDO REFORMADA EM PRUDENTE -  - AUTORIZADO POR VINICIUSRETIRADO POR MARCIOPEDIDO: 001109173 18/11/25BC 19,20-18% 3,46TELEFONE 18 39033715 VENDEDOR : 15 DOUGLAS [ TRIB APROX R$: 2,49 FEDERAL 2,30 ESTADUAL FONTE: IBPT/FECOMERCIO RS XE67EQ ]</t>
  </si>
  <si>
    <t>AL26628</t>
  </si>
  <si>
    <t xml:space="preserve"> CRISTINA - S/N VENC. 25/11/25 VIA CARTÃO ALELO - REF. A PINTURA, LIMPEZA, ORGANIZAÇÃO LAVAGEM E PINTURA DA TESOURA DA
MAQUINA EHH0044 (R$ 450,00) DE JOINVILLE QUE ESTAVA EM PRUDENTE ARRUMANDO E DIARIAS DO DIA 13 E 14 P/ A LIMPEZA DA
OFICINA (R$ 340,</t>
  </si>
  <si>
    <t>00006012</t>
  </si>
  <si>
    <t xml:space="preserve"> CRISTINA - S/N ACERTO - REF. AO SERIÇOS 13/11 (02) CAMINHÕES MUNCKS P/ RETIRADA DA GARRA DA PRENSA MOVEL GDU0275
1.400,00 (700,00 CADA) - 24/11 (02) CAMINHÕES MUNCK P/ COLOCAR A GARRA DA PRENSA MOVEL GDU0275 1.400,00 (700,00 CADA) -
19/11 CAMINHÃO MUNCK P/ CARREGAR A TESOURA DA MAQUINA EHH0044 DE JOINVILLE QUE ESTAVA REFORMANDO EM PRUDENTE
700,00 - 12/11 CAMINHÃO MUNCK P/ RETIRADA DO PRENSOR DA PRENSA JCG800 PHH0045 700,00</t>
  </si>
  <si>
    <t>NFE-2864</t>
  </si>
  <si>
    <t xml:space="preserve"> CRISTINA - NFE. 2.864 VENC. 25/12/25 VIA BOL. - REF. A COMPRA DE BATERIA MOURA 100QD P/ USO NA MAQUINA EHH0044, JOINVILLE -  - TRIB APROX R$ 317,87 FEDERAL E R$ 203,76 ESTADUAL!! FONTE:IBPT D529CB!!OPERADOR: BATERIAS JOINVILLE</t>
  </si>
  <si>
    <t>NFSE-5362</t>
  </si>
  <si>
    <t xml:space="preserve"> - CRISTINA - NFS. 5.362 VENC. 15/01/2026 - REF. AO DESLOCAMENTO R$80,00 E AOS TESTES ELÉTRICOS R$150,00 REALIZADOS NA
MAQUINA EHH0044 (10.607 HRS), JOINVILLE</t>
  </si>
  <si>
    <t>CF0537012026</t>
  </si>
  <si>
    <t xml:space="preserve"> CARTAO FLASH FINAL 0537 - USO CRISTIANO LUCAS - DESPESA DEDUTIVEL REF A  UMA REFEIÇÃO, ABASTECIMETO DE ETANOL, E UMA COMPRA DE BOMBA D'AGUA_x000D_
</t>
  </si>
  <si>
    <t>NFSE-2638</t>
  </si>
  <si>
    <t xml:space="preserve"> CRISTINA - NFS. 2.638 VENC. 05/02/26 VIA BOL. - REF. AO REPARO NO CABEÇOTE HIDRAULICO DA TESOURA (R$ 380,00) E DESLOCAMENTO (R$ 160,00) NA MAQUINA EHH0044, JOINVILLE</t>
  </si>
  <si>
    <t>NFE-101910</t>
  </si>
  <si>
    <t xml:space="preserve"> CRISTINA - NFE. 101.910 VENC. 15/02/26 VIA CARTÃO 8971 EM 6X - REF. A COMPRA DE BARRA LED 12.000 LUM P/ USO NA MAQUINA EHH0044, JOINVILLE -  - TOTAL APROXIMADO DE TRIBUTOS: R$ 101,40 (35,17%)  FEDERAIS R$ 45,18 (15,67%)  ESTADUAIS R$ 56,22 (19,50%) . FONTE IBPT.LT;BR /GT;ENDERECO DE ENTREGA: SELETIVA RESIDUOS INDUSTRIAIS, RUA HELENA FERRANTE BORGHI, N 100, SELETIVA RESIDUOS REFERENCIA: SELETIVA RESIDUOS INDUSTRIAIS, BAIRRO DISTRITO INDUSTRIAL, PRESIDENTE PRUDENTE - SP, 19.043-080REFERENCIA NA LOJA: GS COMERCIO E INDUSTRIA DE FER .-LT;BR /GT;GSCOMERCIOEINDUSTRIADEFERLT;BR /GT;FRETE GRATISLT;BR /GT;N PEDIDO NA LOJA: 2000014913997298</t>
  </si>
  <si>
    <t>NFSE-2719</t>
  </si>
  <si>
    <t xml:space="preserve"> - CRISTINA - NFS. 2.719 VENC. 25/02/26 VIA BOL. - REF. A ELIMINAÇÃO DE TRINCAS NA TESOURA HIDRAULICA NA MAQUINA EHH0044 E_x000D_
DESLOCAMENTO</t>
  </si>
  <si>
    <t>NFSE-2721</t>
  </si>
  <si>
    <t xml:space="preserve"> - CRISTINA - NFS. 2.721 VENC. 05/03/26 VIA BOL. - REF. A TROCA DA TESOURA HIDRAULICA R$1.400,00 E CONFECÇÃO DE BUCHA DA_x000D_
TESOURA HIDRAULICA R$280,00 NA MAQUINA EHH0044, JOINVILLE</t>
  </si>
  <si>
    <t>NFE-1926</t>
  </si>
  <si>
    <t xml:space="preserve"> CRISTINA - NFE. 1.926 VENC. 05/03/26 VIA BOL. - REF. A COMPRA DE TB BRONZE P/ USO NA MAQUINA EHH0044, JOINVILLE -  - PLACA: LHH0044 FROTA: VEICULO: RETROESCAVADEIRA H940C - HYUNDAI KM: OC 28456</t>
  </si>
  <si>
    <t>NFSE-2732</t>
  </si>
  <si>
    <t xml:space="preserve"> - CRISTINA - NFS. 2.732 VENC. 05/03/26 VIA BOL. - REF. AO REPARO NA MANGUEIRA DA TESOURA HIDRALICA R$720,00 E_x000D_
DESLOCAMENTO R$160,00 NA MAQUINA EHH0044, JOINVILLE</t>
  </si>
  <si>
    <t>NFE-1940</t>
  </si>
  <si>
    <t xml:space="preserve"> CRISTINA - NFE. 1.940 VENC. 05/03/26 VIA BOL. - REF. A COMPRA DE ANEL ORING P/ USO NA MAQUINA EHH0044, JOINVILLE -  - PLACA: EHH0044 FROTA: VEICULO: ESCAVADEIRA 140LC - HYUNDAI KM: OC 28541</t>
  </si>
  <si>
    <t>NFE-1560512</t>
  </si>
  <si>
    <t xml:space="preserve"> CRISTINA - NFE. 1.560.512 VENC. 15/03/26 VIA BOL. - REF. A COMPRA DE GRAXA AZUL, OLEO AW68 E ESTOPAS P/ USO NAS MAQUINAS EHH0044 E EHL0041 DE JOINVILLE -  - ICMS - RECOLHIDO POR SUBSTITUICAO TRIBUTARIA, RICMS-SC/01-ANEXO 3 RICMS/SC/11-ANEXO 3 DECRETO 1.020/2008. VALOR APROXIMADO DE TRIBUTOS R$: 345,63 FEDERAL E 249,08 IMPORTADO FONTE: IBPT/EMPRESOMETRO.COM.BR CHAVE: 47C8DA</t>
  </si>
  <si>
    <t>NFE-1966</t>
  </si>
  <si>
    <t xml:space="preserve"> CRISITNA - NFE. 1.966 VENC. 16/03/26 VIA BOL. - REF. A COMPRA DE ANEL ORING 2-110 VITON 90 P/ USO NA MAQUINA EHH0044 DE JOINVILLE -  - PLACA: EHH0044 FROTA: VEICULO: ESCAVADEIRA 140LC - HYUNDAI KM:</t>
  </si>
  <si>
    <t>NFSE-2765</t>
  </si>
  <si>
    <t xml:space="preserve"> - CRISTINA - NFS. 2.765 VENC. 16/03/26 VIA BOL. - REF. AO SERVIÇO DE TROCA DE REPARO DO CABEÇOTE HIDRAULICO DA TESOURA_x000D_
R$650,00 E DESLOCAMENTO (IDA E VOLTA) R$240,00 NA MAQUINA EHH0044 DE JOINVILLE</t>
  </si>
  <si>
    <t>NFSE-5559</t>
  </si>
  <si>
    <t xml:space="preserve"> - CRISTINA - NFS. 5.559 VENC. 15/03/26 VIA BOL. - REF. AOS TESTES NO SISTEMA A/C, APERTO DA CORREIA DO COMPRESSOR,_x000D_
RECOLOCAÇÃO DO GAS, DESMONTAGEM INTERNA E LIMPEZA DO EVAPORADOR, LIMPEZA DO RADIADOR DE AR QUENTE E LIMPEZZA_x000D_
DE FILTROS R$1.500,00 MAIS DESLOCAMENTO R$80,00 NA MAQUINA EHH0044(10.851 HRS), JOINVILLE</t>
  </si>
  <si>
    <t>NFE-1689</t>
  </si>
  <si>
    <t xml:space="preserve"> CRISTINA - NFE. 1.689 VENC. 15/03/26 VIA BOL. - REF. A COMPRA DE CARGA DE GAS P/ USO NA MAQUINA EHH0044 (10.851 HRS), JOINVILLE -  - EMPRESA OPTANTE PELO SIMPLES NACIONAL. NAO GERA DIREITO A CREDITO FISCAL DE ISS E IPI.  EHH0044  10851 HRS  OS(S):5144  OC 28823</t>
  </si>
  <si>
    <t>NFE-353171</t>
  </si>
  <si>
    <t xml:space="preserve"> CRISTINA - NFE. 353.171 VENC. 25/02/26 PAGAMENTO FEITO VIA CARTÃO FLASH 0537 - REF. A COMPRA DE ANEIS ORING 2600-300 26X3 NBR90 E VITON P/ USO NA MAQUINA EHH0044, JOINVILLE -  - CRT: 3 - REGIME NORMAL -  - PED. CLIENTE: CRIS NUM. PED. INTERNO: 420184 - VALOR TOTAL APROXIMADO DOS TRIBUTOS: R$6,32 (24,64%) - DEVOLUCOES SOMENTE SERAO ACEITAS COM A  - "AUTORIZACAO DE DEVOLUCAO" ANEXADA A NOTA DE  - DEVOLUCAO.</t>
  </si>
  <si>
    <t>CP2336032026</t>
  </si>
  <si>
    <t xml:space="preserve"> CARTAO PAYFY FINAL 2336 - USO  - DESPESA DEDUTIVEL REF A DUAS COMPRAS PARA EHH004, UMA REFEIÇÃO, UM ABASTECIMENTO E UMA COMPRA DE LUVAS_x000D_
</t>
  </si>
  <si>
    <t>NFSE-644</t>
  </si>
  <si>
    <t xml:space="preserve"> CRISTINA - NFS. 644 VENC. 05/03/26 R$2.475,00 25/03/26 R$2.475,00 VIA BOL - REF. AO SERVIÇO DE DESMONTAGEM, SOLDAGEM,_x000D_
REFORÇAR E FABRICAR BUCHA DA TESOURA DA MAQUINA EHH0044, JOINVILLE</t>
  </si>
  <si>
    <t>NFSE-2837</t>
  </si>
  <si>
    <t xml:space="preserve"> - CRISTINA - NFS. 2.837 VENC. 25/03/26 VIA BOL. - REF. AO SERVIÇO DE TROCAR TESOURA HIDRAULICA R$1.400,00 E DESLOCAMENTO_x000D_
R$120,00 NA MAQUINA EHH0044, JOINVILLE</t>
  </si>
  <si>
    <t>370105/370800/370806</t>
  </si>
  <si>
    <t>REF.CTE'S 370105/370800/370806 CRISTINA  CTE. 370.105 VENC. 05/08/25 VIA BOL.  FRETE REF. A COMPRA DE CARCAÇA FILTRO DE AR P/ O CAMINHÃO ATEGO
NRV7727, CAMPO GRANDE. CRISTINA  CTE. 370.105 VENC. 05/08/25 VIA BOL.  FRETE REF. A COMPRA DE CARCAÇA FILTRO DE AR P/ O CAMINHÃO ATEGO
NRV7727, CAMPO GRANDE. CRISTINA  CTE. 370.800 VENC. 05/08/25 VIA BOL.  FRETE REF. A COMPRA DE POTENCIOMETRO QUE FOI UTILIZADO NA MAQUINA
EHH0009, PRUDENTE.</t>
  </si>
  <si>
    <t>NFE-42410</t>
  </si>
  <si>
    <t xml:space="preserve"> CRISTINA  NFE. 42.410 VENC 15/08/25 VIA BOL.  REF. A COMPRA DE OLEO 15W40 P/ TROCA NAS MAQUINAS LIEBHERR EHL0028
PRUDENTE, EHL0041 JOIVILLE, EHL0042 DOURADOS E EHL0043 MARINGA.</t>
  </si>
  <si>
    <t>NFE-1228396</t>
  </si>
  <si>
    <t xml:space="preserve"> CRISTINA  NFE. 1.228.396 VENC. 12/08/25 VIA BOL.  REF. A COMPRA DE 3 BALDES OLEO 85W90 20L, P/ A MAQUINA EHL0028 EM PRUDENTE, EHL0043 EM MARINGA E EHL0042 EM DOURADOS    PEDIDO VERBAL VINICIUS \\NICMS PAGO POR SUBSTITUICAO TRIBUTARIA CONFORME ARTIGO 412 RICMS/SP. VALOR APROXIMADO DOS TRIBUTOS FEDERAL 9,20%; ESTADUAL 25%, MUNICIPAL 0% 008637 83 VENDEDOR: 1B0002  GILMAR ROCHA DE OLIVEIRA  PEDIDO: 618511  CLIENTE: 008637</t>
  </si>
  <si>
    <t>CTE-176399</t>
  </si>
  <si>
    <t>CRISTINA  CTE. 176.399 VENC. 15/11/25 VIA BOL.  FRETE REF. A COMPRA DE KIT MANUTENÇÃO DE MIL HORAS P/ A MAQUINA
EHL0042, DOURADOS</t>
  </si>
  <si>
    <t>NFE-582824</t>
  </si>
  <si>
    <t>CRISTINA  NFE. 582.824 VENC. 28/11/25 VIA BOL.  REF. A COMPRA DE KIT DE MANUTENÇÃO DE MIL HORAS P/ A MAQUINA EHL0042, DOURADOS (ENVIO DA MARCADORIA PELA TRANSPORTADOR PANTANAL OPERADORA DE TRANSPORTES MULTIMODAL LTDA  67 992188356)</t>
  </si>
  <si>
    <t>CTE-178651</t>
  </si>
  <si>
    <t xml:space="preserve"> CRISTINA  CTE. 178.651 VENC. 03/12/25 VIA BOL.  FRETE REF. A COMPRA DE BOMBA ALTA PRESSÃO P/ A MAQUINA LIEBHERR
EHL0042, DOURADOS</t>
  </si>
  <si>
    <t>NFE-583789</t>
  </si>
  <si>
    <t xml:space="preserve"> CRISTINA  NFE. 583.789 VENC. 05/12/25 VIA BOL.  REF. A COMPRA DE BOMBA ALTA PRESSÃO COM FIXAÇÃO DE COMBUSTIVEL P/ A
MAQUINA EHL0042, DOURADOS(MERCADORIA SERÁ ENVIADA PELA TRANSPORTADORA PANTANAL)</t>
  </si>
  <si>
    <t>NFE-585155</t>
  </si>
  <si>
    <t xml:space="preserve"> CRISTINA  NFE. 585.155 VENC. 19/12/25 VIA BOL.  REF. A COMPRA DE ELEMENTO DE SEGURANÇA P/ AS MAQUINAS EHL0043 DE MARINGA, EHL0013 DE PRUDENTE E EHL0042 DE DOURADOS    O.VENDA:SOG019771 REF.FISCAL:RFG039724 COD.CLI:907092 PED.CLI:APROVADO SQG032450 PEDIDO DO CLIENTE: APROVADO SQG032450 REDESPACHO PELA TRANSPORTADORA ANDORINHA.</t>
  </si>
  <si>
    <t>NFSE-56301</t>
  </si>
  <si>
    <t xml:space="preserve">  CRISTINA  NFS. 56.301 VENC. VIA BOL.  REF. A VERIFICAÇÃO DO EQUIPAMENTO QUE SE APRESENTOU COM NIVEL DE OLEO
LUBRIFICANTE ACIMA DA MARCA MÁXIMA, FOI DRENADO CERCA DE 30L DE EXCESSO, OLEO DRENADO COM VISCOSIDADE MUITO
ABAIXO DO NORMAL, COM ASPECTO E ODOR DE CONTAMINÇÃO COM DIESEL, CLIENTE NÃO DISPONHA DE FRASCO P/ COLETA DE
AMOSTRA P/ ANÁLISE CONECTANDO PROGRAMA SCLI ONDE O ERRO P103200 FICOU ARMAZENADO INDICANDO BAIXA PRESSÃO DE
LUBRIFICAÇÃO, MEDIANTE AOS TESTES SE FAZ NECESSÁRIO A SUBSTITUIÇÃO DA BOMBA DE ALTA PRESSÃO DE COMBUSTÍVEL
DEVIDO AO VAZAMENTO ATRAVÉS DO EIXO DE ACIONAMENTO DA MESMA, APÓS SUBSTITUIÇÃO DA BOMBA DEVERÁ SER REALIZADO
A TROCA DO OLEO E FILTRO LUBRIFICANTE DO MOTOR DIESEL BEM COMO OS FILTROS DE COMBUSTIVEL NA MAQUINA LIEBHERR
EHL0042 DE DOURADOS</t>
  </si>
  <si>
    <t>CTE-188231</t>
  </si>
  <si>
    <t xml:space="preserve"> CRISTINA  CTE. 188.231 VENC. VIA BOL.  FRETE REF. A COMPRA DE VALVULA DE PRIORIDADE P/ A MAQUINA EHL0042, DOURADOS</t>
  </si>
  <si>
    <t>NFSE-56349</t>
  </si>
  <si>
    <t xml:space="preserve">  CRISTINA  NFES. 56.349 VENC. VIA BOL.  REF. A SUBSTITUIÇÃO DA BOMBA DE ALTA PRESSÃO DE COMBUSTÍVEL CONFORME
PROCEDIMENTOS LIEBHERR. SUBSTITUÍDO ÓLEO E FILTRO LUBRIFICANTE DO MOTOR DIESEL DEIXANDO O NÍVEL DO MESMO NA
MARCAÇÃO MÁXIMA DA VARETA. SUBSTITUÍDO OS DOIS FILTROS DE COMBUSTÍVEL E FILTRO PRIMÁRIO DE AR. AFERIDO
PARÂMETROS DO MOTOR DIESEL QUE APRESENTOU PERFORMANCE COM 2,4BAR DE PRESSÃO DE TURBO. MONITORAMENTO VIA
DISPLAY SE APRESENTOU OK. EQUIPAMENTO LIBERADO P/ O TRABALHO SEM CÓDIGOS DE FALHAS ATIVOS. HISTÓRICO DE CONSMO
DE COMBUSTÍVEL DO EQUIPAMENTO APONTOU 12,39L/H ANTES DA FALHA. DURANTE A FALHA O CONSUMO SUBIU
CONSIDERAVELMENTE P/ 14,81L/H DEVIDO A VAZAMENTO DE COMBUSTÍVEL P/ O CÁRTER. ORIENTADO OPERAÇÃO A MONITORAR O
NÍVEL DE ÓLEO DO MOTOR DIESEL E INFORMAR A LIEBHERR EM CASO DE ANOMALIA. EQUIPAMENTO TESTADO E APROVADO PELA
OPERAÇÃO  SERVIÇOS REALIZADOS DO DIA 17/11 AO DIA 19/11  12,5 HRS DE TRABALHO NORMAL R$ 4.340,87  8,26 HRS DE VIAGEM
R$ 1.694,87  4,43 HRS DE VIAGEM EXTRA R$ 1.363,51  604KM R$ 1.552,28  1 HOTEL R$ 810,00  SERVIÇOS REALIZADOS NA MAQUINA
EHL0042 DE DOURADOS</t>
  </si>
  <si>
    <t>NFE-587098</t>
  </si>
  <si>
    <t xml:space="preserve"> CRISTINA  NFE. 587.098 VENC. 09/01/26 VIA BOL.  REF. A COMPRA DE VALVULA DE PRIORIDADE P/ USO NA MAQUINA EHL0042 DE DOURADOS</t>
  </si>
  <si>
    <t>CTE-420941</t>
  </si>
  <si>
    <t xml:space="preserve"> CRISTINA  CTE. 420.941 VENC. VIA BOL.  FRETE REF. A COMPRA DE 8 BALDES DE OLEO LIEBHERR 10W40 20 LTS P/ USO NAS_x000D_
MAQUINAS LIEBHERR DAS BASE DE PRUDENTE (EHL0028), JOINVILLE (EHL0041), DOURADOS (EHL0042) E MARINGA (EHL0043)</t>
  </si>
  <si>
    <t>NFE-44355</t>
  </si>
  <si>
    <t xml:space="preserve"> CRISTINA  NFE. 44.355 VENC. 05/02/26 VIA BOL.  REF. A COMPRA DE OLEO 10W40 20LTS P/ AS MAQUINAS LIEBHERR DAS BASES DE_x000D_
PRUDENTE (EHL0028), JOINVILLE (EHL0041), DOURADOS (EHL0042) E MARINGA (EHL0043)</t>
  </si>
  <si>
    <t>NFE-17664</t>
  </si>
  <si>
    <t xml:space="preserve"> CRISTINA  NFE. 17.664 VENC. 25/02/26 VIA BOL.  REF. A COMPRA DE MANGUEIRA R15 3/4 6000PSI P/ USO NA MAQUINA EHH0042(HR_x000D_
4801), DOURADOS</t>
  </si>
  <si>
    <t>NFE-17742</t>
  </si>
  <si>
    <t xml:space="preserve"> CRISTINA  NFE. 17.742 VENC. 05/03/26 VIA BOL.  REF. A COMPRA DE MANGUEIRA E COMPLEMENTOS P/ USO NA MAQUINA_x000D_
EHL0042,DOURADOS</t>
  </si>
  <si>
    <t>NFE-17932</t>
  </si>
  <si>
    <t xml:space="preserve"> CRISTINA  NFE. 17.932 VENC. 25/03/26 VIA BOL.  REF. A COMPRA DE MANGUEIRA R12 1/2 4000PSI E COMPLEMENTOS P/ USO NA_x000D_
MAQUINA EHL0042 (HORI. 4.880), DOURADOS</t>
  </si>
  <si>
    <t>CTE-209010</t>
  </si>
  <si>
    <t xml:space="preserve"> CRISTINA  CTE. 209.010 VENC. 03/04/26 VIA BOL.  FRETE REF. A COMPRA DE KIT VEDAÇÃO DO CILINDRO P/ A MAQUINA EHL0042,_x000D_
DOURADOS</t>
  </si>
  <si>
    <t>OC 29436 - OC 29271 - OC 29273</t>
  </si>
  <si>
    <t xml:space="preserve"> CRISTINA  CTE. 404.055 VENC. 25/03/26 VIA BOL.  FRETE REF. A COMPRA DE ELEMENTO FILTRANTE E FILTRO DE COMBUSTIVEL P/_x000D_
USO NA MAQUINA EHL0028, PRUDENTE_x000D_
CRISTINA  CTE. 402.829 VENC. VIA BOL.  FRETE REF. A COMPRA DE 06 BALDES DE OLEO LIEBHERR HYDRAULIC BASIC68 20LTS P/_x000D_
USO NA MAQUINA EHL0042, DOURADOS_x000D_
CRISTINA  CTE. 402.533 VENC. VIA BOL.  FRETE REF. A COMPRA DE KIT ACIONAMENTO PNEUMATICO COMANDO BP P/ USO NO_x000D_
CAMINHÃO BZL7H95, DOURADOS_x000D_
_x000D_
_x000D_
_x000D_
_x000D_
_x000D_
_x000D_
_x000D_
_x000D_
_x000D_
_x000D_
_x000D_
_x000D_
_x000D_
_x000D_
_x000D_
_x000D_
_x000D_
_x000D_
_x000D_
_x000D_
_x000D_
_x000D_
_x000D_
_x000D_
_x000D_
_x000D_
_x000D_
_x000D_
_x000D_
_x000D_
_x000D_
</t>
  </si>
  <si>
    <t>CTE213152 / 214245</t>
  </si>
  <si>
    <t xml:space="preserve"> OC 29718  CRISTINA  CTE. 213.152 VENC. 15/04/26 VIA BOL.  FRETE REF. A COMPRA DE KIT FILTRO 3 P/ USO NA MAQUINA EHH0003, DOURADOS _x000D_
OC 29858  CRISTINA  CTE. 214.245 VENC. 15/04/26 VIA BOL.  FRETE REF. A COMPRA DE KITS DE MANUTENÇÃO DE 5.000 HORAS P/ A MAQUINA_x000D_
EHL0042, DOURADOS</t>
  </si>
  <si>
    <t>NFE-45091</t>
  </si>
  <si>
    <t xml:space="preserve"> CRISTINA  NFE. 45.091 VENC. 05/04/26 VIA BOL.  REF. A COMPRA DE OLEO LIEBHERR HYDRAULIC BASIC68 20LTS P/ USO NA_x000D_
MAQUINA EHL0042, DOURADOS</t>
  </si>
  <si>
    <t>NFE-594386</t>
  </si>
  <si>
    <t xml:space="preserve"> CRISTINA  NFE. 594.396 VENC. 08/04/26 VIA BOL.  REF. A COMPRA DE KIT ANEL DE VEDAÇÃO DO CILINDRO DA MAQUINA EHL0042,_x000D_
DOURADOS</t>
  </si>
  <si>
    <t>NFE-2022</t>
  </si>
  <si>
    <t xml:space="preserve"> CRISTINA  NFE. 2.022 VENC. 05/04/26 VIA PIX  REF. A COMPR A DE 10 KITS DA GARRA LIEBHERR, 05 P/ A MAQUINA EHL0042 DE_x000D_
DOURADOS E 05 P/ A MAQUINA EHL0014 DE MARINGA</t>
  </si>
  <si>
    <t>NFE-18187</t>
  </si>
  <si>
    <t xml:space="preserve"> CRISTINA  NFE. 18.187 VENC. 15/04/26 VIA BOL.  REF. A COMPRA DE MANGUEIRA R15 1 6000 PSI GATES E SEUS COMPLEMENTOS P/_x000D_
USO NA MAQUINA EHL0042, DOURADOS</t>
  </si>
  <si>
    <t>NFE-596461</t>
  </si>
  <si>
    <t xml:space="preserve"> CRISTINA  NFE. 596.461 VENC. 26/04/26 VIA BOL.  REF. A COMPRA DE KIT DE FILTROS P/ REVISÃO DE 5.000 HORAS NA MAQUINA_x000D_
EHL0042, DOURADOS</t>
  </si>
  <si>
    <t>G&amp;S MARINGA</t>
  </si>
  <si>
    <t>NFE-13216</t>
  </si>
  <si>
    <t xml:space="preserve"> CRISTINA  NFE. 13.216 VENC. 25/08/25 VIA BOL.  REF. A COMPRA DE MANGUEIRAS E SEUS COMPLEMENTOS P/ REALIZAR MANUTENÇÃO NA MAQUINA EHH0008, LONDRINA</t>
  </si>
  <si>
    <t>NFE-3284</t>
  </si>
  <si>
    <t xml:space="preserve"> CRISTINA  NFE. 3.284 VENC. 26/08/25 VIA BOL.  REF. A COMPRA DE FECHADURA DA PORTA P/ A MAQUINA EHH0008, LONDRINA    ;;VENDEDOR:33 FILIPE;;</t>
  </si>
  <si>
    <t>NFE-3305</t>
  </si>
  <si>
    <t xml:space="preserve"> CRISTINA  NFE. 3.305 VENC. 15/09/25 15/10/25 VIA BOL.  REF. A COMPRA DE MOTOR DE CURSO P/ A MAQUINA EHH0008, MARINGA</t>
  </si>
  <si>
    <t>G&amp;S LONDRINA</t>
  </si>
  <si>
    <t>LOGISTICA</t>
  </si>
  <si>
    <t>NFE-140297</t>
  </si>
  <si>
    <t xml:space="preserve"> CRISTINA - NFE. 140.297 VENC. 26/09/25 24/10/25 VIA BOL. - REF. A COMPRA DE 2 BATERIAS M100HE P/ A MAQUINA EHH0008, LONDRINA</t>
  </si>
  <si>
    <t>CTE-413276</t>
  </si>
  <si>
    <t xml:space="preserve"> CRISTINA  CTE. 413.276 VENC. VIA BOL.  FRETE REF. A COMPRA DE DIVERSO FILTROS P/ A MAQUINA EHH0008, LONDRINA</t>
  </si>
  <si>
    <t>NFSE-408</t>
  </si>
  <si>
    <t xml:space="preserve">  CRISTINA  NFS. 408 VENC. 15/09/25 VIA BOL.  REF. A TROCA DO MOTOR DE TRAÇÃO COMPLETA E KM NA MAQUINA EHH0008,
LONDRINA</t>
  </si>
  <si>
    <t>NFE-55716</t>
  </si>
  <si>
    <t>CRISTINA  NFE. 55.716 VENC. 27/10/25 VIA BOL.  REF. A COMPRA DE 4 BR LUBRAX HYDRA XP 68 BD 20L P/ A MAQUINA EHH0008,
LONDRINA</t>
  </si>
  <si>
    <t>NFSE-535</t>
  </si>
  <si>
    <t>CRISTINA  NFS. 535 VENC. 25/10/25 VIA BOL.  REF. A ABERTURA DOS CILINDROS, SUBSTITUIÇÃO COMPLETA DO KIT DE VEDAÇÕES E BUCHA DA TAMPA MAIS MONTAGEM E TESTE NA MAQUINA EHH0008, LONDRINA</t>
  </si>
  <si>
    <t>NFE-569</t>
  </si>
  <si>
    <t>CRISTINA  NFE. 569 VENC. 25/10/25 VIA BOL.  REF. A COMPRA DE KIT VEDAÇÃO DA HYUNDAI E BUCHA P/ A MAQUINA EHH0008, LONDRINA</t>
  </si>
  <si>
    <t>G3S LONDRINA</t>
  </si>
  <si>
    <t>NFE-580691</t>
  </si>
  <si>
    <t>REF A COMPRA DE VALCULA PARA AMQUINA EHH0008 DE LONDRINA PAGO NO CARTÃO FLASH FINAL 3350</t>
  </si>
  <si>
    <t>NFSE-544</t>
  </si>
  <si>
    <t>CRISTINA  NFS. 544 VENC. VIA BOL.  REF. AO CROMO DE PISTAO DA HASTE DA MAQUINA EHH0008, LONDRINA</t>
  </si>
  <si>
    <t>CTE-418316</t>
  </si>
  <si>
    <t xml:space="preserve"> CRISTINA  CTE. 418.316 VENC. VIA BOL.  FRETE REF. A COMPRA DE RODA GUIA DE AÇO, UTILIZADA NA PARTE RODANTE DA MAQUINA EHH0008, LONDRINA</t>
  </si>
  <si>
    <t>NFE-111206</t>
  </si>
  <si>
    <t xml:space="preserve"> CRISTiNA  NFE. 111.206 VENC. 15/12/25 VIA BOL.  REF. A COMPRA DE RODA GUIA DE AÇO, APLICAÇÃO NA PARTE RODANTE DA MAQUINA EHH0008</t>
  </si>
  <si>
    <t>NFE-65371</t>
  </si>
  <si>
    <t xml:space="preserve"> CRISTINA  NFE. 65.371 VENC. 15/12/25 VIA BOL.  REF. A COMPRA DE PEÇAS P/ MANUTENÇÃO DA MAQUINA EHH0008,</t>
  </si>
  <si>
    <t>NFSE-423</t>
  </si>
  <si>
    <t xml:space="preserve">  CRISTINA  NFS. 423 VENC. 05/12/25 VIA PIX  REF. A TROCA DO REPARO DO ESTICADOR DA ESTEIRA E TROCAR RODA GUIA R$
1.680,00 E KM R$ 720,00 NA MAQUINA EHH0008, PRUDENTE</t>
  </si>
  <si>
    <t>NFE-57352</t>
  </si>
  <si>
    <t xml:space="preserve"> CRISTINA  NFE. 57.352 VENC. 26/12/25 VIA BOL.  REF. A COMPRA DE OLEO AW68 P/ USO NA MAQUINA EHH0008 DE LONDRINA</t>
  </si>
  <si>
    <t>CTE424382/424897</t>
  </si>
  <si>
    <t>REF, CTES 424382 / 424897 OC 28757  CRISTINA  CTE. 424.382 VENC. VIA BOL.  FRETE REF. A COMPRA DE VALVULA DE RETORNO P/ USO NAS MAQUINAS EHH0002,_x000D_
EHH0008 E EHH0040 DE LONDRINA / _x000D_
OC 28757  CRISTINA  CTE. 424.897 VENC. VIA BOL.  FRETE REF. A COMPRA DE VALVULA DE RETORNO P/ USO NA MAQUINA EHH0040, LONDRINA</t>
  </si>
  <si>
    <t>NFE-365</t>
  </si>
  <si>
    <t xml:space="preserve"> CRISTINA  NFE. 365 VENC. 25/02/26 VIA BOL.  REF. A COMPRA DE VIDRO JANELA MOVEL P/ USO NA MAQUINA EHH0008, LONDRINA</t>
  </si>
  <si>
    <t>NFE-3950</t>
  </si>
  <si>
    <t xml:space="preserve"> CRISTINA  NFE. 3.950 VENC. 25/03/26 VIA BOL.  REF. A COMPRA DE EVAPORADORA P/ USO NA MAQUINA EHH0008, LONDRINA    IMPOSTO RECOLHIDO POR SUB.TRIB. ART.274 RICMSSP;;EHH0008 ;;VENDEDOR:33 FILIPE;;</t>
  </si>
  <si>
    <t>NFE-3949</t>
  </si>
  <si>
    <t xml:space="preserve"> CRISTINA  NFE. 3.949 VENC. 25/03/26 VIA BOL.  REF. A COMPRA DE FILTROS P/ REVISÃO NA MAQUINA EHH0008 DE LONDRINA    IMPOSTO RECOLHIDO POR SUB.TRIB. ART.274 RICMSSP;;EHH0008 ;;VENDEDOR:33 FILIPE;;</t>
  </si>
  <si>
    <t>NFE-777063</t>
  </si>
  <si>
    <t xml:space="preserve"> CRISTINA  NFE. 777.063 VENC. 26/03/2026 VIA BOL.  REF. A COMPRA DE 03 BALDES DE OLEO 15W40 E 01 TAMBOR AW 68 P/REVISÃO_x000D_
DAS MAQUINAS EHH0002  EHH0008  EHH0040 LONDRINA.</t>
  </si>
  <si>
    <t>NFE-59940</t>
  </si>
  <si>
    <t xml:space="preserve"> CRISTINA  NFS. 59.940 VENC. VIA BOL.  REF. A COMPRA DE ADITIVO P/ DIESEL 1L P/ USO NOS CAMINHÕES (GDA9J63) E MAQUINAS (EHH0009, EHH0040 E EHH0002), LONDRINA    MOTORISTA: 037.159.38919  JUNIOR CESAR RODRIGUES DOS SANTOS LEI DO ICMSPR/1996, CAPITULO IV, SECAO II, ARTIGO 14, INCISO VIII. DECLARO QUE OS PRODUTOS PERIGOSOS ESTAO ADEQUADAMENTE CLASSIFICADOS, EMBALADOS, IDENTIFICADOS, E ESTIVADOS PARA SUPORTAR OS RISCOS DAS OPERACOES DE TRANSPORTE E QUE ATENDEM AS EXIGENCIAS DA REGULAMENTACAO. VALOR APROX.TRIBUTOS R$ 42,94 26,84% FONTE: IBPT</t>
  </si>
  <si>
    <t>NFSE-29</t>
  </si>
  <si>
    <t xml:space="preserve">  CRISTINA  NFS. 29 VENC. 25/03/26 VIA PIX  REF. A LAVAGEM E LIMPEZA DA MAQUINA, FEITA ETIQUETAS PREVENTIVAS P/_x000D_
IDENTEIFICAÇÃO DOS SERVIÇOS, REALIZADO O ESGOTAMENTO DO ÓLEO REDUTOR DA ESTEIRA, COMPLEMENTO DE OLEO 85W140_x000D_
NO REDUTOR DA ESTEIRA, TROCA DO FILTRO DE AR DO TANQUE HIDRAULICO,TROCA DO FILTRO DE PILOTAGEM, TROCA DO FILTRO_x000D_
MOTOR, TROCA DOS FILTROS, TROCA DOS FILTROS DIESEL, TROCA DOS FILTROS DE AR, TROCA DO FILTRO DO TANQUE_x000D_
HIDRAULICO, COMPLEMENTANDO  OLEO 15W40, ESGOTAMENTO DO OLEO DO MOTOR, VERIFICAÇÃO DA VARETA DE NIVEL DO_x000D_
REDUTOR DE GIRO, VERIFICAÇÃO DA VARETA DE NIVEL DO MOTOR, DESLIGAMENTO DO MODULO P/ SERVIÇO DE SOLDA,_x000D_
IDENTIFICAÇÃO DE VAZAMENTO NO CILINDRO DO BRAÇO, LUBRIFICAÇÃO NA MAQUINA EHH0008(HR 44.814), LONDRINA</t>
  </si>
  <si>
    <t>NFE-12862</t>
  </si>
  <si>
    <t xml:space="preserve"> 
CRISTINA  NFE. 12.862 VENC. 05/07/25 VIA BOL.  REF. A COMPRA DE MANGUEIRA P/MAQUINA EHH0040 E PRENSA MOVEL QXH2G14
LONDRINA.</t>
  </si>
  <si>
    <t>NFSE-25</t>
  </si>
  <si>
    <t xml:space="preserve"> CRISTINA  NFS. 25 VENC. 09/06/25 VIA PIX  REF. AO SERVIÇO DE INSTALAÇÃO DE INSUFILME DA MAQUINA EHH0040 EM LONDRINA.</t>
  </si>
  <si>
    <t>NFE-52431</t>
  </si>
  <si>
    <t xml:space="preserve"> CRISTINA  NFE. 52.431 VENC. 17/07/25 VIA PIX  REF. A COMPRA DE 4 BALDES DE OLEO AW68 20L P/ A MAQUINA EHH0040, LONDRINA</t>
  </si>
  <si>
    <t>NFSE-88</t>
  </si>
  <si>
    <t xml:space="preserve"> CRISTINA  NFS. 88 VENC. 15/07/25 VIA BOL.  REF. AO SERVIÇO DE SOLDA E CORTE MAIS REFORÇO INTERNO E EXTERNO NA
MAQUINA EHH0040  LONDRINA</t>
  </si>
  <si>
    <t>NFE-13063</t>
  </si>
  <si>
    <t xml:space="preserve"> CRISTINA  NFE. 13.063 VENC. 05/08/25 VIA BOL.  REF. A COMPRA DE PEÇAS E UTENSILIOS P/ A MANUTENÇÃO DA MAQUINA EHH0040
E ITENS COMO MANGUEIRA E TORNEIRA P/ O PATIO DE MARINGA.</t>
  </si>
  <si>
    <t>NFE-13928</t>
  </si>
  <si>
    <t xml:space="preserve"> CRISTINA  NFE. 13.928 VENC. 15/07/25 VIA PIX  REF. A COMPRA DE PRODUTOS P/ REALIZAR A MANUTENÇÃO DO AR CONDICIONADO
DA MAQUINA EHH0040, LONDRINA.</t>
  </si>
  <si>
    <t>NFSE-3502</t>
  </si>
  <si>
    <t xml:space="preserve">  CRISTINA  NFS. 3.502 VENC. 15/07/25 VIA PIX  REF. A MANUTENÇÃO NO AR CONDICIONADO DA MAQUINA EHH0040, LONDRINA.</t>
  </si>
  <si>
    <t>NFE-13181</t>
  </si>
  <si>
    <t xml:space="preserve"> CRISTINA  NFE. 13.181 VENC. 25/08/25 VIA BOL.  REF. A COMPRA DE MANGUEIRA E SEUS COMPLEMENTOS P/ A MAQUINA EHH0040,
LONDRINA</t>
  </si>
  <si>
    <t>NFSE-90</t>
  </si>
  <si>
    <t xml:space="preserve">  CRISTINA  NFS. 90 VENC. 25/08/25 VIA BOL.  REF. A SOLDA E REFORÇO EXTERNO NA MAQUINA EHH0040, LONDRINA</t>
  </si>
  <si>
    <t>NFE-13336</t>
  </si>
  <si>
    <t xml:space="preserve"> CRISTINA  NFE. 13.336 VENC. 15/08/25 VIA BOL.  REF. A COMPRA DE EPI E PRODUTOS P/ A MANUTENÇÃO DA MAQUINA EHH0040,
LONDRINA</t>
  </si>
  <si>
    <t>NFE-13413</t>
  </si>
  <si>
    <t xml:space="preserve"> CRISTINA  NFE. 13.413 VENC. 25/09/25 VIA BOL.  REF. A COMPRA DE KIT DE MANGUEIRAS P/ A MAQUINA EHH0040, LONDRINA</t>
  </si>
  <si>
    <t>NFE-54510</t>
  </si>
  <si>
    <t xml:space="preserve"> CRISTINA  NFE. 54.510 VENC. 17/09/25 VIA BOL. (BOLETO VENCEU ONTEM E PAGAMENTO SERA EFETUDO HOJE, ESQUECEMOS DE
FAZER A ORDEM DE COMPRA)  REF. A COMPRA DE 2 BALDES DE OLEO LUBRAX 68 20LTS P/ A MAQUINA EHH0040, LONDRINA</t>
  </si>
  <si>
    <t>NFE-3476</t>
  </si>
  <si>
    <t xml:space="preserve"> CRISTINA  NFE. 3.476 VENC. 25/10/25 VIA BOL.  REF. A COMPRA DE FILTROS P/ TROCA NA MAQUINA EHH0040, LONDRINA</t>
  </si>
  <si>
    <t>NFE-55248</t>
  </si>
  <si>
    <t xml:space="preserve"> CRISTINA  NFE. 55.248 VENC. 17/10/25 VIA BOL.  REF. A COMPRA DE BR LUBRAX TOP TURBO ESSENCIAL 15W40 P/ A MAQUINA EHH0040, LONDRINA</t>
  </si>
  <si>
    <t>NFE-13645</t>
  </si>
  <si>
    <t xml:space="preserve"> CRISTINA  NFE. 13.645 VENC. 25/10/25 VIA BOL.  REF. A COMPRA DE MANGUEIRAS E COMPLEMENTOS P/ A PRENSA MOVEL GDU0275
E P/ A MAQUINA EHH0040, LONDRINA</t>
  </si>
  <si>
    <t>CTE-414530</t>
  </si>
  <si>
    <t>CRISTINA  CTE. 414.530 VENC. VIA BOL.  FRETE REF. A COMPRA DE RETENTOR DUO CONE P/ A MAQUINA EHH0040, LONDRINA</t>
  </si>
  <si>
    <t>NFSE-41</t>
  </si>
  <si>
    <t xml:space="preserve"> CRISTINA  NFS. 41 VENC. 24/10/25 VIA BOL.  REF. AO ACOMPANHAMENTO E EXAME DO EQUIPAMENTO, ONDE PROVAVEL CAUSA
ESTÁ NOS RADIADORES OBSTRUIDOS INTERNOS, NA MAQUINA EHH0040, LONDRINA</t>
  </si>
  <si>
    <t>NFE-55715</t>
  </si>
  <si>
    <t>CRISTINA  NFE. 55.715 VENC. 27/10/25 VIA BOL.  REF. A COMPRA DE FLUIDO P/ RADIADORES 1L P/ A MAQUINA EHH0040, LONDRINA</t>
  </si>
  <si>
    <t>NFE-3538</t>
  </si>
  <si>
    <t>CRISTINA  NFE. 3.538 VENC. 05/11/25 VIA BOL.  REF. A COMPRA DE RETENTOR DUO CONE P/ A MAQUINA EHH0040, LONDRINA</t>
  </si>
  <si>
    <t>NFSE-417</t>
  </si>
  <si>
    <t xml:space="preserve"> CRISTINA  NFS. 417 VENC. 25/10/25 VIA PIX  REF. A TROCA DO DUAL CONE MOTOR DE TRAÇÃO NA MAQUINA EHH0040 1.400,00 DE
LONDRINA  TROCA DO RETENTOR DO REDUTOR DE GIRO NA MAQUINA EHH0039 1.400,00  RETIRADA DO MOTOR NA MAQUINA
EHH0004 1.400,00  E PELO KM 900,00, MARINGA</t>
  </si>
  <si>
    <t>NFSE-418</t>
  </si>
  <si>
    <t>CRISTINA  NFS. 418 VENC. 25/10/25 VIA PIX  REF. A TROCA DA VALVULA TERMOSTATICA, TROCA DA TAMPA DO RADIADOR DE AGUA E TROCA DA MANGUEIRA DO RETORNO DO RADIADOR DE AGUA P/ A MAQUINA EHH0040, LONDRINA</t>
  </si>
  <si>
    <t>NFE-13911</t>
  </si>
  <si>
    <t>CRISTINA  NFE. 13.911 VENC. 05/12/25 VIA BOL.  REF. A COMPRA DE MANGUEIRAS E SEUS COMPLEMENTOS P/ A MAQUINA EHH0040 E OUTROS ITENS P/ USO NO PATIO DE LONDRINA</t>
  </si>
  <si>
    <t>NFSE-2536</t>
  </si>
  <si>
    <t xml:space="preserve">  CRISTINA  NFS. 2.536 VENC. 05/12/25 VIA BOL.  REF. A LIMPEZA GERAL NO RADIADOR DE AGUA E INTERCOOLER DA MAQUINA
EHH0040, PRUDENTE</t>
  </si>
  <si>
    <t>NFE-7521</t>
  </si>
  <si>
    <t xml:space="preserve"> CRISTINA  NFE. 7.521 VENC. 29/11/25 VIA BOL.  REF. A COMPRA DE MANGUEIRA INF CARGO P/ A MAQUINA EHH0040, LONDRINA</t>
  </si>
  <si>
    <t>NFE-48797</t>
  </si>
  <si>
    <t xml:space="preserve"> CRISTINA  NFE. 48.797 VENC. 25/12/25 VIA BOL.  REF. A COMPRA DE PEÇAS P/ MANUTENÇÃO NA MAQUINA EHH0040, LONDRINA</t>
  </si>
  <si>
    <t>NFE-14582</t>
  </si>
  <si>
    <t xml:space="preserve"> CRISTINA  NFE. 14.582 VENC. 25/03/26 VIA BOL.  REF. A COMPRA DE KITS MANGUEIRAS HIDRAULICAS 1/2, 3/8 E 5/8 P/ USO NA_x000D_
MAQUINA EHH0040, LONDRINA</t>
  </si>
  <si>
    <t>NFE-3947</t>
  </si>
  <si>
    <t xml:space="preserve"> CRISTINA  NFE. 3.947 VENC. 25/03/26 VIA BOL.  REF. A COMPRA DE FILTROS P/ REVISÃO NA MAQUINA EHH0040, LONDRINA    IMPOSTO RECOLHIDO POR SUB.TRIB. ART.274 RICMSSP;;PERMITE O APROVEITAMENTO DO CREDITO DE ICMS NO VALOR DE R$ 28,83;;CORRESPONDENTE A ALIQUOTA DE 3.65% NOS TERMOS DO ART.23 DA LC 128 ;;EHH0040  R2209S ;;VENDEDOR:33 FILIPE;;</t>
  </si>
  <si>
    <t>NFE-3987</t>
  </si>
  <si>
    <t xml:space="preserve"> CRISTINA  NFE. 3.987 VENC. 05/04/26 VIA BOL.  REF. A COMPRA DE EVAPORADORA P/ USO NA MAQUINA EHH0040, LONDRINA</t>
  </si>
  <si>
    <t>NFSE-27</t>
  </si>
  <si>
    <t xml:space="preserve">  CRISTINA  NFS. 27 VENC. 25/03/26 VIA PIX  REF. A LAVAGEM DA MAQUINA, FAZER ETIQUETAS PREVENTIVAS P/ IDENTIFICAÇÃO DOS_x000D_
SERVIÇOS, DRENAGEM DO ÓLEO REDUTOR DA ESTEIRA, COMPLETAR OLEO 85W140 NOS REDUTORES, FAZER ESGOTAMENTO DO_x000D_
ÓLEO MOTOR, COMPLETAR OLEO MOTOR 15W40, TROCAR FILTROS DIESEL, TROCAR FILTRO HIDRAULICO DO DRENO, VERIFICAR_x000D_
VARETA DE NIVEL DO REDUTOR DE GIRO, TROCAR FILTRO DE OLEO HIDRAULICO, TROCAR FILTRO DE AR DO TANQUE HIDRAULICO,_x000D_
TROCAR FILTROS DE AR, TROCAR FILTRO HIDRAULICO DA PILOTAGEM E LUBRIFICAR R$1.300,00 MAIS R$326,00 PELO KM E R$113,00_x000D_
DE ALIMENTAÇÃO P/ REVISÃO NA MAQUINA MAQUINA EHH0040 (HR 60.165), LONDRINA</t>
  </si>
  <si>
    <t>NFE-15194</t>
  </si>
  <si>
    <t xml:space="preserve"> CRISTINA  NFE. 15.194 VENC. 25/03/26 VIA BOL.  REF. A COMPRA DE PEÇAS E PRODUTOS P/ USO NA MAQUINA EHH0040, LONDRINA</t>
  </si>
  <si>
    <t>NFE-14875</t>
  </si>
  <si>
    <t xml:space="preserve"> CRISTINA  NFE. 14.875 VENC. 05/05/26 VIA BOL.  REF. A COMPRA DE MANGUEIRAS HIDRAULICAS E OUTROS PRODUTOS P/ USO NA_x000D_
MAQUINA EHH0040, LONDRINA</t>
  </si>
  <si>
    <t>EHH-0002</t>
  </si>
  <si>
    <t>NFE-508239</t>
  </si>
  <si>
    <t xml:space="preserve"> CRISTINA  NFE. 508.239 VENC. 05/09/25 VIA BOL.  REF. A COMPRA DE OLEO 68AW P/ AS MAQUINAS (EHH0004, EHH002, EHL0043 E
EHH0039) E CAMINHÕES (FRT7548, FJQ5A08, EWU5A85 E OON3B85) DE MARINGA</t>
  </si>
  <si>
    <t>NFE-3371</t>
  </si>
  <si>
    <t xml:space="preserve"> CRISTINA  NFE. 3.371 VENC. 25/09/25 VIA BOL.  REF. A COMPRA DE REPARO P/ A MAQUINA EHH0002, MARINGA</t>
  </si>
  <si>
    <t>NFE-869285</t>
  </si>
  <si>
    <t xml:space="preserve"> CRISTINA  NFE. 869.285 VENC. 30/09/25 VIA BOL.  REF. A COMPRA DE OLEO MAXLUB HLP AW68 P/ AS MAQUINAS (EHH0004, EHH0002,
EHL0043 E EHH0039) E CAMINHÕES (FRT7548, FJQ5A08, EWU5A85 E OON3B85) DE MARINGA</t>
  </si>
  <si>
    <t>NFSE-319</t>
  </si>
  <si>
    <t xml:space="preserve"> CRISTINA  NFS. 319 VENC. 15/09/25 VIA PIX  REF. AO CONSERTO DO MOTOR DA PENEIRA DA MAQUINA EHH0002, MARINGA</t>
  </si>
  <si>
    <t>NFE-2327</t>
  </si>
  <si>
    <t xml:space="preserve"> CRISTINA  NFE. 2.327 VENC. 25/10/25 VIA BOL.  REF. A COMPRA DE HIPPERCAP 40 P/ LAVAR AS MAQUINAS (EHH0004, EHH0002,
EHL0043 E EHH0039) DE MARINGA</t>
  </si>
  <si>
    <t>CTE-415016</t>
  </si>
  <si>
    <t>CRISTINA  CTE. 415.016 VENC. 05/11/2025 VIA BOL.  FRETE REF. A COMPRA DE MOTOR DE PASSO E POTENCIOMETRO P/ A MAQUINA
EHH0002, MARINGA</t>
  </si>
  <si>
    <t>NFSE-856</t>
  </si>
  <si>
    <t>CRISTINA  NFS. 856 VENC. 05/11/25 VIA PIX  REF. A ASSISTENCIA COM A MAQUINA QUE NÃO ACELERA, NÃO COMUNICA COM O MODULO E PAINEL MAIS DESLOCAMENTO P/ A MAQUINA EHH0002, MARINGA</t>
  </si>
  <si>
    <t>NFE-3553</t>
  </si>
  <si>
    <t>CRISTINA  NFE. 3.553 VENC. 05/11/25 VIA BOL.  REF. A COMPRA DE MOTOR DE PASSO E POTENCIOMETRO P/ A MAQUINA EHH0002,
MARINGA</t>
  </si>
  <si>
    <t>NFE-1798</t>
  </si>
  <si>
    <t xml:space="preserve"> DOCUMENTO EMITIDO POR ME OU EPP OPTANTE PELO SIMPLES NACIONAL;NAO GERA DIREITO A CREDITO FISCAL DE IPI/ICMS;;</t>
  </si>
  <si>
    <t>NFE-3888</t>
  </si>
  <si>
    <t xml:space="preserve"> CRISTINA  NFE. 3.888 VENC. 25/02/26 VIA BOL.  REF. A COMPRA DE MOTOR DE PASSO P/ USO NA MAQUINA EHH0002, LONDRINA    IMPOSTO RECOLHIDO POR SUB.TRIB. ART.274 RICMSSP;;VENDEDOR:33 FILIPE;;</t>
  </si>
  <si>
    <t>NFE-150597</t>
  </si>
  <si>
    <t xml:space="preserve"> CRISTINA  NFE. 150.597 VENC. 02/03/2026 E 27/04/2026  REF. A COMPRA DE 02 BATERIAS MOURA DE 80 AMPERES P/MAQUINA_x000D_
EHH0002 LONDRINA.</t>
  </si>
  <si>
    <t>NFSE-14</t>
  </si>
  <si>
    <t xml:space="preserve">  CRISTINA  NFS. 14 VENC. 25/02/26 VIA PIX  REF. AO SERVIÇO DE CONSERTO DOS CABOS DA BATERIA E FUNCIONAMENTO MAIS_x000D_
SOCORRO NA MAQUINA EHH0002, LONDRINA</t>
  </si>
  <si>
    <t>NFE-3948</t>
  </si>
  <si>
    <t xml:space="preserve"> CRISTINA  NFE. 3.948 VENC. 25/03/26 VIA BOL.  REF. A COMPRA DE FILTROS E CORREIAS P/ REVISÃO NA MAQUINA EHH0002, LONDRINA    IMPOSTO RECOLHIDO POR SUB.TRIB. ART.274 RICMSSP;;PERMITE O APROVEITAMENTO DO CREDITO DE ICMS NO VALOR DE R$ 22,46;;CORRESPONDENTE A ALIQUOTA DE 3.65% NOS TERMOS DO ART.23 DA LC 128 ;;EHH0002 ;;VENDEDOR:33 FILIPE;;</t>
  </si>
  <si>
    <t>CTE-425825</t>
  </si>
  <si>
    <t xml:space="preserve"> CRISTINA  CTE. 425.825 VENC. 05/04/26 VIA BOL.  FRETE REF. A COMPRA DE KIT FILTRO P/ USO NA MAQUINA EHH0002, LONDRINA</t>
  </si>
  <si>
    <t>NFSE-28</t>
  </si>
  <si>
    <t xml:space="preserve">  CRISTINA  NFS. 28 VENC. 25/03/26 VIA PIX  REF. A LAVAGEM DA MAQUINA, FAZER ETIQUETAS PREVENTIVAS P/ IDENTIFICAÇÃO DOS_x000D_
SERVIÇOS, TROCA DO FILTRO DE AR DA CABINE, RETIRAR MODULO P/ REALIZAR SOLDAGENS, SOLDAGEM P/ SACAR PARAFUSO_x000D_
QUEBRADO, TROCA DA CORREIA DO ALTERNADOR, TROCA DA CORREIA DO AR CONDICIONADO, COMPLETAR OLEO 85W140 NO_x000D_
REDUTOR DA ESTEIRA, ESGOTAMENTO DO ÓLEO DO REDUTOR DA ESTEIRA, COMPLETAR OLEO DO MOTOR 15W40, TROCAR FILTROS_x000D_
DE DIESEL, TROCAR FILTRO DO MOTOR, TROCAR FILTRO HIDRÁULICO DO DRENO, VERIFICAR VARETA DE NIVEL DO REDUTOR DE_x000D_
GIRO, TROCAR FILTRO DE AR DO TANQUE HIDRAULICO, TROCAR FILTRO DE AR, TROCAR FILTRO DO TANQUE HIDRAULICO,_x000D_
LUBRIFICAR A MAQUINA EHH0002 (HR 10.403), LONDRINA</t>
  </si>
  <si>
    <t>NFE-9040</t>
  </si>
  <si>
    <t xml:space="preserve"> CRISTINA  NFE 9040 VENC. 25/06/25 VIA BOL  REFERENTE A COMPRA DE DIVERSOS FILTROS PARA A MAQUINA EHH0004 MARINGA.
</t>
  </si>
  <si>
    <t>NFE-135237</t>
  </si>
  <si>
    <t xml:space="preserve"> CRISTINA  NFE. 135.237 VENC. 21/07/2025 VIA BOL.  REF. A COMPRA DE BATERIAS PARA A MAQUINA EHH0004 GARRA/IMA  MARINGA</t>
  </si>
  <si>
    <t>NFE-379</t>
  </si>
  <si>
    <t xml:space="preserve"> CRISTINA  NFE. 379 VENC. 25/09/25 VIA PIX  REF. AS PEÇAS UTILIZADAS NA MANUTENÇÃO DA MAQUINA EHH0004, MARINGA</t>
  </si>
  <si>
    <t>NFSE-830</t>
  </si>
  <si>
    <t xml:space="preserve"> CRISTINA  NFS. 830 VENC. 25/09/25 VIA PIX  REF. AO SERVIÇO DE INSTALAR GARRA, TROCAR MANGUEIRAS, ADAPTAR CANO POR MANGUEIRA, COLOCAR ENGATE RAPIDO FACE PLANA, FAZER ARRUELA SOB MEDIDA E FAZER PINOS NOVOS SOB MEDIDA NA MAQUINA EHH0004, MARINGA</t>
  </si>
  <si>
    <t>NFSE-839</t>
  </si>
  <si>
    <t xml:space="preserve">  CRISTINA  NFS. 839 VENC. 05/10/25 VIA PIX  REF. AO SERVIÇO DE RETIRAR TANQUE P/ SOLDAR E LAVAR (MÃO DE OBRA E
DESLOCAMENTO INCLUSOS) NA MAQUINA EHH0004, MARINGA</t>
  </si>
  <si>
    <t>G3S CIDADE ALTA</t>
  </si>
  <si>
    <t xml:space="preserve">REF A MANUTENCAO DO FILTRO DA CABINE DA MAQUINA RETRO MODELO IMA
NO VALOR DE 125,00 + A MAO DE OBRA DE 850 VALOR TOTAL DE 975,00 PAGAMENTO VIA PIX
VENC. 15/10
FOI SOLICITADO PELO NENO E O JUNIOR AUTORIOZU E PEDIU QUE ENTRASSE EM CONTATO COM ASSISTENCIA TECNICA.
</t>
  </si>
  <si>
    <t>NFSE-422</t>
  </si>
  <si>
    <t>CRISTINA  NFS. 422 VENC. 15/11/25 VIA BOL.  REF. AO SERVIÇO DE DIAGNOSTICO E CONSERTO DA CHAVE MAGNETICA MAIS O
DESLOCAMENTO NA MAQUINA EHH0004 DE MARINGA</t>
  </si>
  <si>
    <t>CTE-388159</t>
  </si>
  <si>
    <t xml:space="preserve"> CRISTINA  CTE. 388.159 VENC. VIA BOL.  FRETE REF. A COMPRA DE CABEÇOTE COMPLETO P/ A MAQUINA EHH0004 DE MARINGA
CIDADE ALTA</t>
  </si>
  <si>
    <t>NFE-3637</t>
  </si>
  <si>
    <t xml:space="preserve"> CRISTINA  NFE. 3.637 VENC. 15/12/25 VIA BOL.  REF. A COMPRA DE CABEÇOTE COMPLETO P/ MANUTENÇÃO DO MOTOR QUE ESTÁ EM PRUDENTE DA MAQUINA EHH0004 DE MARINGA CIDADE ALTA    ;;VENDEDOR:33 FILIPE;;</t>
  </si>
  <si>
    <t>NFE-20648</t>
  </si>
  <si>
    <t xml:space="preserve"> CRISTINA  NFE. 20.648 VENC. 06/12/25 1.600,00 05/01/25 1.600,00 04/02/25 1.600,00 VIA BOL.  REF. A COMPRA DE PEÇAS UTILIZADAS NA MANUTENÇÃO DA MAQUINA EHH0004, PRUDNETE    , MOTOR CUMMINS VD:LOJA FONE:18 [ PROGRAMA OLHO NO PRECO (L.FEDERAL NRO.12741/2012) FONTE IBPT, FEDERAL R$ 994,00, ESTADUAL R$ 869,00]CONF. INSTRUCAO NORMATIVA RFB N 1234/2012, DE 11/01/2012, ALTERADA PELA IN RFB 2145/2023  ALIQ= 0,00% DESCONTO VALOR RETIDO DE IR=R$    0,00</t>
  </si>
  <si>
    <t>NFSE-15446</t>
  </si>
  <si>
    <t xml:space="preserve">  CRISTIN  NFS. 15.446 VENC. 06/12/25 506,66 05/01/26 506,67 04/02/26 506,67 VIA BOL.  REF. A REVISÃO DA BOMBA INJETORA E PORTA
INJETOR NA MAQUINA EHH0004, PRUDENTE</t>
  </si>
  <si>
    <t>NFSE-6675</t>
  </si>
  <si>
    <t xml:space="preserve">  CRISTINA  NFS. 6.675 VENC. 25/11/25 1.391,72 25/12/25 1.395,00 25/01/26 1.395,00 VIA BOL.  REF. AO SERVIÇOS DE POLIR
VIRABREQUIM COMPLETO 216,00  POLIR COMANDO DE VALVULAS 145,00  AJUSTAR CAPA DE MANCAL 560,00  TROCAR BUCHAS DO
COMANDO 73,00  MANDRILHAR BUCHAS DE BIELA 372,00  APLAINAR BLOCO/BASE CABEÇOTE 406,00  AJUSTAR CAPAS DE BIELAS
318,00 LAVAGEM QUIMICA DO MOTOR E MUIDEZAS 540,00  ENCAMISAR E RETIFICAR CILINDROS 1.770,00  NO MOTOR DA MAQUINA
EHH0004 DE MARINGA (MOTOR ESTÁ EM PRUDENTE)</t>
  </si>
  <si>
    <t>NFE-69342</t>
  </si>
  <si>
    <t xml:space="preserve"> CRISTINA  NFE. 69.342 VENC. 05/12/25 1.235,75 05/01/26 1.235,75 05/02/26 1.235,75 05/03/26 1.235,75 VIA BOL.  REF. A COMPRA DE PEÇAS P/ A RETIFICA DO MOTOR DA MAQUINA EHH0004 DE MARINGA    ENTREGAR NA RETMAR PLACA  EHH0004  PEDIDO(S): 116240  REPRESENTANTE: GLAUCIA ALESSANDRA COLNAGOTIPO DE ENTREGA: BALCAO</t>
  </si>
  <si>
    <t>NFE-69413</t>
  </si>
  <si>
    <t xml:space="preserve"> CRISTINA  NFE. 69.413 VENC. 15/12/25 980,00 15/01/26 980,00 15/02/25 980,00 15/03/26 980,00 VIA BOL.  REF. A COMPRA DE PEÇAS P/ MANUTENÇÃO NO MOTOR DA MAQUINA EHH0004 DE MARINGA QUE ESTAVA REFORMANDO EM PRUDENTE    KLEBINHO  PEDIDO(S): 116349, 116461, 116465  REPRESENTANTE: GLAUCIA ALESSANDRA COLNAGOTIPO DE ENTREGA: RETIFICA</t>
  </si>
  <si>
    <t>NFE-3681</t>
  </si>
  <si>
    <t xml:space="preserve"> CRISTINA  NFE. 3.681 VENC. 15/12/25 VIA BOL.  REF. A COMPRA DE BORRACHA VEDAÇÃO E FECHADURA P/ A MAQUINA EHH0007 E PLACA E RETENTOR P/ A EHH0004, PRUDENTE    IMPOSTO RECOLHIDO POR SUB.TRIB. ART.274 RICMSSP;;PERMITE O APROVEITAMENTO DO CREDITO DE ICMS NO VALOR DE R$ 26,24;;CORRESPONDENTE A ALIQUOTA DE 3.65% NOS TERMOS DO ART.23 DA LC 128 ;;VENDEDOR:33 FILIPE;;</t>
  </si>
  <si>
    <t>NFE-106078</t>
  </si>
  <si>
    <t xml:space="preserve"> CRISTINA  NFE. 106.078 VENC. 15/12/25 VIA BOL.  REF. A COMPRA DE DE TINTA CINZA ESCURO P/ PINTURA NO MOTOR DA MAQUINA EHH0004 QUE ESTÁ SENDO REFORMADO EM PRUDENTE    MOTOR MAQUINA OF CLEBINHO;VALOR APROXIMADO DOS TRIBUTOS R$ 52.85.  34.32% FONTE IBPT.;</t>
  </si>
  <si>
    <t>NFE-106075</t>
  </si>
  <si>
    <t xml:space="preserve"> CRISTINA  NFE. 106.075 VENC. 15/12/25 VIA BOL.  REF. A COMPRA DE PEÇAS E PRODUTOS P/ A MANUTENÇÃO NO MOTOR DA MAQUINA EHH0004, QUE ESTA SENDO REFORMADO EM PRUDENTE    OF CLEBINHO MOTOR DA MAQUINA;VALOR APROXIMADO DOS TRIBUTOS R$ 52.51.  34.32% FONTE IBPT.;</t>
  </si>
  <si>
    <t>NFE-3690</t>
  </si>
  <si>
    <t xml:space="preserve"> CRISTINA  NFE. 3.690 VENC. 15/12/25 VIA BOL.  REF. A COMPRA DE MOTOR DE PASSO P/ A MAQUINA EHH0004 DE MARINGA
</t>
  </si>
  <si>
    <t>CTE-417993</t>
  </si>
  <si>
    <t xml:space="preserve"> CRISTINA  CTE. 417.993 VENC.  FRETE REF. A COMPRA DE MOTOR DE PASSO P/ A MAQUINA EHH0004, MARINGA</t>
  </si>
  <si>
    <t>NFE-106140</t>
  </si>
  <si>
    <t xml:space="preserve"> CRISTINA  NFE. 106.140 VENC. 15/12/25 VIA BOL.  REF. A COMPRA DE OLEO E FILTROS P/ O MOTOR DA MAQUINA EHH0004 REVISADO, PRUDENTE    MOTOR MAQUINA;VALOR APROXIMADO DOS TRIBUTOS R$ 192.18.  34.32% FONTE IBPT.;</t>
  </si>
  <si>
    <t>NFE-11066</t>
  </si>
  <si>
    <t xml:space="preserve"> CRISTINA  NFE. 11.066 VENC. 15/12/25 VIA BOL.  REF. A COMPRA DE OLEO 15W40 E ADITIVO DO RADIADOR P/ A MAQUINA EHH0004, MARINGA</t>
  </si>
  <si>
    <t>NFSE-421</t>
  </si>
  <si>
    <t xml:space="preserve"> CRISTINA  NFS. 421 VENC. 05/12/25 VIA PIX  REF. A MONTAGEM DO MOTOR NO EQUIPAMENTO, MONTAGEM DA BOMBA HIDRÁULICA E TROCA DO REPARO DA BOMBA HIDRÁULICA NA MAQUINA EHH0004, PRUDENTE</t>
  </si>
  <si>
    <t>NFSE-880</t>
  </si>
  <si>
    <t xml:space="preserve"> CRISTINA  NFS. 880 VENC. 15/12/25 VIA PIX  REF. AO SERVIÇO DE INSTALAR A CORREIA DO MOTOR E POTENCIOMETRO DO
ACELERADOR E DESLOCAMENTO NA MAQUINA EHH0004, MARINGA</t>
  </si>
  <si>
    <t>CTE-419879</t>
  </si>
  <si>
    <t xml:space="preserve"> CRISTINA  CTE. 419.879 VENC. 05/01/26 VIA BOL.  FRETE REF. AO ENVIO DE VIDRO SUPERIOR E INFERIOR (CASSOLA COMERCIO DE
PEÇAS) P/ A MAQUINA EHH0004, MARINGA</t>
  </si>
  <si>
    <t>CTE-420112</t>
  </si>
  <si>
    <t xml:space="preserve"> CRISTINA  CTE. 420.112 VENC. VIA BOL.  FRETE REF. A COMPRA DE CORREIA DO AR, FILTROS E RETROVISOR P/ USO NA MAQINA EHH0004, MARINGA</t>
  </si>
  <si>
    <t>NFE-2077</t>
  </si>
  <si>
    <t xml:space="preserve"> CRISTINA  NFE. 2.077 VENC. 15/12/25 VIA BOL.  REF. A COMPRA DE BUCHA DE REDUCÃO MF 3/4 NPT P/ A MAQUINA EHH0004,
MARINGA</t>
  </si>
  <si>
    <t>G3S MARINGA</t>
  </si>
  <si>
    <t>NFE-44579</t>
  </si>
  <si>
    <t xml:space="preserve"> CRISTINA  NFE. 44.579 VENC. 15/12/25 VIA BOL.  REF. A COMPRA DE FITA ISOLANTE E CONECTOR DE BORRACHA P/ USO NA MAQUINA EHH0004, MARINGA CIDADE ALTA    V:  91  /  O:  33919 / PRODUTO C/SUBSTITUICAO TRIBUTARIA ART.481 PROTOCOLO ICMS 196/2009,69/2011,71/2011/ BASE ICMS SUBSTITUICAO: 95,53   ICMS SUBSTITUICAO: 16,46/ VALOR APROXIMADO DE TRIBUTOS R  0,00 (0,00%) FONTE:IBPT /</t>
  </si>
  <si>
    <t>NFSE-1743</t>
  </si>
  <si>
    <t xml:space="preserve">  CRISTINA  NFS. 1.743 VENC. 20/12/25 VIA PIX  REF. AO SERVIÇO DE DESMONTAR E MONTAR MOTOR CUMMINS 6BT DA MAQUINA
EHH0004 DE MARINGA CIDADE ALTA, QUE ESTAVA EM MANUTEÇÃO EM PRUDENTE</t>
  </si>
  <si>
    <t>NFE-3763</t>
  </si>
  <si>
    <t xml:space="preserve"> CRISTINA  NFE. 3.763 VENC. 15/01/25 VIA BOL.  REF. A COMPRA DE VIDRO SUPERIOR E INFERIOR P/ A MAQUINA EHH0004, MARINGA</t>
  </si>
  <si>
    <t>NFE-3778</t>
  </si>
  <si>
    <t xml:space="preserve"> CRISTINA  NFE. 3.778 VENC. 15/01/26 VIA BOL.  REF. A COMPRA DE FILTROS, CORREIA E RETROVISOR P/ USO NA MAQUINA EHH0004, MARINGA</t>
  </si>
  <si>
    <t>NFE-770767</t>
  </si>
  <si>
    <t xml:space="preserve"> CRISTINA  NFE. 770.767 VENC. 17/01/26 E 16/02/26  REF. A COMPRA DE 01 BALDE OLEO 85W140 E COMPRA DE 01 TAMBOR DE OLEO AW 68 P/REVISÃO DA MAQUINA EHH0004 CIDADE ALTA.</t>
  </si>
  <si>
    <t>CF926012026</t>
  </si>
  <si>
    <t xml:space="preserve"> CARTAO FLASH FINAL 926  USO DE EDMILSON  DESPESA DEDUTIVEL REF A 6 REFEIÇÕES, 4 PEÇAS PARA  MANUTENÇÃO/ DESPESA INDEDUTIVEL REF A 4 REFEIÇÕES, 2 PEÇAS DE MANUTENÇÃO_x000D_
</t>
  </si>
  <si>
    <t>NFE-416</t>
  </si>
  <si>
    <t xml:space="preserve"> CRISTINA  NFE. 416 VENC. 15/01/26 VIA PIX  REF. A COMPRA DE PARAFUSOS E MANGUEIRA P/ MANUTENÇÃO NA MAQUINA EHH0004,_x000D_
MARINGA</t>
  </si>
  <si>
    <t>NFSE-893</t>
  </si>
  <si>
    <t xml:space="preserve">  CRISTINA  NFS. 893 VENC. 15/01/26 VIA PIX  REF. AO SERVIÇO DE INSTALAR GARRA, POR PARAFUSOS NOVOS E MANGUEIRAS_x000D_
NOVAS R$690,00 MAIS DESLOCAMENTO 160,00 NA MAQUINA EHH0004, MARINGA</t>
  </si>
  <si>
    <t>NFSE-4</t>
  </si>
  <si>
    <t xml:space="preserve">  CRISTINA  NFS. 4 VENC. 15/01/26 VIA PIX  REF. A VERIFICAÇÃO DO ELETROIMA, INSTALAÇÃO DA CORREIA E AJUSTE NO ESTICADOR_x000D_
E INSTALAÇÃO DOS PARAFUSOS DA GARRA NA MAQUINA EHH0004, MARINGA</t>
  </si>
  <si>
    <t>NFSE-140</t>
  </si>
  <si>
    <t xml:space="preserve">  CRISTINA  NFS. 140 VENC. 05/02/26 VIA PIX  REF. A TROCA DE REPARO DE 6 CILINDROS HIDRÁULICOS NA MAQUINA EHH0004,_x000D_
MARINGA</t>
  </si>
  <si>
    <t>NFE-2686</t>
  </si>
  <si>
    <t xml:space="preserve"> CRISTINA  NFE. 2.686 VENC. 15/02/26 VIA BOL.  REF. A COMPRA DE MANGUEIRA 3/4 E 1/4 P/ USO NA MAQUINA EHH0004, MARINGA</t>
  </si>
  <si>
    <t xml:space="preserve"> CRISTINA  NFE. 2.710 VENC. 19/02/26 VIA BOL.  REF. A COMPRA DE ADAPTADOR 13/16 P/ USO NA MAQUINA EHH0004, MARINGA</t>
  </si>
  <si>
    <t>NFSE-148</t>
  </si>
  <si>
    <t xml:space="preserve">  CRISTIN A NFS. 148 VENC. 05/02/26 VIA PIX  REF. A MONTAGEM E DESMONTAGEM DE 06 PISTÕES NA MAQUINA EHH0004, MARINGA</t>
  </si>
  <si>
    <t>CTE-423124</t>
  </si>
  <si>
    <t xml:space="preserve"> CRISTINA  CTE. 423.124 VENC. VIA BOL.  FRETE REF. A COMPRA DE MOTOR DO LIMPADOR COMPLETO P/ USO NA MAQUINA EHH0004,_x000D_
MARINGA</t>
  </si>
  <si>
    <t>NFSE-279</t>
  </si>
  <si>
    <t xml:space="preserve">  CRISTINA  NFS. 279 VENC. 05/02/26 VIA PIX  REF. AO SERVIÇO NO VENTILADOR INTERNO E MÃO DE OBRA NA MAQUINA EHH0004,_x000D_
MARINGA</t>
  </si>
  <si>
    <t>NFE-3902</t>
  </si>
  <si>
    <t xml:space="preserve"> CRISTINA  NFE. 3.902 VENC. 25/03/26 VIA BOL.  REF. A COMPRA DE MOTOR LIMPADOR P/ USO NA MAQUINA EHH0004, MARINGA    IMPOSTO RECOLHIDO POR SUB.TRIB. ART.274 RICMSSP;;VENDEDOR:33 FILIPE;;</t>
  </si>
  <si>
    <t>NFE-81786</t>
  </si>
  <si>
    <t xml:space="preserve"> CRISTINA  NFE. 81.786 VENC. 15/03/26 VIA BOL.  REF. A COMPRA DE ARAME MIG P/ USO NA CAIXA ROLLON 1033 E ACOPLADOR HIDRAULICO P/ USO NAS MAQUINAS EHL0028, EHH0007, EHH0009 E EHH0004, PRUDENTE    SOLICITADO POR VINICIUSPEDIDO: 001139373 04/02/26BC 250,4618% 45,08TELEFONE 18 39033715 VENDEDOR : 8 VINICIUS [ TRIB APROX R$: 39,26 FEDERAL 45,08 ESTADUAL FONTE: IBPT/FECOMERCIO RS XE67EQ ]</t>
  </si>
  <si>
    <t>NFSE-18</t>
  </si>
  <si>
    <t xml:space="preserve">  CRISTINA  NFS. 18 VENC. 25/02/26 VIA PIX  REF. AO SERVIÇO NO MOTOR R$250,00 E MÃODE OBRA EM DESMONTAR E MONTAR_x000D_
MOTOR DO LIMPADOR R$280,00 NA MAQUINA EHH0004, MARINGA</t>
  </si>
  <si>
    <t>NFE-12137</t>
  </si>
  <si>
    <t xml:space="preserve"> CRISTINA  NFE. 12.137 VENC. 05/03/2026 VIA BOL.  REF. A COMPRA DE 01 FILTROS SEPARADOR DE AGUA RACOR P/MAQUINA_x000D_
EHH0004 CIDADE ALTA MARINGA.</t>
  </si>
  <si>
    <t>NFSE-177</t>
  </si>
  <si>
    <t xml:space="preserve">  CRISTINA  NFS. 177 VENC. 15/03/26 VIA PIX  REF. A TROCA DE REPARO DE CILINDO DA GARRA R$1.500,00 E FABRICAÇÃO DE_x000D_
REPAROS DE 05 CILINDROS R$1.000,00 NA MAQUINA EHH0004, MARINGA</t>
  </si>
  <si>
    <t>NFE-4014</t>
  </si>
  <si>
    <t xml:space="preserve"> CRISTINA  NFE. 4.014 VENC. 15/04/26 VIA BOL.  REF. A COMPRA DE FILTROS E CORREIAS P/ REVISÃO NA MAQUINA EHH0004,_x000D_
MARINGA CIDADE ALTA</t>
  </si>
  <si>
    <t>NFSE-9</t>
  </si>
  <si>
    <t xml:space="preserve">  CRISTINA  NFS. 9 VENC. 25/03/26 VIA BOL.  REF. AO CONSERTO DO HORIMETRO E CONSERTO DO CHICOTE DE ALIMENTAÇÃO NA_x000D_
MAQUINA EHH0004, MARINGA</t>
  </si>
  <si>
    <t>NFSE-36</t>
  </si>
  <si>
    <t xml:space="preserve">  CRISTINA  NFS. 36 VENC. 05/04/26 VIA PIX  REF. A LAVAGEM E LIMPEZA DA MAQUINA, FEITA ETIQUETAS PREVENTIVAS P/_x000D_
IDENTIFICAÇÃO DOS SERVIÇOS, REALIZADO O ESGOTAMENTO DO OLEO REDUTOR DA ESTEIRA, COMPLETAR OLEO 85W140 NO_x000D_
REDUTOR DA ESTEIRA, TROCAR FILTROS DE AR DO TANQUE HIDRAULICO, FILTRO DE PILOTAGEM, FILTRO DO MOTOR, FILTRO DE_x000D_
DIESEL, FILTROS DE AR E DO TANQUE HIDRAULICO, COMPLETAR OLEO 15W40, ESGOTAMENTO DO OLEO MOTOR, VERIFICAÇÃO DA_x000D_
VARETA DE NIVEL DO REDUTOR DE GIRO, VERIFICAÇÃO DA VARETA DE NIVEL DO MOTOR E LUBRIFICAÇÃO DA MAQUINA R$1.200,00_x000D_
MAIS R$346,00 DO KM EM PREVENTIVA REALIZADA NA MAQUINA EHH0004, MARINGA</t>
  </si>
  <si>
    <t>NFE-3622</t>
  </si>
  <si>
    <t xml:space="preserve"> CRISTINA  NFE. 3.622 VENC. 25/04/26 VIA BOL.  REF. A COMPRA DE MANGUEIRA 1/4 X 1AT COM 3.000MM E CONEXÕES P/ USO NA_x000D_
MAQUINA EHH0004, MARINGA CIDADE ALTA</t>
  </si>
  <si>
    <t>NFE-111302</t>
  </si>
  <si>
    <t xml:space="preserve"> CRISTINA  NFE. 111.302 VENC. 15/09/25 VIA BOL.  REF. A COMPRA DE OLEO 85W140 20LT P/ A MAQUINA EHH0039, MARINGA</t>
  </si>
  <si>
    <t>NFE-931</t>
  </si>
  <si>
    <t xml:space="preserve"> CRISTINA  NFE. 931 VENC. 25/09/25 VIA BOL.  REF. A COMPRA DE MANGUEIRA P/ MANUTENÇÃO NA MAQUINA EHH0039, MARINGA</t>
  </si>
  <si>
    <t>NFE-1018</t>
  </si>
  <si>
    <t xml:space="preserve"> CRISTINA  NFE. 1.018 VENC. 05/10/2025  REF. A COMPRA DE JOGO DE CONEXÃO TOMADA MACHO E FEMEA P/ A MAQUINA EHL0039,
MARINGA</t>
  </si>
  <si>
    <t>NFE-54680</t>
  </si>
  <si>
    <t xml:space="preserve"> CRISTINA  NFE. 54.680 VENC. 03/10/25 VIA BOL.  REF. A COMPRA DE OLEO EVORA MAX GEAR GL5 85W140 P/ A MAQUINA EHH0039 E
OLEO EVORA EVOLI HIDRA AW68 P/ A PRENSA MOVEL QXH2G14, MARINGA</t>
  </si>
  <si>
    <t>NFSE-832</t>
  </si>
  <si>
    <t xml:space="preserve">  CRISTINA  NFS. 832 VENC. 05/10/25 VIA PIX  REF. AO SERVIÇO MECANICO E DE TORNO P/ MANUTENÇÃO DA MAQUINA EHH0039</t>
  </si>
  <si>
    <t>NFE-112737</t>
  </si>
  <si>
    <t xml:space="preserve"> CRISTINA  NFE. 112.737 VENC. 05/10/25 VIA BOL.  REF. A COMPRA DE OLEO LUBRAX GL5 85W140 P/ A MAQUINA EHH0039, MARINGA</t>
  </si>
  <si>
    <t>NFE-196095</t>
  </si>
  <si>
    <t xml:space="preserve"> CRISTINA  NFE. 196.095 VENC. 25/10/25 VIA BOL.  REF. A COMPRA DE TINTA CINZA E ENDURECIDOR P/ A MAQUINA EHH0039 (JUNIOR LEVOU ATE MARINGA), PRUDENTE  VLR APROX DO TRIBUTO "R$ 113,80(12,93%)"  VENDEDOR: 026  CMC JELLISSON NICOLETIDIGITADOR: 026  CMC JELLISSON NICOLETICOND.PAG: 01030  DP30 DIAS</t>
  </si>
  <si>
    <t>NFE-1388</t>
  </si>
  <si>
    <t xml:space="preserve"> CRISTINA  NFE. 1.388 VENC. 25/10/25 VIA BOL.  REF. A COMPRA DE MANGUEIRA 3/4 P/ A MAQUINA EHH0039, MARINGA</t>
  </si>
  <si>
    <t>NFSE-25481</t>
  </si>
  <si>
    <t xml:space="preserve">  CRISTINA  NFS. 405 VENC. 05/10/25 VIA PIX  REF. AO CONSERTO DO CHICOTE DO GIRO DA GARRA 400,00 E CONSERTO DO CHICOTE
DO ELETROIMA E TROCA DAS CONEXÕES 200,00 NA MAQUINA EHH0039, MARINGA</t>
  </si>
  <si>
    <t>NFSE-847</t>
  </si>
  <si>
    <t xml:space="preserve"> CRISTINA  NFS. 847 VENC. 15/10/25 VIA PIX  REF. A PINTURA NO IMÃ, LIGAR ENGATE RAPIDO E PINTURA MAIS DESLOCAMENTO NA
MAQUINA EHH0039, MARINGA</t>
  </si>
  <si>
    <t>NFSE-846</t>
  </si>
  <si>
    <t xml:space="preserve"> CRISTINA  NFS. 846 VENC. 15/10/25 VIA PIX  REF. A REVISÃO NO BLOCO HIDRAULICO DO GIRO DA GARRA, FAZER ROSCA P/ NIPE E
FAZER MANGUEIRAS HIDRAULICAS P/ A MAQUINA EHH0039, MARINGA</t>
  </si>
  <si>
    <t>NFE-388</t>
  </si>
  <si>
    <t>CRISTINA  NFE. 388 VENC. 15/10/25 VIA PIX  REF. A COMPRA DE MANGUEIRA 1/2 E ADAPTADOR MF 3/4 P/ MANUTENÇÃO NA MAQUINA
EHH0039, MARINGA</t>
  </si>
  <si>
    <t>NFSE-848</t>
  </si>
  <si>
    <t xml:space="preserve"> CRISTINA  NFS. 848 VENC. 15/10/25 VIA PIX  REF. A SOLDA NA GARRA, ADAPTAR O GANCHO E FAZER PINTURA NO IMÃ E LIGAR O
ENGATE RAPIDO NA MAQUINA EHH0039, MARINGA</t>
  </si>
  <si>
    <t>NFE-1741</t>
  </si>
  <si>
    <t>X-26028</t>
  </si>
  <si>
    <t>MANUT FROTA EHH0039 CRISTINA  VENC 05/11/25  FEITO PARTE ELETRICA E VEDAÇÃO DE AR NA FROTA EHH0039 solicitado por VALTER VIEIRA</t>
  </si>
  <si>
    <t>A11573</t>
  </si>
  <si>
    <t>A11573 REEMBOLSO REF PRESTAÇÃO DE SOCORRO MAGUENRA PRENSA OC 26176</t>
  </si>
  <si>
    <t>NFSE-234</t>
  </si>
  <si>
    <t xml:space="preserve">  CRISTINA  NFS. 234 VENC. 15/12/25 VIA BOL.  REF. AO SERVIÇO DE CONFECCIONAR ADAPTADOR P/ VALVULA REGULADORA DO GIRO
DA GARRA R$ 480,00 E RECUPERAR ROSCA NA VALVULA DA VALVULA REGULADORA DE GIRA DA GARRA R$ 380,00 NA MAQUINA
EHH0039, MARINGA</t>
  </si>
  <si>
    <t>CTE-422420</t>
  </si>
  <si>
    <t xml:space="preserve"> CRISTINA  CTE. 422.420 VENC. VIA BOL.  FRETE REF. A COMPRA DE FILTROS P/ USO NA MAQUINA EHH0039, MARINGA</t>
  </si>
  <si>
    <t>NFE-3869</t>
  </si>
  <si>
    <t xml:space="preserve"> CRISTINA  NFE. 3.869 VENC. 23/02/26 VIA BOL.  REF. A COMPRA DE FILTRO DE AR EXTERNO E INTERNO P/ USO NA MAQUINA EHH0039, MARINGA    ;;VENDEDOR:33 FILIPE;;</t>
  </si>
  <si>
    <t>NFE-2798</t>
  </si>
  <si>
    <t xml:space="preserve"> CRISTINA  NFE. 2.798 VENC. 25/02/26 VIA BOL.  REF. A COMPRA DE MANGUEIRA 3/8 R15 COM 2.150MM E CONEXÕES P/ USO NA_x000D_
MAQUINA EHH0039, MARINGA</t>
  </si>
  <si>
    <t>NFE-2684</t>
  </si>
  <si>
    <t xml:space="preserve"> CRISTINA  NEF. 2.684 VENC. 25/02/2026 VIA BOL.  REF. COMPRA DE SOLUPAN P/LAVAGEM DA MAQUINA EHL0014 E EHH0039 MARING._x000D_
OBS: ESQUECEMOS DE FAZER LANÇAMENTO, NOTA VENCEU E FORNECEDOR NÃO DEIXA PAGAR COM PIX, PAGAREMOS O BOLETO_x000D_
COM JUROS DIA 02/03/2026 VIA BOL.</t>
  </si>
  <si>
    <t>NFE-13780</t>
  </si>
  <si>
    <t xml:space="preserve"> CRISTINA  NFE. 13.780 VENC. 11/03/26 VIA BOL.  REF. A COMPRA DE BOBINA E PLUG P/ USO NA MAQUINA EHH0039, MARINGA    RETIRADO NO BALCAO POR  CLAUDIO.;CODIGO: 37433;VALOR APROXIMADO TOTAL DOS TRIBUTOS R$27,13 (8,90%) FONTE IBPT.</t>
  </si>
  <si>
    <t>NFE-47871</t>
  </si>
  <si>
    <t xml:space="preserve"> CRISTINIA  NFE. 47.871 VENC. 25/03/26 VIA BOL.  REF. A COMPRA DE ARAME MIG 1MM, CONECTOR BORRACHA E TRENA 5MTS P/ USO NAS MAQUINAS EHH0039 E EHL0043, MARINGA    V:  75  /  O:  10002 / PRODUTO C/SUBSTITUICAO TRIBUTARIA ART.481 PROTOCOLO ICMS 196/2009,69/2011,71/2011/ BASE ICMS SUBSTITUICAO: 137,88   ICMS SUBSTITUICAO: 23,94/ A  ICMS DIFERIDO 38,46% ART 108 RICMS/PR DEC 7.871/2017 ANEXO VIII / VALOR DA DIFERENCA DO ICMS: 13,73 / VALOR APROXIMADO DE TRIBUTOS R  81,63 (22,77%) FONTE:IBPT /</t>
  </si>
  <si>
    <t>NFSE-450</t>
  </si>
  <si>
    <t xml:space="preserve">  CRISTINA  NFS. 450 VENC. 05/03/26 VIA BOL.  REF. AO DIAGNOSTICO E CONSERTO DO SISTEMA DE GIRO DA GARRA, DUAS VISITAS_x000D_
MAIS DESLOCAMENTO, NA MAQUINA EHH0039, MARINGA</t>
  </si>
  <si>
    <t>NFE-780552</t>
  </si>
  <si>
    <t xml:space="preserve"> CRISTINA  NFE. 780.552 VENC. 25/04/26 R$3.200,00 25/05/26 R$3.200,00 VIA BOL.  REF. A COMPRA DE 02 OLEO AW68 HLP DRUM 200LTS_x000D_
P/ USO NOS CAMINHÕES (FRT7548, FBU7329 E BZL7H95) E MAQUINAS (EHL0043, EHL0014 E EHH0039) DE MARINGA</t>
  </si>
  <si>
    <t>NFE-97975</t>
  </si>
  <si>
    <t xml:space="preserve"> CRISTINA  NFE. 97.975 VENC. 15/04/26 VIA BOL.  REF. A COMPRA DE ADITIVO P/ DIESEL 5LTS, P/ USO NOS CAMINHÕES (BZL7H95,_x000D_
FRT7548 E FBU7329) E MÁQUINAS (EHH0039, EHL0043 E EHL0014) QUE UTILIZAM DA BOMBA DE MARINGA</t>
  </si>
  <si>
    <t>NFE-569349</t>
  </si>
  <si>
    <t xml:space="preserve">  O.VENDA:SOG009709 REF.FISCAL:RFG019458 COD.CLI:907092001 PED.CLI:LH30M 1053.127615 PEDIDO DO CLIENTE: LH30M 1053.127615</t>
  </si>
  <si>
    <t>NFE-1386</t>
  </si>
  <si>
    <t xml:space="preserve"> CRISTINA  NFE. 1.386 VENC. 15/08/25 VIA BOL.  REF. A COMPRA DE BATERIA 150A P/ A MAQUINA EHL0043, MARINGA</t>
  </si>
  <si>
    <t>NFSE-385</t>
  </si>
  <si>
    <t xml:space="preserve">  CRISTINA  NFS. 385 VENC. 15/08/25 VIA BOL.  REF. A TROCA DE BATERIA, TESTAR ALTERNADOR, TESTAR BATERIA E FUNCIONAIR
MAQUINA MAIS DESLOCAMENTO NA MAQUINA EHL0043, MARINGA</t>
  </si>
  <si>
    <t>NFE-576317</t>
  </si>
  <si>
    <t xml:space="preserve"> CRISTINA  NFE. 576.317 VENC. 18/09/25 18/10/25 17/11/25 VIA BOL.  REF. A COMPRA DE BOMBA HIDRAULICA P/ A MAQUINA EHL0043, MARINGA  E BOMBA ALTA PRESSAO P/ A MAQUINA EHL0028, PRUDENTE    O.VENDA:SOG013955 REF.FISCAL:RFG028406 COD.CLI:907092 PED.CLI:LH30M 1253.99908 PEDIDO DO CLIENTE: LH30M 1253.99908 LINHA(S) 1: ICMS CALCULADO A ALIQUOTA DE 12% CONF. ART. 54 RICMS/SP, INCISO V E RESOLUCAO SF 04/98. REDESPACHO PELA TRANSPORTADORA ANDORINHA.</t>
  </si>
  <si>
    <t>NFE-577014</t>
  </si>
  <si>
    <t xml:space="preserve"> CRISTINA  NFE. 577.014 VENC. 25/09/25 VIA BOL.  REF. A COMPRA DE KIT MANUTENÇÃO P/ A REVISÃO DE 2MIL HORAS DA MAQUINA
EHL0043, MARINGA</t>
  </si>
  <si>
    <t>CTE376451/376670/377059</t>
  </si>
  <si>
    <t xml:space="preserve"> CRISTINA  CTE. 376.451 VENC. VIA BOL.  FRETE REF. A COMPRA DE VALVULA PIN/MOL P/ O CAMINHÃO EJZ7303 E VALVULA BOT P/ O
CAMINHÃO SUY4F83, PRUDENTE / CRISTINA  CTE. 376.670 VENC. VIA BOL.  FRETE REF. AO TRANSPORTE DA BOMBA HIDRAULICA E BOMBA ALTA PRESÃO P/ AS
MAQUINAS EHL0043 E EHL0028, PRUDENTE / CRISTINA  CTE. 377.059 VENC. VIA BOL.  FRETE REF. A COMPRA DE CERDAS MISTAS P/ A BOBCAT CHN0029 QUE ESTA EM ROSANA</t>
  </si>
  <si>
    <t>CTE-411060</t>
  </si>
  <si>
    <t xml:space="preserve"> CRISTINA  CTE. 411.060 VENC. 25/09/25 VIA BOL.  FRETE REF. A COMPRA DE OLEO P/ A MAQUINA EHL0043, MARINGA</t>
  </si>
  <si>
    <t>NFE-43029</t>
  </si>
  <si>
    <t xml:space="preserve"> CRISTINA  NFE. 43.029 VENC. 23/09/25 VIA BOL.  REF. A COMPRA DE OLEO 68 P/ A REVISÃO DE 2MIL HORAS DA MAQUINA EHL0043</t>
  </si>
  <si>
    <t>NFE-43112</t>
  </si>
  <si>
    <t xml:space="preserve"> CRISTINA  NFE. 43.112 VENC. 26/09/25 10/10/25 VIA BOL.  REF. A COMPRA DE OLEO LIEBHERR 68 E 10W40 P/ AS MAQUINAS EHL0043 E
EHL0028,PRUDENTE E MARINGA</t>
  </si>
  <si>
    <t xml:space="preserve"> CRISTINA  CTE. 378.168 VENC. VIA BOL.  FRETE REF. A COMPRA DE CORREIA PLANA E KIT VEDAÇÃO P/ AS MAQUINAS EHL0013 E
EHL0014, PRUDENTE/   CRISTINA  CTE. 378.346 VENC. VIA BOL.  FRETE REF. A COMPRA DE PARAFUSOS CJ QUE SERÃO UTILIZADOS NA MANUTENÇÃO DA
MAQUINA CHF0016, PRUDENTE/   CRISTINA  CTE. 378.744 VENC. VIA BOL.  FRETE REF. A COMPRA DE VALVULA ANTSHOCK P/ A MAQUINA EHH0044 DE JOINVILLE/  CRISTINA  CTE. 379.158 VENC. VIA BOL.  FRETE REF. A COMPRA DE BOMBA DO PISTÃO, KIT FILROS E REPAROS P/ AS MAQUINA
EHL0043, EHL0013 E EHL0014, PRUDENTE/  CRISTINA  CTE. 379.119 VENC. VIA BOL.  FRETE REF. A COMPRA DE RETENTOR P/ A MAQUINA CHF0016, PRUDENTE</t>
  </si>
  <si>
    <t>CTE411908/412554</t>
  </si>
  <si>
    <t xml:space="preserve"> CRISTINA  CTE. 411.908 VENC.  FRETE REF. A COMPRA DE OLEO LIEBHERR BASIC  68 E 10W40 P/ AS MAQUINAS EHL0043 E EHL0028,
PRUDENTE / CRISTINA  CTE. 412.554 VENC. VIA BOL.  FRETE REF. A COMPRA DE OLEO LIEBHERR GEAR BASIC 90LS P/ AS MAQUINAS EHL0043 E
EHL0028, PRUDENTE</t>
  </si>
  <si>
    <t>CTE-651009</t>
  </si>
  <si>
    <t xml:space="preserve"> CRISTINA  CTE. 651.009 VENC. VIA BOL.  FRETE REF. A COMPRA DE PONTEIRAS DA UNHA DA GARRA DAS MAQUINA EHL0028,
EHL0041 E EHL0043, PRUDENTE</t>
  </si>
  <si>
    <t>CTE-413251</t>
  </si>
  <si>
    <t xml:space="preserve"> CRISTINA  CTE. 413.251 VENC. VIA BOL.  FRETE REF. A COMPRA DE OLEO LIEBHERR HYRDRAULIC BASIC 68 BRA P/ AS MAQUINAS
EHL0043 E EHL0028, PRUDENTE</t>
  </si>
  <si>
    <t>NFE-43205</t>
  </si>
  <si>
    <t xml:space="preserve"> CRISTINA  NFE. 43.205 VENC. 15/10/25 VIA BOL.  REF. A COMPRA DE OLEO LIEBHERR GEAR BASIC 90 LS P/ AS MAQUINAS EHL0043 E
EHL0028, PRUDENTE</t>
  </si>
  <si>
    <t>NFE-512437</t>
  </si>
  <si>
    <t xml:space="preserve"> CRISTINA  NFE. 512.437 VENC. 05/10/25 VIA BOL.  REF. A COMPRA DE OLEO IPI ULTRAGEAR LS 80W90 P/ A MAQUINA EHL0043,
MARINGA</t>
  </si>
  <si>
    <t xml:space="preserve"> CRISTINA  NFE. 1.204 VENC. 15/10/25 VIA BOL.  REF. A COMPRA DE MANGUEIRA 1/4 X 1AT C/ 1800MM E CONEXÕES P/ A MAQUINA EHL0043, MARINGA</t>
  </si>
  <si>
    <t>NFE-38574</t>
  </si>
  <si>
    <t xml:space="preserve"> CRISTINA  NFE. 38.574 VENC. 16/10/25 VIA BOL.  REF. A COMPRA DE PONTEIRAS DA UNHA DA GARRA LIEBHEER P/ AS MAQUINA EHL0028, EHL0041 E EHL0043, PRUDENTE    VAL APROX DOS TRIBUTOS R$ 271,02 (13,45%) FONTE:IBPT</t>
  </si>
  <si>
    <t>NFE-43328</t>
  </si>
  <si>
    <t xml:space="preserve"> CRISTINA  NFE. 43.328 VENC. 16/10/25 30/10/25 VIA BOL.  REF. A COMPRA DE LIEBHERR HYDRAULIC BASIC 68 BRA P/ AS MAQUINAS
EHL0043 E EHL0028, PRUDENTE</t>
  </si>
  <si>
    <t>NFE-1357</t>
  </si>
  <si>
    <t xml:space="preserve"> CRISTINA  NFE. 1.357 VENC. 25/10/25 VIA BOL.  REF. A COMPRA DE MANGUEIRA 3/4 R12 E CONEXÕES P/ A MAQUINA EHH0043,
MARINGA</t>
  </si>
  <si>
    <t>CTE384546/384448</t>
  </si>
  <si>
    <t>REF. CTES 384546 E 384448 CRISTINA  CTE. 384.546 VENC. 25/10/25 VIA BOL.  FRETE REF. A COMPRA DE REPARO CILINDRO DO GIRO P/ A MAQUINA EHH0009,
PRUDENTE / CRISTINA  CTE. 384.448 VENC. VIA BOL.  FRETE REF. A COMPRA DE KIT VEDAÇÃO COLETOR GIRATORIO E ARRUELA P/ A MAQUINA
EHL0043 DE MARINGA</t>
  </si>
  <si>
    <t>ADT25826</t>
  </si>
  <si>
    <t>ADIANTAMENTO CTE7908780 EM SUBSTITUIÇÃO DO CTE 7906066  CRISTINA  CTE. 7906066 VENC. 16/10/2025 VIA PIX  FRETE REFERENTE AO TRANSPORTE DA BOMBA HIDRAULICA DUPLA DA MAQUINA
EHL0043 DE MARINGA, MODIVO DA DEVOLUÇÃO, BOMBA ESTA COM DEFEITO.</t>
  </si>
  <si>
    <t>NFE-581395</t>
  </si>
  <si>
    <t>CRISTINA  NFE. 581.395 VENC. 09/11/25 VIA BOL.  REF. AS PEÇAS UTILIZADAS P/ MANUTENÇÃO DA MAQUINA EHH0043 DE MARINGA    O.VENDA:SOG017361 REF.FISCAL:RFG034841 COD.CLI:907092 PED.CLI:LH30M 1253.127615 PEDIDO DO CLIENTE: LH30M 1253.127615 REDESPACHO PELA TRANSPORADORA ANDORINHA.</t>
  </si>
  <si>
    <t>NFSE-55819</t>
  </si>
  <si>
    <t xml:space="preserve"> CRISTINA  NFS. 55.819 VENC. 15/11/25 VIA BOL.  REF. A INSPEÇÃO DO SISTEMA HIDRAULICO DO EQUIPAMENTO; VERIFICADO
TANQUE HIDRAULICO E VELA MAGNETICA QUE NÃO APRESENTAM LIMALHAS; VERIFICADO SISTEMA LOAD SENSE QUE TAMBEM SE
ENCONTRA EM FUNCIONAMENTO; REALIZADO TESTE DO SISTEMA DE ANGULAÇÃO LR DA BOMBA QUE TAMBEM APRESENTA O
FUNCIONAMENTO CORRETO; CHECADO O FUNCIONAMENTO DOS REGULADORES DA BOMBA E NÃO FOI OBSERVADO FALHAS;
REALIZADO TESTE DE PERFORMANCE DA BOMBA ONDE A MAXIMA PRESSÃO ENCONTRADA FOI DE 15BAR; REALIZADA A REMOÇÃO
DA BOMBA E INSTALADA A BOMBA ANTIGA;APOS INSTALAÇÃO A FALHA FOI SANADA E O EQUIPAMENTO LIBERADO P/ OPERAÇÃO;
DURANTE O PROCESSO DE REMOÇÃO E INSTALAÇÃO DA BOMBA FOI OBSERVADO QUE O DISCO DE ACOPLAMENTO SE ENCONTRA
COM DESGASTE ACENTUADO E DEVE SER SUBSTITUIDO  SERVIÇOS REALIZADOS DO DIA16/09 AO DIA 19/09, PEDIDO 4LJ059198,
MAQUINA EHL0043, CHASI 127615, PRUDENTE</t>
  </si>
  <si>
    <t>CTE-7908780</t>
  </si>
  <si>
    <t xml:space="preserve"> COMPENSA  ADT25826  CRISTINA  (ORDEM 25826) CTE FOI SUBSTITUIDA PELO CTE. 7.908.780</t>
  </si>
  <si>
    <t>CTE-7964160</t>
  </si>
  <si>
    <t xml:space="preserve"> CRISTINA  CTE. 7.964.160 VENC. 30/11/25 VIA BOL.  FRETE REF. AO REENVIO DA BOMBA HIDRAULICA DA MAQUINA LIEBHEER
EHL0043, MARINGA</t>
  </si>
  <si>
    <t>CTE 389634 -390244-  390243- 390440</t>
  </si>
  <si>
    <t xml:space="preserve"> CRISTINA  CTE. 389.634 VENC. VIA BOL.  FRETE REF. A COMPRA DE BORRACHA VEDAÇÃO E FECHADURA P/ A MAQUINA EHH0007 E PLACA E RETENTOR P/ A MAQUINA EHH0004, PRUDENTE
CRISTINA  CTE. 390.244 VENC. VIA BOL.  FRETE REF. A COMPRA DE FILTRO DE COMBUSTIVEL, ELEMENTO FILTRANTE E KIT MANUTENÇÃO P/ REVISÃO DE 500HRS NA MAQUINA EHL0028 (11.441 HORAS), PRUDENTE 
CRISTINA  CTE. 390.243 VENC. VIA BOL.  FRETE REF. A COMPRA DE ELEMENTO DE SEGURANÇA P/ AS MAQUINA EHL0043 DE MARINGA, EHL0013 DE PRUDENTE E EHL0042 DE DOURADOS
CRTISTINA  CTE. 390.440 VENC. VIA BOL.  FRETE REF. A COMPRA DE FILTROS P/ REVISÃO NA MAQUINA EHH0007, PRUDENTE</t>
  </si>
  <si>
    <t>NFSE-56134</t>
  </si>
  <si>
    <t xml:space="preserve">  CRISTINA  NFS. 56.091 VENC. VIA BOL.  REF. A INSPEÇÃO DE 10.000HRS, FOI SUBSTITUIDO O CONJUNTO DE BOMBAS HIDRÁULICAS
E PTO, FOI NECESSÁRIO DESMONTAR PERIFERIOS E LATARIA P/ REALIZAR O TRABALHO, FOI REALIZADO PREVENTIVA CONFORME
PLANO 10.000 HORAS E SUBSTITUIDO TODOS OS OLEOS E FILTROS DO EQUIPAMENTO, FALTANDO SUBSTITUIR ÓLEO DAS 2
CABEÇAS DE RODA EIXO TRASEIRO DEVIDO FALTA DE OLEO, DURANTE O PROCESSO DE INSPEÇÃO O FILTRO LUBRIFICANTE DO
MOTOR NÃO SAIU E FOI PASSADO AO CLIENTE, JUNIOR FEZ A RETIRADA ASSUMINDO TODOS OS RISCOS E APÓS FOI FEITO A
LIMPEZA O MAXIMO POSSIVEL NA AREA ENVOLTA P/ NÃO TER CHANCE DE TER RESÍDUOS, FOI VERIFICADO A FOLGA DE VALVULAS,
FOI COLETADO AMOSTA DE TODOS OS PONTOS E PREENCHIDO RELATÓRIO LAROROIL NA MAQUINA EHL0043 DE MARINGA 
SERVIÇO FOI REALIZADO DO DIA 08/09 AO 13/09 E DIA 19/09  HRS DE TRABALHO NORMAL 31,25 R$10.852,20 HRS DE TRABALHO
EXTRA 2,24 R$ 1.166,84 HRS DE VIAGEM NORMAL 8,13 R$ 1.668,19 HRS DE VIAGEM EXTRA 7,76 R$ 2.388,45 HOTEL R$ 640,00 KM 740 R$
1.901,80</t>
  </si>
  <si>
    <t>NFE-95559</t>
  </si>
  <si>
    <t xml:space="preserve"> CRISTINA  NFE. 95.559 VENC. 05/01/26 VIA BOL.  REF. A COMPRA DE BOTA 41 P/ COLABORADOR PATRICIO E BOTA 38 P/
COLABORADOR RODRIGO, PARAFUSOS P/ USO NA MAQUINA EHL0043, TINTA SPRAY AZUL ESCURO P/ A PRENSA MOVEL GDU0275 E
LUVA TERMICA E ARAME MIG P/ A PRENSA FIXA JCG800 DE MARINGA</t>
  </si>
  <si>
    <t>NFSE-2</t>
  </si>
  <si>
    <t xml:space="preserve">  CRISTINA  NFS. 2 VENC. 25/12/25 VIA PIX  REF. A SOLDA REALIZADA NO PINO DE TRAVA DA GARRA LIEBHERR EHL0043 R$60,00 DIA
09/12  SOLDA GERAIS REALIZADAS, SOLDA P/ TRAVAR A LANÇA TELESCÓPICA, SOLDA NA ESTRUTURA DA ESCADA E REGULAGEM
DE PRESSÃO DA COMPACTAÇÃO R$300,00 DIA 10/12 E FAZER 02 PINOS DO CILINDRO COMPACTADOR, INSTALAR 01 E DEIXAR 01 DE
RESERVA R$200,00 DIA 11/12 NA PRENSA MOVEL GDU0275, MARINGA</t>
  </si>
  <si>
    <t>CTE-421129</t>
  </si>
  <si>
    <t xml:space="preserve"> CRISTINA  CTE. 421.129 VENC. VIA BOL.  FRETE REF. A COMPRA DE OLEO HIDRAULICO LIEBHERR BASIC68 P/ A MAQUINA EHL0043,_x000D_
MARINGA</t>
  </si>
  <si>
    <t>NFE-44414</t>
  </si>
  <si>
    <t xml:space="preserve"> CRISTINA  NFE. 44.414 VENC. 15/02/26 VIA BOL.  REF. A COMPRA DE OLEO HIDRAULICO LIEBHERR BASIC68 200LTS P/ USO NA_x000D_
MAQUINA EHL0043, MARINGA</t>
  </si>
  <si>
    <t>NFSE-898</t>
  </si>
  <si>
    <t xml:space="preserve">  CRISTINA  NFS. 898 VENC. 25/01/26 VIA PIX  REF. AO SERVIÇO DE DIAGNOSTICO, MAQUINA COM VAZAMENTO DE DIESEL, FOI_x000D_
CONSTATADO DOIS VAZAMENTOS, UM NO OLHAL DO CANO QUE ENVIA DIESEL P/ O MODULO RESFRIAR QUE FOI RESOLVIDO,_x000D_
DIAGNOSTICO NÃO CONCLUIDO MAS TEVE REMOÇÃO E INSTALAÇÃO DE PERIFÉRICOS NA MAQUINA EHL0043, MARINGA</t>
  </si>
  <si>
    <t>NFE-590906</t>
  </si>
  <si>
    <t xml:space="preserve"> CRISTINA  NFE. 590.906 VENC. 28/02/26 VIA BOL.  REF. A COMPRA DE KIT MANUTENÇÃO P/ USO NA MAQUINA EHL0043, MARINGA</t>
  </si>
  <si>
    <t>NFE-46874</t>
  </si>
  <si>
    <t xml:space="preserve"> CRISTINA  NFE. 46.874 VENC. 25/02/26 VIA BOL.  REF. A COMPRA DE OLEO HP GEAR GL5 80W90 LS 1L P/ USO NA MAQUINA EHL0043,_x000D_
MARINGA</t>
  </si>
  <si>
    <t>NFSE-280</t>
  </si>
  <si>
    <t xml:space="preserve">  CRISTINA  NFS. 280 VENC. 15/02/26 VIA PIX  REF. AO FORNECIMENTO DE JOGO DE EMBREAGEM COMPRESSOR 7H15 R$975,00 SELO_x000D_
COMPRESOR R$260,00 OLEO COMPRESOR R$390,00 CARGA DE GÁS R$580,00 MÃO DE OBRA R$870,00 NA MAQUINA EHL0043,_x000D_
MARINGA</t>
  </si>
  <si>
    <t>NFE-2935</t>
  </si>
  <si>
    <t xml:space="preserve"> CRISTINA  NFE. 2.935 VENC. 05/03/26 VIA PIX  REF. A COMPRA DE ADAPTADOR 30MM X 3/4 NPT P/ USO NA MAQUINA EHL0043,_x000D_
MARINGA</t>
  </si>
  <si>
    <t>NFSE-663</t>
  </si>
  <si>
    <t xml:space="preserve">  CRISTINA  NFS. 663 VENC. 06/03/26 VIA PIX  REF. AO SERVIÇO DE REVISAR BOMBA ALTA, SERVIÇO DE TORNO, RETIFICA DO_x000D_
CABEÇOTE, REPAROS, TROCAR DE EIXO BB BAIXA E VEDAÇÃO DE ELEMENTOS NA MAQUINA EHL0043, MARINGA</t>
  </si>
  <si>
    <t>CTE-12509456</t>
  </si>
  <si>
    <t xml:space="preserve"> CRISTINA  CTE. 12.509.456 VENC. 25/03/26 VIA PIX  FRETE REF. A COMPRA DE BOMBA HIDRAULICA E BOMBA DO PISTÃO P/ AS_x000D_
MAQUINA EHL0043 DE LONDRINA E EHL0013 DE PRUDENTE</t>
  </si>
  <si>
    <t>NFSE-940</t>
  </si>
  <si>
    <t xml:space="preserve">  CRISTINA  NFS. 940 VENC. 15/04/26 VIA PIX  REF. AO SERVIÇO DE RETIRAR E INSTALAR A BOMBA DE COMBUSTIVEL P/ SANAR_x000D_
VAZAMENTO R$3.430,00 SANAR O VAZAMENTO DA GARRA R$230,00 E DESLOCAMENTO R$640,00 NA MAQUINA EHL0043, MARINGA</t>
  </si>
  <si>
    <t>NFE-596447</t>
  </si>
  <si>
    <t xml:space="preserve"> CRISTINA  NFE. 596.447 VENC. 26/04/26 VIA BOL.  REF. A COMPRA DE KIT VEDAÇÃO COLETOR GIRATÓRIO P/ USO NA MAQUINA_x000D_
EHL0043, MARINGA</t>
  </si>
  <si>
    <t>EHL0070 (LH30M)</t>
  </si>
  <si>
    <t>NFSE-6884</t>
  </si>
  <si>
    <t xml:space="preserve"> - CRISTINA - NFS. 6.884 VENC. 15/11/25 VIA BOL. - REF. A CONFECÇÃO DE COXINIL BANCO MAQUINA 200,00 E CONFECÇÃO DE TAPETE
ASSOALHO COM FELTRO 200,00 P/ A MAQUINA NOVA EHL0070, PRUDENTE</t>
  </si>
  <si>
    <t>EHH-0007</t>
  </si>
  <si>
    <t>CTEANDORINHA</t>
  </si>
  <si>
    <t>REF. CTE ANDORINHA CTE'S 365531 - 365925 - 365951 - 365923 CRISTINA  VENC. 05/07/2025 VIA BOL - REF. AO SERVIÇO DE FRETE AO ENVIO DE FILTROS DE SÃO PAULO PARA
PRESIDENTE PRUDENTE PARA A MAQUINA EHH0005
AO SERVIÇO DE FRETE PARA O TRANSPOTE DE CONJUTO DE POLIA AR DE
SÃO PAULO PARA PRESIDENTE PRUDENTE DESTINADO AS MAQUINAS EHH0007 E EHH0006
CRISTINA - NFS. 365.951 VENC. 05/07/2025 VIA BOL. - REF. AO SERVIÇO DE FRETE PARA O TRANSPORTE DE FILTROS DAS MAQUINAS
EHL0041 E EHL0028 DE GUARULHOS PARA PRESIDENTE PRUDENTE
CRISTINA - NFS. 365923 VENC. 05/07/2025 VIA BOL. - REF. AO SERVIÇO DE FRETE PARA O TRANSPORTE DE PEÇAS PARA OS
CAMINHÕES CZB9H07 E GDA9J63 DE SÃO PAULO PARA PRESIDENTE PRUDENTE</t>
  </si>
  <si>
    <t>NFSE-387</t>
  </si>
  <si>
    <t xml:space="preserve"> 
CRISTINA - NFS. 387 VENC. 15/06/25 VIA PIX - REF. AO SERVIÇO DE MONTAGEM E DESMONTAGEM DAS BOMBAS HIDRAULICAS DAS
MAQUINAS EHH0007 E EHH0046 PRUDENTE</t>
  </si>
  <si>
    <t>NFSE-57</t>
  </si>
  <si>
    <t xml:space="preserve"> CRISTINA - NFS. 57 - VENC.15/06/25 VIA PIX - REF. AOS SERVIÇOS:
MÃO DE OBRA DE INSTALAÇÃO DOS PISTÕES DA HYUNDAI 600,00
INSTALAÇÃO DO BLOCO HIDRÁULICO PILOTO DA BOMBA 250,00
TROCAR FILTROS DIESEL, MOTOR E HIDRÁULICO TROCAR OLEO DO MOTOR 400,00
SOCORRO TROCA DE MANGUEIRA DO JOYSTICK DA GARRA EHH0007 250,00
ESCAVADEIRA HYUNDAI EHH0007.
</t>
  </si>
  <si>
    <t>NFE-101462</t>
  </si>
  <si>
    <t xml:space="preserve"> CRISTINA - NFE. 101.462 VENC 25/06/2025 VIA PIX. - REF. A COMPRA DE TAMPA DE RESERVATORIO E ABRACADEIRAS PARA A GARRA EHH0007 PRUDENTE -  - RET JUNIOR EHH - 0005;VALOR APROXIMADO DOS TRIBUTOS R$ 21.28.  34.32% FONTE IBPT.</t>
  </si>
  <si>
    <t>NFE-3081</t>
  </si>
  <si>
    <t xml:space="preserve"> CRISTINA - NFE. 3.081 VENC. 04/07/25 VIA PIX - REF A COMPRA DE CJ DE POLIA DO AR DAS MAQUINA EHH0006 E EHH0007 PRUDENTE</t>
  </si>
  <si>
    <t>NFE-150289</t>
  </si>
  <si>
    <t xml:space="preserve"> CRISTINA - NFE: 150289 VENC. 15/07/2025 VIA TRANSF - REF. A COMPRA DE DE PEÇAS CAPA, TERMINAIS E MANGUEIRA HIDRAULICA PARA A MAQUINA EHH0007 PRUDENTE -  - PEDIDO: 513195  AUT. VINICIUS  //  RETIRADO WILLIAM DANTAS (JHOW)  //  JOYSTICK ESCAVADEIRA VOCE PAGOU APROXIMADAMENTE:  10,92 DE TRIBUTOS FEDERAIS  13,14 DE TRIBUTOS ESTADUAIS  0,00 DE TRIBUTOS MUNICIPAIS  FONTE: IBPT  - CHAVE: F11483</t>
  </si>
  <si>
    <t>NFSE-223</t>
  </si>
  <si>
    <t xml:space="preserve"> 
CRISTINA - NFS. VENC. 15/06/25 VIA PIX - REF. AO SERVIÇO DE EXTRAÇÃO E CONFECÇÃO DE CHAVE DA HYUNDAI EHH0006
PRUDENTE.
</t>
  </si>
  <si>
    <t>NFE-5659</t>
  </si>
  <si>
    <t xml:space="preserve"> CRISTINA - NFE. 5.659 VENC. 09/06/2025 VIA PIX - REF. A COMPRA DE CONECTOR P/MANUTENÇÃO ELETRICA DA MAQUINA EHH0007 PRUDENTE.</t>
  </si>
  <si>
    <t>NFE-192313</t>
  </si>
  <si>
    <t xml:space="preserve"> CRISTINA - NFE. 192.313 VENC. 25/07/2025 VIA BOL. - REF. A COMPRA DE TINTA CINZA HYUNDAI E THINNER P/PINTURA DA MAQUINA EHH0007 PRUDENTE.</t>
  </si>
  <si>
    <t>NFSE-59</t>
  </si>
  <si>
    <t xml:space="preserve"> CRISTINA - NFS 59 VENC 15/06/25 VIA PIX - REF. AO SERVIÇO DE TROCA DE MANGUEIRA DE AR QUENTE DA MAQUINA EHH0007
PRUDENTE</t>
  </si>
  <si>
    <t>NFE-60715</t>
  </si>
  <si>
    <t xml:space="preserve"> CRISTINA - NFE. 60.715 VENC. 16/06/2025 VIA PIX - REF. A COMPRA DE FILTRO PARA O TANQUE DIESEL PATIO PRUDENTE -  - DOCUMENTO EMITIDO POR ME OU EPP OPTANTE PELO SIMPLES;NACIONAL. NAO GERA DIREITO A CREDITO FISCAL DE ISS E IPI;PLACA: EHH-0007;CHAVE PIX: 74.675.414/0001-57;VALOR APROXIMADO DE IMPOSTOS: R$ 2,94 FEDERAL, R$ 8,40 ESTADUAL;R$ 0,00 MUNICIPAL. FONTE: SP - IBPT/EMPRESOMETRO;</t>
  </si>
  <si>
    <t>NFSE-119</t>
  </si>
  <si>
    <t xml:space="preserve"> 
CRISTINA - NFS 119 VENC. 25/06/2025 VIA PIX - REF. AO SERVIÇO DE RECUPERAÇÃO DO CUBO DIFUSOR DE OLEO HIDRAULICO DA
GARRA EHH0007 PRUDENTE.
</t>
  </si>
  <si>
    <t>NFE-150654</t>
  </si>
  <si>
    <t xml:space="preserve"> CRISTINA - NFE 150654 VENC. 25/07/2025 VIA TRANSF. - REF. A COMPRA DE ABRAÇADEIRA E MANGUEIRA PARA A GARRA EHH0007 PRUDENTE -  - PEDIDO: 515201  RET. POR MECANICA WILLIANS// USO HYNDAY EHH0007//MANGUEIRA AR QUENTE VOCE PAGOU APROXIMADAMENTE:  27,17 DE TRIBUTOS FEDERAIS  30,18 DE TRIBUTOS ESTADUAIS  0,00 DE TRIBUTOS MUNICIPAIS  FONTE: IBPT  - CHAVE: F11483</t>
  </si>
  <si>
    <t>NFSE-61</t>
  </si>
  <si>
    <t xml:space="preserve"> 
CRISTINA - NFS. 61 VENC. 25/06/25 VIA PIX - REF. AO SERVIÇO DE RETIRAR E TROCAR REPARO DO SUIVEL DA GARRA - MAQUINA
EHH0007 PRUDENTE.
</t>
  </si>
  <si>
    <t>NFE-150772</t>
  </si>
  <si>
    <t xml:space="preserve"> CRISTINA - NFE. 150.772 VENC. 25/07/25 VIA TRANSF. - REF. A COMPRA DE REPAROS P/TROCA DO SUIVEL DA GARRA, MAQUINA EHH0007 PRUDENTE. -  - PEDIDO: 516447 VOCE PAGOU APROXIMADAMENTE:  47,32 DE TRIBUTOS FEDERAIS  57,43 DE TRIBUTOS ESTADUAIS  0,00 DE TRIBUTOS MUNICIPAIS  FONTE: IBPT  - CHAVE: F11483 REPARO SUIVEL DA GARRA</t>
  </si>
  <si>
    <t>NFSE-117</t>
  </si>
  <si>
    <t xml:space="preserve"> CRISTINA - NFS. 117 VENC. 05/07/2025 VIA PIX - REF. AO SERVIÇO DE BORRACHARIA PARA A MAQUINA EHH0007:
CARGA DE GAS - 350,00
MONTAGEM DE CAIXA EVAPORADORA - 700,00
EVAPORADORA - 680,00
LIMPEZA DO SISTEMA EXTERNO - 200,00</t>
  </si>
  <si>
    <t>NFE-150948</t>
  </si>
  <si>
    <t xml:space="preserve"> CRISTINA - NFE. 150.948 VENC. 25/07/2025 VIA TRANSF. - REF. A COMPRA DE GAXETA P/ A MAQUINA EHH0007 - PRUDENTE -  - PEDIDO: 517439  RET. POR MECANICO WILLIAM// USO MAQUINA ESCAVADEIRA FROTA EHH0007 VOCE PAGOU APROXIMADAMENTE:  28,18 DE TRIBUTOS FEDERAIS  34,20 DE TRIBUTOS ESTADUAIS  0,00 DE TRIBUTOS MUNICIPAIS  FONTE: IBPT  - CHAVE: F11483</t>
  </si>
  <si>
    <t>NFSE-122</t>
  </si>
  <si>
    <t xml:space="preserve"> - CRISTINA - NFS. 122 VENC. 05/07/25 VIA PIX - REF. AO SERVIÇO DE REABRIR 2 REBAIXOS OU RASGOS DO DIFUSOR DE OLEO
HIDRAULICO DA GARRA EHH0007 - PRUDENTE</t>
  </si>
  <si>
    <t>NFE-62512</t>
  </si>
  <si>
    <t xml:space="preserve"> CRISTINA - NFE. 62.512 VENC. 28/07/25 VIA BOL. - REF. A COMPRA DE PARABRISA DE ACRILICO PARA A MAQUINA EHH0007 - PRUDENTE -  - DOCUMENTO EMITIDO POR ME OU EPP OPTANTE PELO SIMPLES NACIONAL. NAO GERA DIREITO A CREDITO FISCAL DE ISS E DE IPI.  MAQUINA - EHH0007 TRIB APROX R$: 91,86 FED E   96,30 EST   0,00 MUN FONTE: IBPT  - CHAVE: 2BCEA2</t>
  </si>
  <si>
    <t>NFSE-392</t>
  </si>
  <si>
    <t xml:space="preserve"> CRISTINA - NFS. 392 VENC. 05/07/25 VIA PIX - REF. AS REVISÕES E MANUTENÇÃO PREVENTIVA DOS EQUIPAMENTOS:
EHH0009 REVISÃO COMPLETA
EHL0014 DIAGNOSTICO DE FALHA NO MOTOR E REVISÃO COMPLETA
EHL0028 DIAGNOSTICO FALHA NO MOTOR
EHL0007 DIAGNOSTICO E REPARO DE FALHAS. CHECKLIST
PRUDENTE
</t>
  </si>
  <si>
    <t>NFE-193329</t>
  </si>
  <si>
    <t xml:space="preserve"> CRISTINA - NFE 193.329 VENC. 25/08/25 VIA BOL. - REF. A COMPRA DE TINTA E DERIVADOS P/ A MAQUINA EHH0007 E THINNER P/ A MAQUINA PHT0025, PRUDENTE. - VLR APROX DO TRIBUTO "R$ 78,71(15,14%)" - VENDEDOR: 026 - CMC JELLISSON NICOLETIDIGITADOR: 026 - CMC JELLISSON NICOLETICOND.PAG: 01046 - DP-30 DIAS</t>
  </si>
  <si>
    <t>NFSE-413</t>
  </si>
  <si>
    <t xml:space="preserve"> - CRISTINA - NFS. 413 VENC. 25/07/25 VIA PIX - REF. A
FRT7548 - 1 SERVIÇO DE LIGAÇÃO INTEIRA DO COMANDO HIDRAULICO E LIGAÇÃO DAS LANTERNAS TRASEIRAS SIRENE DE RÉ CABO
DE BATERIAS TERMINAL FEITO NO PARANA 1.000,00
CARRAGADOR HARBA RAPIDO 220V 180,00
EHH0006 - 1 SERVIÇO DE ALTERNADOR E TROCA DE TOMADAS DO ALTERNADOR E 1 SERVIÇO DE TROCA DE BATERIA 260,00
EHH0007 - SERVIÇO DE TROCA DE BATERIA E TROCA DE CABO PONTE + TERMINAL 150,00
EHL0014 - SERVIÇO DE REGULADOR DE VOLTAGEM + TROCA DE BATERIA E TERMINAL180,00
EJZ7495 - SERIÇO DE ALTERNADOR 350,00
EJZ7495 - SERVIÇO DE MOTOR DE PARTIDA COMPLETO 350,00
EWU5984 - SERVIÇO DE TROCA DE LANTERNAS E 1 SERVIÇO DE FAROL QUEIMADO180,00
EWU5984 - TROCA DE LANTERNA TRAZEIRA E CHICOTE QUEBRADO LADO DIREITO120,00
EWU6087 - SERVIÇO DE TROCA DAS LANTERNAS E CHICOTE TRASEIRO MAIS SIRENES DE RE180,00
EWU6087 E EWU6B52 - CHICOTE QUEBRADO + TROCA DE SOQUETE150,00
EWU6A86 - 1 SERVIÇO DE CHICOTE QUEBRADO, 1 SERVIÇO DE TROCA DE LANTERNA E 1 SERVIÇO DE CURTO NO FAROL CHICOTE
QUEBRADO 250,00
EWU6B52 E FRT7548 - SERVIÇO DE TROCA DE TOMADAS + CHICOTE QUEBRADO 250,00
FUP3G76 - SERVIÇO DE TROCA DE LANTERNAS, TROCA DE TOMADAS E TROCA DO CHICOTE TRASEIRO 180,00
FUP3G76 - TROCA DE TOMADA + CHICOTE QUEBRADO E TROCA DE LANTERNA TRAZEIRA 260,00
FVQ3B78 - SERVIÇO DE TROCA DE LATERNAS + CHICOTE TRASEIRO 280,00
HAR1F82 - SERVIÇO DE TROCA DE CHICOTE REDUZIDA COMPLETO 180,00</t>
  </si>
  <si>
    <t>NFSE-788</t>
  </si>
  <si>
    <t xml:space="preserve"> - CRISTINA - NFS. 788 VENC. 15/08/25 VIA BOL. - REF. AO SERVIÇO DE DIAGNOSTICO DA MAQUINA NÃO ESTAR ABRINDO A GARRA E
TROCAR PISTÕES DA GARRA 2760,00 E SERVIÇO DE DESLOCAMENTO 570,00 NA MAQUINA EHH0007, MARINGA</t>
  </si>
  <si>
    <t>NFE-2516</t>
  </si>
  <si>
    <t xml:space="preserve"> CRISTINA - NFE. 2.516 VENC. 05/09/25 VIA BOL. - REF. A COMPRA DE PEÇAS USADAS NA MANUTENÇÃO DA MAQUINA EHH0007,
MARINGA</t>
  </si>
  <si>
    <t>NFSE-2068</t>
  </si>
  <si>
    <t xml:space="preserve"> - CRISTINA - NFS. 2.068 VENC. 05/09/25 VIA BOL. - REF. AS AFERIÇÕES E REGULAGENS EM BOMBA INJETORA E LIMPEZA, TESTE,
MONTAGEM E REGULAGEM DO BICO INJETOR NA MAQUINA EHH0007, MARINGA</t>
  </si>
  <si>
    <t>NFE-368</t>
  </si>
  <si>
    <t xml:space="preserve"> 
CRISTINA - NFE. 368 VENC. 15/09/25 VIA PIX - REF. A COMPRA DE BOMBA DE COMBUSTIVEL P/ MANUTENÇÃO NA MAQUINA EHH0007,
MARINGA</t>
  </si>
  <si>
    <t>NFSE-821</t>
  </si>
  <si>
    <t xml:space="preserve"> CRISTINA - NFS. 821 VENC. 15/09/25 VIA PIX - REF. AOS SERVIÇOS DE REVISAR SISTEMA DE COMBUSTIVEL COMPLETO, RETIRAR E INSTALAR TANQUE, LIMPEZA DO TANQUE E DESLOCAMENTO NA MAQUINA EHH0007, MARINGA</t>
  </si>
  <si>
    <t>CTE380995/381432/381644</t>
  </si>
  <si>
    <t xml:space="preserve"> CRISTINA - CTE. 380.995 VENC. VIA BOL. - FRETE REF. A COMPRA DE FAROIS LATERAIS P/ O CAMINHÃO HAR1F82, PRUDENTE/ CRISTINA - CTE. 381.432 VENC. VIA BOL. - FRETE REF. A COMPRA DE PISTÃO DE 2 PISTÕES PEQUENO QUE SERÃO UTILIZADOS NA
MAQUINA EHL0014, PRUDENTE/ CRISTINA - CTE. 381.644 VENC. VIA BOL. - FRETE REF. A COMPRA DE FILTROS E MOTOR DE PASSO P/ A MAQUINA EHH0007,
PRUDENTE</t>
  </si>
  <si>
    <t>NFE-3484</t>
  </si>
  <si>
    <t xml:space="preserve"> CRISTINA - NFE. 3.484 VENC. 22/10/25 VIA BOL. - REF. A COMPRA DE FILTROS P/ A MAQUINA EHH0007, PRUDENTE -  - IMPOSTO RECOLHIDO POR SUB.TRIB. ART.274 RICMS-SP;;PERMITE O APROVEITAMENTO DO CREDITO DE ICMS NO VALOR DE R$ 22,82;;CORRESPONDENTE A ALIQUOTA DE 3.65% NOS TERMOS DO ART.23 DA LC 128 ;;VENDEDOR:33 FILIPE;;</t>
  </si>
  <si>
    <t>NFE-3494</t>
  </si>
  <si>
    <t xml:space="preserve"> CRISTINA - NFE. 3.494 VENC. 15/10/25 VIA BOL. - REF. A COMPRA DE MOTOR DE PASSO P/ A MAQUINA EHH0007, PRUDENTE -  - IMPOSTO RECOLHIDO POR SUB.TRIB. ART.274 RICMS-SP;;VENDEDOR:33 FILIPE;;</t>
  </si>
  <si>
    <t>NFE-61965</t>
  </si>
  <si>
    <t xml:space="preserve"> CRISTINA - NFE. 61.965 VENC. 23/10/25 VIA BOL. - REF. A COMPRA DE FILTRO LUBRIFICANTE E FILTRO SEDIMENTADOR P/ A MAQUINA EHH0007, PRUDENTE -  - DOCUMENTO EMITIDO POR ME OU EPP OPTANTE PELO SIMPLES;NACIONAL. NAO GERA DIREITO A CREDITO FISCAL DE ISS E IPI;MAQUINA / PLACA EHH-0007;VALOR APROXIMADO DE IMPOSTOS: R$ 12,42 FEDERAL, R$ 24,06 ESTADUAL;R$ 0,00 MUNICIPAL. FONTE: SP - IBPT/EMPRESOMETRO;</t>
  </si>
  <si>
    <t>NFSE-150</t>
  </si>
  <si>
    <t xml:space="preserve"> CRISTINA - NFS. 150 VENC. 05/10/25 VIA PIX - REF. A CARGA DE GAS 350,00 - TERMOSTADO 150,00 - KM E MÃO DE OBRA 300,00 - CONDENSADOR 830,00 - DESMONTAGEM E MONTAGEM DA CAIXA EVAPORADORA 800,00 NA MAQUINA EHH0007, PRUDENTE</t>
  </si>
  <si>
    <t>NFE-63713</t>
  </si>
  <si>
    <t>CRISTINA - NFE. 63.713 VENC. 25/10/25 VIA BOL. - REF. A COMPRA DE PARABRISA SUPERIOR, VIDRO LATERAL FIXO E CORREDICO P/ MANUTENÇÃO NA MAQUINA EHH0007, PRUDENTE -  - DOCUMENTO EMITIDO POR ME OU EPP OPTANTE PELO SIMPLES NACIONAL. NAO GERA DIREITO A CREDITO FISCAL DE ISS E DE IPI.  ROBEX 140LC9S TRIB APROX R$: 652,46 FED E   684,00 EST   0,00 MUN FONTE: IBPT  - CHAVE: 2BCEA2</t>
  </si>
  <si>
    <t>NFE-155593</t>
  </si>
  <si>
    <t>CRISTINA - NFE. 155.593 VENC. 15/11/25 VIA PIX - REF. A COMPRA DE MANGUEIRA HIDRAULICA AGR2-16 E COMPLEMENTOS COMO ANEIS E TERMINAIS P/ A MAQUINA EHH0007, PRUDENTE -  - PEDIDO: 544270  RETIRADO POR MECANICO WILLIAM// USO MAQUINA HYNDAY GARRA EHH000 VOCE PAGOU APROXIMADAMENTE:  42,28 DE TRIBUTOS FEDERAIS  45,54 DE TRIBUTOS ESTADUAIS  0,00 DE TRIBUTOS MUNICIPAIS  FONTE: IBPT  - CHAVE: CAF7DD</t>
  </si>
  <si>
    <t>- CRISTINA - NFS. 17 VENC. 15/10/25 VIA PIX - REF. AO ACIONAMENTO PNEUMATICO DO COMANDO HIDRAULICO, TERMINAL DE
ACIONAMENTO DO COMANDO HIDRAULICO E MÃO DE OBRA NO CAMINHÃO SUY4F83 E TROCA DA MANGUEIRA E ANEIS ORING DO
MOTOR DE GIRO DA ESCAVADEIRA EHH0007, PRUDENTE</t>
  </si>
  <si>
    <t>NFE-155922</t>
  </si>
  <si>
    <t>CRISTINA - NFE. 155.922 VENC. 25/11/25 VIA BOL. - REF. A COMPRA DE GAXETA 6530 AG-2 E ANEL SINT 2116 P/ A MAQUINA EHH0007, PRUDENTE -  - PEDIDO: 547165 VOCE PAGOU APROXIMADAMENTE:  14,25 DE TRIBUTOS FEDERAIS  11,84 DE TRIBUTOS ESTADUAIS  0,00 DE TRIBUTOS MUNICIPAIS  FONTE: IBPT  - CHAVE: CAF7DD ESCAVADEIRA EHH0007 HYUNDAI RET WILLIAM DANTAS</t>
  </si>
  <si>
    <t>CRISTINA - NFS. 113 VENC. 25/10/25 VIA PIX - REF. A TROCA DA MANGUEIRA DA ELEVAÇÃO, TROCA DO ANEL DE VEDAÇÃO DA
MANGUEIRA DO RETORNO DA MAQUINA EHH0007 - TROCA DA MANGUEIRA DO RETORNO, TIRAR VAZAMENTO E MUDAR MANGUEIRA
P/ O CAMINHÃO FBU7329 - TROCA DE REPARO DO PISTÃO DA INCLINAÇÃO LADO ESQUERDO SUY4F83 - PRUDENTE</t>
  </si>
  <si>
    <t>NFSE-112</t>
  </si>
  <si>
    <t>- CRISTINA - NFS. 112 VENC. 25/10/25 VIA PIX - REF. A TROCA DO PISTÃO DA LANÇA DA GARRA NO CAMINHÃO SUY4F83 800,00 - TROCA
DE REPARODO MOTOR DE GIRO DA ESCAVADEIRA 850,00; TROCA DAS MANGUEIRAS DA GARRA 250,00; TROCA DO REPARO
JOYSTICK 350,00 NA MAQUINA EHH0007, PRUDENTE</t>
  </si>
  <si>
    <t>NFE-156239</t>
  </si>
  <si>
    <t>CRISTINA - NFE. 156.239 VENC. 05/12/25 VIA PIX - REF. A COMPRA DE MANGUEIRA HIDRAULICA 1 POLO 6090 PSI, CONEXÕES E COMPLEMENTOS P/ A MAQUINA EHH0007, PRUDENTE -  - PEDIDO: 547898  RET. POR MECANICO WILLIAM // USO MAQUINA ESCAVADEIEA EHH0007 VOCE PAGOU APROXIMADAMENTE:  178,46 DE TRIBUTOS FEDERAIS  171,36 DE TRIBUTOS ESTADUAIS  0,00 DE TRIBUTOS MUNICIPAIS  FONTE: IBPT  - CHAVE: CAF7DD</t>
  </si>
  <si>
    <t xml:space="preserve"> CRISTINA - CTE. 389.634 VENC. VIA BOL. - FRETE REF. A COMPRA DE BORRACHA VEDAÇÃO E FECHADURA P/ A MAQUINA EHH0007 E PLACA E RETENTOR P/ A MAQUINA EHH0004, PRUDENTE
CRISTINA - CTE. 390.244 VENC. VIA BOL. - FRETE REF. A COMPRA DE FILTRO DE COMBUSTIVEL, ELEMENTO FILTRANTE E KIT MANUTENÇÃO P/ REVISÃO DE 500HRS NA MAQUINA EHL0028 (11.441 HORAS), PRUDENTE 
CRISTINA - CTE. 390.243 VENC. VIA BOL. - FRETE REF. A COMPRA DE ELEMENTO DE SEGURANÇA P/ AS MAQUINA EHL0043 DE MARINGA, EHL0013 DE PRUDENTE E EHL0042 DE DOURADOS
CRTISTINA - CTE. 390.440 VENC. VIA BOL. - FRETE REF. A COMPRA DE FILTROS P/ REVISÃO NA MAQUINA EHH0007, PRUDENTE</t>
  </si>
  <si>
    <t>NFE-156573</t>
  </si>
  <si>
    <t xml:space="preserve"> CRISTINA - NFE. 156.573 VENC. 05/12/25 VIA PIX - REF. A COMPRA DE MANGUEIRA HIDRAULICA AGR 2-12 GATES P/ O IMA DA MAQUINA EHH0007, PRUDENTE -  - PEDIDO: 550885 VOCE PAGOU APROXIMADAMENTE:  31,85 DE TRIBUTOS FEDERAIS  34,20 DE TRIBUTOS ESTADUAIS  0,00 DE TRIBUTOS MUNICIPAIS  FONTE: IBPT  - CHAVE: CAF7DD</t>
  </si>
  <si>
    <t xml:space="preserve"> CRISTINA - NFE. 3.681 VENC. 15/12/25 VIA BOL. - REF. A COMPRA DE BORRACHA VEDAÇÃO E FECHADURA P/ A MAQUINA EHH0007 E PLACA E RETENTOR P/ A EHH0004, PRUDENTE -  - IMPOSTO RECOLHIDO POR SUB.TRIB. ART.274 RICMS-SP;;PERMITE O APROVEITAMENTO DO CREDITO DE ICMS NO VALOR DE R$ 26,24;;CORRESPONDENTE A ALIQUOTA DE 3.65% NOS TERMOS DO ART.23 DA LC 128 ;;VENDEDOR:33 FILIPE;;</t>
  </si>
  <si>
    <t>NFSE-444</t>
  </si>
  <si>
    <t xml:space="preserve"> - CRISTINA - NFS. 444 VENC. 25/11/25 VIA PIX - REF.
HAR1F82 - TROCA DE 2 FAROIS, TROCA DE SOQUETE E LAMPADAS 450,00
EWU6003 - SERVIÇO DE MOTOR DE PARTIDA 350,00 / SERVIÇO DE CHICOTE DO MODULO QUEBRADO, MONTAGEM DO MODULO MAIS
SUPORTE, TROCA DE CHICOTE TRAZEIRO MAIS MONTAGEM DAS LANTERNAS TRAZEIRAS 900,00 1.200,00
GGE5059 - TROCA DE LANTERNA TRAZEIRA, SIRENE DE RE, TERMINAL DE BATERIA, TROCA DAS PALHETAS DO LIMPADOR DE
PARABRISAS 350,00
EJZ7J97 - TROCA DAS BUCHAS DO SUPORTE DO ALTERNADOR, TROCA DE PARAFUSOS QUEBRADOS 280,00
EHH0007 - TROCA DE BATERIA, TERMINAL E CABO DE LIGAÇÃO 80,00
FBU7329 - TROCA DE LENTE TRAZEIRAS, SERVIÇO DE REVISÃO , TROCA DE PALHETAS DO LIMPADOR, 1 TOMADA MACHO E FEMEA,
COLOCAR CORRUGADO NO CHICOTE TRAZEIRO INTEIRO 220,00
NRQ7727 - TROCA DE FAROL DO LADO DO PASSAGEIRO, TROCA DE SOQUETE E LAMPADAS 400,00
CZB9H07 - SERVIÇO DE ALTERNADOR, TROCA DE CHICOTE DA REDUZIDA DESDE O BOTÃO DA CABINE, SUPORTE DA COLUNA DA
CHAVE 800,00
EHH0007 - SERVIÇO DE ADAPTAÇÃO DO BOTÃO, SERVIÇO DE TERMINAL QUEBRADO 180,00
EJZ7496 - SERVIÇO DE ALTERNADOR, TROCA DE CORREIA, SOCORRO DE PARTIDA PROXIMO A AGUA SANTA INES 530,00
NRQ7727 - TROCA DE BATERIA MAIS TERMINAL EHH0009 - TROCA DE BATERIA MAIS TERMINAL 180,00
MAQ. DE SOLDA - AUMENTAR TODOS OS CABOS, SOLDAR E PASSAR DENTRO DA MANGUEIRA DE AGUA DOS BOMBEIROS 350,00</t>
  </si>
  <si>
    <t>NFE-3694</t>
  </si>
  <si>
    <t xml:space="preserve"> CRISTINA - NFE. 3.694 VENC. 25/12/25 VIA BOL. - REF. A COMPRA DE FILTROS P/ REVISÃO NA MAQUINA EHH0007 (HORI 1.204), PRUDENTE -  - IMPOSTO RECOLHIDO POR SUB.TRIB. ART.274 RICMS-SP;;PERMITE O APROVEITAMENTO DO CREDITO DE ICMS NO VALOR DE R$ 22,46;;CORRESPONDENTE A ALIQUOTA DE 3.65% NOS TERMOS DO ART.23 DA LC 128 ;;VENDEDOR:33 FILIPE;;</t>
  </si>
  <si>
    <t>NFE-62757</t>
  </si>
  <si>
    <t xml:space="preserve"> CRISTINA - NFE. 62.757 VENC. 05/12/25 VIA PIX - REF. A COMPRA DE COPO P/ FILTRO RACOR BAIXO P/ A MAQUINA EHH0007, PRUDENTE -  - DOCUMENTO EMITIDO POR ME OU EPP OPTANTE PELO SIMPLESNACIONAL. NAO GERA DIREITO A CREDITO FISCAL DE ISS E IPIPLACA: EHH-0007VALOR APROXIMADO DE IMPOSTOS: R$ 3,46 FEDERAL, R$ 14,40 ESTADUALR$ 0,00 MUNICIPAL. FONTE: SP - IBPT/EMPRESOMETRO</t>
  </si>
  <si>
    <t>NFE-383789</t>
  </si>
  <si>
    <t xml:space="preserve"> CRISTINA - NFE. 383.789 VENC. 03/01/26 VIA BOL. - REF. A COMPRA DE LENTE DA LANTERNA TRASEI P/ A PRENSA MOVEL GDU0275 E O RESTANTE P/ MANUTENÇÃO NA MAQUINA EHH0007, PRUDENTE -  - PEDIDO: 1579184,1579313,1579726  GDU0275 PRENCA PLACAS EJZ 7496 E CZB9H 07ICMS RECOLHIDO ANTERIORMENTE POR ST CONFORME ARTIGO 313-O DO RICMS/SP  VOCE PAGOU APROXIMADAMENTE:  59,65 DE TRIBUTOS FEDERAIS  61,43 DE TRIBUTOS ESTADUAIS  0,00 DE TRIBUTOS MUNICIPAIS  FONTE: IBPT  - CHAVE: 80DB15</t>
  </si>
  <si>
    <t>REF. OCS 2799928198 OC 27999  CRISTINA  CTE. 1.171.719 VENC. VIA BOL.  FRETE REF. A COMPRA DE ELEMENTO RETORNO E ELEMENTO PRESSÃO P/ USO NA_x000D_
PRENSA MOVEL GDU0275, PRUDENTE / _x000D_
OC 28198  CRISTINA  CTE. 539.340 VENC. VIA BOL.  FRETE REF. A COMPRA DE ANEIS DE VEDAÇÃO P/ AS MASQUINAS EHH0019, EHL0028 E_x000D_
EHH0007 E P/ AS PRENSA MOVEIS GBL8H44 E GDU0275, ENTREGA REALIZADA EM PRUDENTE</t>
  </si>
  <si>
    <t xml:space="preserve"> CRISTINA  NFE. 83.474 VENC. 27/02/26 VIA BOL.  REF. A COMPRA DE ANEIS DE VEDAÇÃO TREDO P/ USO NAS PRENSA MOVEIS GBL8H44 DE RESENDE E GDU0275 E MAQUINAS EHH0019, EHL0028 E EHH0007 DE PRUDENTE  TOTAL BASE CALC CBS: 267,03  TOTAL CBS: 2,41  TOTAL BASE CALC IBSMUN: 0,00  TOTAL IBSMUN: 0,00  TOTAL BASE CALC IBSUF: 267,03  TOTAL IBSUF: 0,26   DE ACORDO COM O ART.49 DO CDC SOMENTE SERA ACEITA DEVOLUCAO POR DESISTENCIA ATE SETE DIAS APOS RETIRADA DO ITEM, EM SUA EMBALAGEM ORIGINAL, NAO DANIFICADA, SEM INDICIOS DE USO E COM OS ACESSORIOS QUE O ACOMPANHAM.DEVOLUCAO POR DEFEITO SERAO APLICADAS AS REGRAS DE GARANTIA ESTABELECIDAS PELA KOMATSU FOREST.  EMBARQUE:912749 PEDIDO, CONFIRMADO POR VINICIUS VILELA. 28/01/2026  NOTA FISCAL EMITIDA DE ACORDO COM A LC 214/2025, CONTENDO OS VALORES DE CBS E IBS DA REFORMA TRIBUTARIA.</t>
  </si>
  <si>
    <t>NFE-440530</t>
  </si>
  <si>
    <t xml:space="preserve"> CRISTINA  NFE. 440.530 VENC. 25/02/26 VIA BOL.  REF. A COMPRA DE CONTATOR P/ USO NA MAQUINA EHH0007, PRUDENTE    ELETRO IMA PATIO FERRO  RETIRADO POR: LUCAS SOUZA VENDEDOR: CLAUDIO TRIB APROX R$: 122,52 FED E   102,60 EST   0,00 MUN FONTE: IBPT   CHAVE: 1C2537</t>
  </si>
  <si>
    <t>NFE-440598</t>
  </si>
  <si>
    <t xml:space="preserve"> CRISTINA  NFE. 440.598 VENC. 25/02/26 VIA BOL.  REF. A COMPRA DE CHAVE REVERSORA P/ USO NA MAQUINA EHH0007, PRUDENTE    RETIRADO POR: ENTREGA VINICIUS VENDEDOR: CLAUDIO TRIB APROX R$: 37,74 FED E   20,28 EST   0,00 MUN FONTE: IBPT   CHAVE: 1C2537</t>
  </si>
  <si>
    <t>NFE-1081</t>
  </si>
  <si>
    <t xml:space="preserve"> CRISTINA  NFE. 1.081 VENC. 05/03/26 VIA BOL.  REF. A COMPRA DE GRAXA SOUTH GREASE MP EP 2 170KG P/ USO NOS CAMINHÕES_x000D_
(GHI3A74, SUY4F83 E BZG6A91) E MAQUINAS (EHL0028, EHH0007 E EHH0009) DE PRESIDENTE PRUDENTE</t>
  </si>
  <si>
    <t>NFSE-189</t>
  </si>
  <si>
    <t xml:space="preserve">  CRISTINA  NFS. 189 VENC. 05/03/26 VIA BOL.  REF. A MANUTENÇÃO NO GERADOR 15KVA DA MAQUINA EHH0037, PRUDENTE</t>
  </si>
  <si>
    <t xml:space="preserve">  CRISTINA  NFS. 10 VENC. 15/02/26 VIA PIX  REF. A INSPEÇÃO REALIZADA DO PAINEL DO IMÃ, E CONSTATADO QUE A RESISTÊNCIA_x000D_
ESTAVA COM SOBREAQUECIMENTO, COM PEÇAS E FIAÇÕES DANIFICADAS, SUBSTITUIÇÃO DA CONTATORA DANIFICADA E SUAS_x000D_
FIAÇÕES DANIFICADAS, FEITA A REVISÃO DO PAINEL E DAS RESISTÊNCIAS, SUBSTITUIÇÃO DO BOTÃO PELA CHAVE SELETORA,_x000D_
SUBSTITUIÇÃO DO TERMINAL DE BATERIA DANIFICADO, LAVAGEM E LUBRIFICAÇÃO DA MAQUINA E TESTE EM OPERAÇÃO, NA_x000D_
MAQUINA EHH0007, PRUDENTE</t>
  </si>
  <si>
    <t>NFE-20983</t>
  </si>
  <si>
    <t xml:space="preserve"> CRISTINA  NFE. 20.983 VENC. 05/03/26 VIA BOL.  REF. A COMPRA DE REPARO DO CILINDRO BRC/BRG P/ USO NA  MAQUINA EHH0007, PRUDENTE    MERCADORIA FATURADA, CONFORME O.S 0562/2026FORMA DE PAGAMENTO: 21 DIAS NO BOLETO</t>
  </si>
  <si>
    <t>NFE-160230</t>
  </si>
  <si>
    <t xml:space="preserve"> CRISTINA  NFE. 160.230 VENC. 25/03/26 VIA PIX  REF. A COMPRA DE MANGUEIRAS SINTETICA OLEO GRAXA MOG250 1/2 GATES E COMPLEMENTOS P/ USO NA MAQUINA EHH0007, PRUDENTE    PEDIDO: 573784 VOCE PAGOU APROXIMADAMENTE:  25,96 DE TRIBUTOS FEDERAIS  29,72 DE TRIBUTOS ESTADUAIS  0,00 DE TRIBUTOS MUNICIPAIS  FONTE: IBPT   CHAVE: 1C2537 CBS/IBS VL. BC: 130,46, VL. CBS: 1,17 , VL. IBSUF: 0,13 , VL. IBSMUN: 0,00 EHH 007 RETIRADO EDIMILSON</t>
  </si>
  <si>
    <t>NFE-160431</t>
  </si>
  <si>
    <t xml:space="preserve"> CRISTINA  NFE. 160.431 VENC. 25/03/26 VIA PIX  REF. A COMPRA DE CORREIA A97 P/ USO NA MAQUINA EHH0007, PRUDENTE    PEDIDO: 575705  USO EHH0007 VOCE PAGOU APROXIMADAMENTE:  3,79 DE TRIBUTOS FEDERAIS  4,50 DE TRIBUTOS ESTADUAIS  0,00 DE TRIBUTOS MUNICIPAIS  FONTE: IBPT   CHAVE: 1C2537 CBS/IBS VL. BC: 19,75, VL. CBS: 0,18 , VL. IBSUF: 0,02 , VL. IBSMUN: 0,00</t>
  </si>
  <si>
    <t>NFE-3986</t>
  </si>
  <si>
    <t xml:space="preserve"> CRISTINA  NFE. 3.986 VENC. 05/04/26 VIA BOL.  REF. A COMPRA DE FILTRO RACOR E 01 MEDIDOR DE NIVEL HIDRAULICO P/ USO NA_x000D_
MAQUINA EHH0009 E O OUTRO MEDIDOR P/ A MAQUINA EHH0009, PRUDENTE</t>
  </si>
  <si>
    <t xml:space="preserve"> CRISTINA  NFS. 23 VENC. 15/03/26 VIA PIX  REF. A TROCA DO NIVEL DO TANQUE HIDRAULICO DO IMÃ NA MAQUINA EHH0007,_x000D_
PRUDENTE</t>
  </si>
  <si>
    <t>NFE-161095</t>
  </si>
  <si>
    <t xml:space="preserve"> CRISTINA  NFE. 161.095 VENC. 15/04/26 VIA PIX  REF. A COMPRA DE MANGUEIRA HIDRAULICA 12MXG5K E SEUS COMPLEMETENTOS_x000D_
P/ USO NA MAQUINA EHH0007, PRUDENTE</t>
  </si>
  <si>
    <t>EHH-0037</t>
  </si>
  <si>
    <t>COMERCIAL</t>
  </si>
  <si>
    <t>A25299</t>
  </si>
  <si>
    <t xml:space="preserve">CRISTINA - NFS:-- - PAG. VIA CARTÃO ALELO. VENC. 05/03/25 
REF. A SERVIÇO DE TROCA DE PONTEIRAS E REPARO NA CHAPA DAS UNHAS. 
EHH0037 IMÃ / GARRA (PRUDENTE)
</t>
  </si>
  <si>
    <t>AL25649</t>
  </si>
  <si>
    <t>CRISTINA - PAGAMENTO VIA CARTÃO ALELO DIA 07/04/2025 
REF. A FABRICAÇÃO DE GUARDA CORPO - PINTURA E INSTALAÇÃO NA MAQUINA EHH0037 QUE VAI PARA BARRA MANSA</t>
  </si>
  <si>
    <t>NFE-3688</t>
  </si>
  <si>
    <t xml:space="preserve"> CRISTINA  NFE. 3.688 VENC. 25/06/2025 VIA BOL.  REF. A COMPRA DE OLEO 15W40 E OLEO AW 68 P/A MAQUINA DE BARRA MANSA EHH0037</t>
  </si>
  <si>
    <t>NFE-22757</t>
  </si>
  <si>
    <t>CRISTINA  NFE 22.757 VENC. 15/11/2025 VIA CARTÃO DE CRÉDITO 8971 CORPORATIVO  REF. A COMPRA DE KIT CONECTOR RAPIDO MACHO E FEMEA PARA MÁQUINA EHH0037, BARRA MANSA  EMITIDO POR ME/EPP OPTANTE DO SIMPLES NACIONAL. SEM DIREITO A CREDITO FISCAL DE ICMS/ISS/IPI.  VALOR APROXIMADO DOS TRIBUTOS (IBPT) R$87,43.</t>
  </si>
  <si>
    <t xml:space="preserve"> CRISTINA  NFE. 33.801 VENC. 25/12/25 VIA BOL.  REF. A COMPRA DE OLEO 68 E 15W40 P/ AS MAQUINAS EHH0037 E EHH0015 DE BARRA MANSA   </t>
  </si>
  <si>
    <t xml:space="preserve"> CRISTINA  NFE. 3.720 VENC. 18/01/26 VIA BOL.  REF. A COMPRA DE FILTROS E CORREAIS P/ A REVISÃO DAS MAQUINAS EHH0015 E EHH0037, PRUDENTE    IMPOSTO RECOLHIDO POR SUB.TRIB. ART.274 RICMSSP;;PERMITE O APROVEITAMENTO DO CREDITO DE ICMS NO VALOR DE R$ 72,51;;CORRESPONDENTE A ALIQUOTA DE 3.65% NOS TERMOS DO ART.23 DA LC 128 ;;VENDEDOR:33 FILIPE;;</t>
  </si>
  <si>
    <t xml:space="preserve"> CRISTINA  NFE. 34.003 VENC. 25/12/25 VIA BOL.  REF. A COMPRA DE 2 BALDES DE GRAXA P/ USO NAS MAQUINAS EHH0037 E EHH0015, BARRA MANSA   </t>
  </si>
  <si>
    <t>NFE-615</t>
  </si>
  <si>
    <t xml:space="preserve"> CRISTINA  NFE. 615 VENC. 25/01/26 VIA PIX  REF. A COMPRA DE CONECTORES ENGATE RAPIDO 13MM MACHO E FEMEA P/ USO NA MAQUINA EHH0037, BARRA MANSA    TRIBUTOS APROXIMADOS: R$ 96,04 (FEDERAL) E R$ 85,68 (ESTADUAL). FONTE: IBPT 1C2537LT;BR /GT;</t>
  </si>
  <si>
    <t xml:space="preserve"> CRISTINA  NFE. 438.420 VENC. 05/02/26 VIA BOL.  REF. A COMPRA DE BOTÃO DE EMERGENCIA P/ USO NAS MAQUINAS EHH0037 E EHH0015 DE BARRA MANSA    MAQUINA EHH0037 / EHH0015 RETIRADO POR: ENTREGA VENDEDOR: CLAUDIO TRIB APROX R$: 65,11 FED E   34,99 EST   0,00 MUN FONTE: IBPT   CHAVE: 1C2537</t>
  </si>
  <si>
    <t xml:space="preserve"> CRISTINA  NFE. 10.511 VENC. 05/02/26 VIA BOL.  REF. A COMPRA DE CONES DE PVC 50CM P/ USO NAS MAQUINAS EHH0037 E EHH0015, BARRA MANSA    DOCUMENTO EMITIDO POR ME OU EPP OPTANTE PELO SIMPLES NACIONAL. NAO GERA DIREITO A CREDITO FISCAL DE ISS E DE IPI. VOCE PAGOU APROXIMADAMENTE:  3,28 DE TRIBUTOS FEDERAIS  14,04 DE TRIBUTOS ESTADUAIS  0,00 DE TRIBUTOS MUNICIPAIS  FONTE: IBPT   CHAVE: D529CB</t>
  </si>
  <si>
    <t xml:space="preserve"> CRISTINA  NFE. 1.990 VENC. 27/02/26 VIA PIX  REF. A COMPRA DE KIT DA GARRA LIEBHERR JOGOS DE REPARO 50X70, 03 NA MAQUINA EHH0015 E 03 NA EHH0037 DE BARRA MANSA E 04 P/ A MAQUINA EHL0041 DE JOINVILLE  30 DDL;  I  DOCUMENTO EMITIDO POR ME OU EPP OPTANTE PELO SIMPLES NACIONAL.; II  NAO GERA DIREITO A CREDITO FISCAL DE IPI.; VALOR APROXIMADO DOS TRIBUTOS CONFORME LEI 12.741/2012: FEDERAL R$ 401,22  ESTADUAL R$ 111,78 FONTE: IBPT  30 DDL;  I  DOCUMENTO EMITIDO POR ME OU EPP OPTANTE PELO SIMPLES NACIONAL.; II  NAO GERA DIREITO A CREDITO FISCAL DE IPI.; VALOR APROXIMADO DOS TRIBUTOS CONFORME LEI 12.741/2012: FEDERAL R$ 401,22  ESTADUAL R$ 111,78 FONTE: IBPT</t>
  </si>
  <si>
    <t>NFE-69956</t>
  </si>
  <si>
    <t xml:space="preserve"> CRISTINA  NFE. 69.956 VENC. 27/02/26 VIA BOL.  REF. A COMPRA DE MANGUEIRA CONSTRUIDA SAE100R12 E COMPLEMENTOS P/ USO NA MAQUINA EHH0037, BARRA MANSA    GT;  PEDIDO VERBAL,  SR. JUNIOR.     /     SUPRIMENTOS / MANUTENCAO.  VALOR APROXIMADO DOS TRIBUTOS (LEI FEDERAL 12.741/2012) TOTAL:R$ 49.32 FEDERAL: R$ 21.66 ESTADUAL: R$ 27.69 MUNICIPAL: R$ 0.00 PROCONRJ TEL.(21)151 END.: AV RIO BRANCO, 25  4 AO 7 ANDAR  RJ ;CODECON TEL. 08002827060 END.: RUA DA ALFANDEGA,08 TERREO  CENTRO  RIO DE JANEIRO ;</t>
  </si>
  <si>
    <t>NFE-35455</t>
  </si>
  <si>
    <t xml:space="preserve"> CRISTINA - NFE. 35.455 VENC. 05/03/26 VIA BOL. - REF. A COMPRA DE OLEO VR ECTRON 68 P/ USO NAS MAQUINAS EHH0015 E_x000D_
EHH0037, BARRA MANSA</t>
  </si>
  <si>
    <t>NFE-56313</t>
  </si>
  <si>
    <t xml:space="preserve"> CRISTINA - NFE. 56.313 VENC. 25/03/26 VIA BOL. - REF. A COMPRA DE CORREIAS B 124 E 128 P/ A MAQUINA EHH0037 DE BARRA MANSA -  - PEDIDO: 580499 VOCE PAGOU APROXIMADAMENTE:  14,85 DE TRIBUTOS FEDERAIS  17,64 DE TRIBUTOS ESTADUAIS  0,00 DE TRIBUTOS MUNICIPAIS  FONTE: IBPT  - CHAVE: 80DB15</t>
  </si>
  <si>
    <t>NFE-4016</t>
  </si>
  <si>
    <t xml:space="preserve"> CRISTINA - NFE. 4.016 VENC. 15/04/26 VIA BOL. - REF. A COMPRA DE FILTROS E CORREIAS P/ REVISÃO NA MAQUINA EHH0037, BARRA_x000D_
MANSA</t>
  </si>
  <si>
    <t>REF. CTE ANDORINHA CTE'S 365531  365925  365951  365923 CRISTINA  VENC. 05/07/2025 VIA BOL  REF. AO SERVIÇO DE FRETE AO ENVIO DE FILTROS DE SÃO PAULO PARA
PRESIDENTE PRUDENTE PARA A MAQUINA EHH0005
AO SERVIÇO DE FRETE PARA O TRANSPOTE DE CONJUTO DE POLIA AR DE
SÃO PAULO PARA PRESIDENTE PRUDENTE DESTINADO AS MAQUINAS EHH0007 E EHH0006
CRISTINA  NFS. 365.951 VENC. 05/07/2025 VIA BOL.  REF. AO SERVIÇO DE FRETE PARA O TRANSPORTE DE FILTROS DAS MAQUINAS
EHL0041 E EHL0028 DE GUARULHOS PARA PRESIDENTE PRUDENTE
CRISTINA  NFS. 365923 VENC. 05/07/2025 VIA BOL.  REF. AO SERVIÇO DE FRETE PARA O TRANSPORTE DE PEÇAS PARA OS
CAMINHÕES CZB9H07 E GDA9J63 DE SÃO PAULO PARA PRESIDENTE PRUDENTE</t>
  </si>
  <si>
    <t xml:space="preserve"> CRISTINA  NFE. 3.081 VENC. 04/07/25 VIA PIX  REF A COMPRA DE CJ DE POLIA DO AR DAS MAQUINA EHH0006 E EHH0007 PRUDENTE</t>
  </si>
  <si>
    <t>NFE-24243</t>
  </si>
  <si>
    <t xml:space="preserve"> CRISTINA  NFE. 24.243 VENC. 15/07/25 VIA BOL.  REF. A COMPRA DE CHICOTE P/MAQUINA EHH0006  LANTERNA TRASEIRA 03UN P/CAMINHÃO FUP3G76 E 01UN P/CAMINHÃO EWU5984  02 LENTE TRASEIRA P/CAMINHÃO EJZ7J97  PRUDENTE.    PEDIDOS: 459654,460317,460334,460415 VOCE PAGOU APROXIMADAMENTE:  39,65 DE TRIBUTOS FEDERAIS  43,61 DE TRIBUTOS ESTADUAIS  0,00 DE TRIBUTOS MUNICIPAIS  FONTE: IBPT   CHAVE: D8CAC2</t>
  </si>
  <si>
    <t>NFSE-118</t>
  </si>
  <si>
    <t xml:space="preserve"> CRISTINA  NFS. 118 VENC. 05/07/2025 VIA PIX  REF. AO SERVIÇO DE AR CONDICIONADO PARA A MAQUINA EHH0006 PRUDENTE:
CARGA DE GÁS  350,00
MANGUEIRAMENTO  200,00
FILTRO SECADOR  150,00
CONEXÕES  90,00
PRESSOSTATO SENSOR  120,00
DESMONTAGEM DE CX EVAPORADORA E LIMPEZA GERAL  700,00
CULPAGEM CANECA  90,00</t>
  </si>
  <si>
    <t xml:space="preserve">  CRISTINA  NFS. 413 VENC. 25/07/25 VIA PIX  REF. A
FRT7548  1 SERVIÇO DE LIGAÇÃO INTEIRA DO COMANDO HIDRAULICO E LIGAÇÃO DAS LANTERNAS TRASEIRAS SIRENE DE RÉ CABO
DE BATERIAS TERMINAL FEITO NO PARANA 1.000,00
CARRAGADOR HARBA RAPIDO 220V 180,00
EHH0006  1 SERVIÇO DE ALTERNADOR E TROCA DE TOMADAS DO ALTERNADOR E 1 SERVIÇO DE TROCA DE BATERIA 260,00
EHH0007  SERVIÇO DE TROCA DE BATERIA E TROCA DE CABO PONTE + TERMINAL 150,00
EHL0014  SERVIÇO DE REGULADOR DE VOLTAGEM + TROCA DE BATERIA E TERMINAL180,00
EJZ7495  SERIÇO DE ALTERNADOR 350,00
EJZ7495  SERVIÇO DE MOTOR DE PARTIDA COMPLETO 350,00
EWU5984  SERVIÇO DE TROCA DE LANTERNAS E 1 SERVIÇO DE FAROL QUEIMADO180,00
EWU5984  TROCA DE LANTERNA TRAZEIRA E CHICOTE QUEBRADO LADO DIREITO120,00
EWU6087  SERVIÇO DE TROCA DAS LANTERNAS E CHICOTE TRASEIRO MAIS SIRENES DE RE180,00
EWU6087 E EWU6B52  CHICOTE QUEBRADO + TROCA DE SOQUETE150,00
EWU6A86  1 SERVIÇO DE CHICOTE QUEBRADO, 1 SERVIÇO DE TROCA DE LANTERNA E 1 SERVIÇO DE CURTO NO FAROL CHICOTE
QUEBRADO 250,00
EWU6B52 E FRT7548  SERVIÇO DE TROCA DE TOMADAS + CHICOTE QUEBRADO 250,00
FUP3G76  SERVIÇO DE TROCA DE LANTERNAS, TROCA DE TOMADAS E TROCA DO CHICOTE TRASEIRO 180,00
FUP3G76  TROCA DE TOMADA + CHICOTE QUEBRADO E TROCA DE LANTERNA TRAZEIRA 260,00
FVQ3B78  SERVIÇO DE TROCA DE LATERNAS + CHICOTE TRASEIRO 280,00
HAR1F82  SERVIÇO DE TROCA DE CHICOTE REDUZIDA COMPLETO 180,00</t>
  </si>
  <si>
    <t xml:space="preserve">  CRISTINA  NFS. 421 VENC. 15/08/25 VIA PIX  REF. AOS SERVIÇOS:
CHN0029  1 SERVIÇO DE INSTALAÇÃO  1 SERVIÇO DE CHICOTE  1 SERVIÇO DE CHAVE E FUNCIONAMENTO MAIS AJUDA NA PARTE
HIDRAULICA 550,00
EHH0009  1 SERVIÇO DE SOCORRO NO PATIO DE PARTIDA  1 SERVIÇO DE TROCA DE CHICOTES DOS SENSORES DE EMERGENCIA 
1 SERVIÇO DE TROCA DE ABUTUADEIRAS 580,00
SUY4F83  1 SERVIÇO DE ADAPTAÇÃO DAS LANTERNAS LATERAIS  1 SERVIÇO DE CHICOTE COMPLETO  1 SERVIÇO DE SIRENES DE
RE, SETA E BOMBA HIDRAULICA 550,00
BTZ8D36  1 SERVIÇO DE ADAPTAÇÃO DAS LANTERNAS LATERAIS  1 SERVIÇO DE CHICOTE COMPLETO  1 SERVIÇO DE SIRENES DE
RE, SETA E BOMBA HIDRAULICA 550,00
FRT7548  1 SERVIÇO DE ADAPTAÇÃO DAS LANTERNAS LATERAIS  1 SERVIÇO DE CHICOTE COMPLETO  1 SERVIÇO DE SIRENES DE
RE, SETA E BOMBA HIDRAULICA 550,00
EHH0006  1 SOCORRO NO PATIO DE PARTIDA  1 SERVIÇO DE ALTERNADOR E 1 SERVIÇO DE AFOGADOR 450,00
QAO4A53  1 TROCA DE LANTERNAS LATERAIS  1 ADAPTAÇÃO DOS CHICOTES DA BOMBA HIDRAULICA MAIS HORIMETRO E SIRENES
DA BOMBA HIDRAULICA 350,00
EWU6087  1 TROCA DE LANTERNA TRAZEIRA MAIS SERVIÇO DE TROCA DE CHICOTE TRAZEIRAS DOS DOIS LADOS MAIS SIRENE DE
RE E SETA  REVISÃO GERAL DOS FAROIS 200,00
EWU6088  TROCA DE 2 LANTERNAS TRAZEIRAS  SERVIÇO DE CHICOTE TRAZEIRO REFEITO  SERVIÇO DE SIRENE DE RE E SETA
200,00
CHF0016  SOCORRO NO PATIO, CHICOTE EM CURTO ALTERNADOR  TROCA DE BATERIA 300,00
EWU6341  TROCA DE TOMADAS  SERVIÇO DE LANTERNAS LATERAIS  SERVIÇO DE FAROL AUXILIAR TRAZEIRO 150,00
SERVIÇOS PRESTADOS EM PRUDENTE</t>
  </si>
  <si>
    <t>NFSE-2222</t>
  </si>
  <si>
    <t xml:space="preserve">  CRISTINA  NFS. 2.222 VENC. 25/09/25 VIA BOL.  REF. AO SERVIÇO DE LIMPEZA GERAL DO RADIADOR DE AGUA 280,00  LIMPEZA
GERAL DO INTECOOLER 250,00  LIMPEZA GERAL RADIADOR DE OLEO 250,00  NA MAQUINA EHH0006, PRUDENTE</t>
  </si>
  <si>
    <t>NFE-153949</t>
  </si>
  <si>
    <t xml:space="preserve"> CRISTINA  NFE. 153.949 VENC. 05/10/25 VIA PIX  REF. A COMPRA DE MANGUEIRA P/ A MAQUINA EHH0006 E OUTROS ITENS P/ O CAMINHÃO SUY4F83, PRUDENTE    PEDIDO: 534324 VOCE PAGOU APROXIMADAMENTE:  19,10 DE TRIBUTOS FEDERAIS  19,07 DE TRIBUTOS ESTADUAIS  0,00 DE TRIBUTOS MUNICIPAIS  FONTE: IBPT   CHAVE: CAF7DD</t>
  </si>
  <si>
    <t>NFE-153952</t>
  </si>
  <si>
    <t xml:space="preserve"> CRISTINA  NFE. 153.952 VENC. 05/10/25 VIA PIX  REF. A COMPRA DE MANGUEIRA E ABRAÇADEIRAS P/ A MAQUINA EHH0006, PRUDENTE    PEDIDO: 535262 VOCE PAGOU APROXIMADAMENTE:  27,63 DE TRIBUTOS FEDERAIS  16,46 DE TRIBUTOS ESTADUAIS  0,00 DE TRIBUTOS MUNICIPAIS  FONTE: IBPT   CHAVE: CAF7DD RETIRADO POR JHOW MECANICO</t>
  </si>
  <si>
    <t xml:space="preserve">  CRISTINA  NFS. 10 VENC. 25/09/25 VIA PIX  REF. A RETIRAR E COLOCAR RADIADORES DA ESCAVADEIRA EHH0006 900,00  RETIRAR E
COLOCAR RADIADORES E TROCA DE MANGUEIRA NA MAQUINA EHH0009 1.350,00  TROCAR MANGUEIRA DA UNHA DA GARRA DO
CAMINHÃO SUY4F83 150,00  DESMONTAR E MONTAR GIRO DA TESOURA, SACAR PARAFUSOS DO PINO DA TESOURA NA TESOURA
DA MAQUINA EHH0044 1.100,00  MANUTENÇÕES EM PRUDENTE</t>
  </si>
  <si>
    <t>NFE-43821</t>
  </si>
  <si>
    <t xml:space="preserve"> CRISTINA  NFE. 43.821 VENC. 05/10/25 VIA BOL.  REF. A COMPRA DE ROLAMENTO E PORTA ESCOVA P/ A MAQUINA EHH0006, PRUDENTE    MD5: 7981749F52D8EF95E60772CCECC4A120                                          .ST 500  IMPOSTO REC. SUBST. TRIBUT ART. 3130 RICMS/SPDECRETO 45490/00       .</t>
  </si>
  <si>
    <t>NFE-91450</t>
  </si>
  <si>
    <t xml:space="preserve"> CRISTINA  NFE. 91.450 VENC. 25/10/25 VIA BOL.  REF. A COMPRA DE 2 BATERIAS M11E MGE3 SLI P/ A MAQUINA EHH0006, PRUDENTE  REF NA NF. PLACA EHH0006 DECL P DEVIDOS FINS Q OS PROD ENCONTRAMSE ADEQ ACON P SUP RISCOS NORM CAR,DESC,TRANSP E TRANSB CONF AR 6 DECR 96.044 DE 18/05/88.NRO ONU 2794.BAT ELET UMID CONT SOLU ACI.CLAS E SUBC 8.PROD ISEN DE ICMS CONF CONV ICMS 57/21 ART 119 ANE I RICMSSP. ST ART 313O RICMSSP.8979BFBCEC444ACAB2650A881857CB23 VLOR APROX DE IMPOSTO  0.00 </t>
  </si>
  <si>
    <t>NFSE-411</t>
  </si>
  <si>
    <t xml:space="preserve"> CRISTINA  NFS. 411 VENC. 05/10/25 VIA PIX  REF. A REVISÃO COMPLETA, TROCA DO PAINEL DE INSTRUMENTO E TROCA DO MOTOR
DE PASSE ACELERADOR P/ A EHH0007  REGULAGEM DO SISTEMA HIDRÁULICO, TROCA DE REPAROS NO MOTOR DE GIRO,
CONSERTO DE VAZAMENTO NO INTERCOOLER P/ A MAQUINA EHH0009  TROCA DE BATERIAS, TROCA DE BOTÃO DO
PONTENCIÔMETRO ACELERADOR, REGULAGEM HIDRÁULICA P/ A MAQUINA EHH0006  PRUDENTE</t>
  </si>
  <si>
    <t>NFSE-414</t>
  </si>
  <si>
    <t xml:space="preserve"> CRISTINA  NFS. 414 VENC. 05/10/25 VIA PIX  REF. A TROCA DE MANGUEIRA HIDRÁULICA DO COMANDO E TROCA DO REPARO DO
ANEL DO COMANDO P/ A MAQUINA EHH0009  APAGADO FALHAS DO PAINEL NA MAQUINA EHH0006  PRUDENTE</t>
  </si>
  <si>
    <t>NFE-380442</t>
  </si>
  <si>
    <t>CRISTINA  NFE. 380.442 VENC. 03/11/25 VIA BOL.  REF. A COMPRA DE MATERIAIS ELETRICOS P/ O CAMINHÃO FBU7329, PRUDENTE    PEDIDO: 1567735,1568029  MAQUINA001 PLACAS FBU7329 ICMS RECOLHIDO ANTERIORMENTE POR ST CONFORME ARTIGO 313O DO RICMS/SP  VOCE PAGOU APROXIMADAMENTE:  24,32 DE TRIBUTOS FEDERAIS  0,00 DE TRIBUTOS MUNICIPAIS  FONTE: IBPT   CHAVE: CF6051</t>
  </si>
  <si>
    <t>NFE-155594</t>
  </si>
  <si>
    <t>CRISTINA  NFE. 155.594 VENC. 15/11/25 VIA PIX  REF. A COMPRA DE TAMPAO TPFJ 16 P/ A MAQUINA EHH0006, PRUDENTE    PEDIDO: 545225 VOCE PAGOU APROXIMADAMENTE:  13,50 DE TRIBUTOS FEDERAIS  16,38 DE TRIBUTOS ESTADUAIS  0,00 DE TRIBUTOS MUNICIPAIS  FONTE: IBPT   CHAVE: CAF7DD</t>
  </si>
  <si>
    <t xml:space="preserve"> CRISTINA  NFS. 18 VENC. 25/10/25 VIA PIX  REF. AO SERVIÇOS PRESTADOS:
EHH0006  COLOCAR CONCHA NA MAQUINA, COMPLETAR OLEO HIDRAULICO. NRQ7727  COLOCAR SUPLEMENTO DO FILTRO DE AR
400,00
GGE5059  RETIRAR GARRA E DESMONTAR, LAVAR P/ PINTAR E LAVAR BRAÇOS DO EQUIPAMENTO 400,00
GGE5059  TERMINAR DE LAVAR UNHAS, COLOCAR MANGUEIRA PURIFICADOR. NRQ7727  COLOCAR FILTRO DE AR 400,00
GGE5059  MONTAGEM DA GARRA 400,00
GGE5059  COLOCAR GARRA NO EQUIPAMENTO 200,00
EM PRUDENTE</t>
  </si>
  <si>
    <t>NFE-198184</t>
  </si>
  <si>
    <t xml:space="preserve"> CRISTINA  NFE. 198.184 VENC. 25/01/26 VIA BOL.  REF. A COMPRA DE BALDE DE TINTA CINZA N 1PU ESCAVADEIRA FLEET COLOR, P/ PINTURA DA CONCHA E CHASSI DA MAQUINA EHH0006, PRUDENTE  VLR APROX DO TRIBUTO "R$ 32,38(9,25%)"  VENDEDOR: 026  CMC JELLISSON NICOLETIDIGITADOR: 026  CMC JELLISSON NICOLETICOND.PAG: 01059  DP30 DIAS</t>
  </si>
  <si>
    <t>AL27025</t>
  </si>
  <si>
    <t xml:space="preserve"> CRISTINA  S/N VENC. 05/12/25 VIA CARTÃO ALELO  REF. A LAVAGEM DO CAMINHÃO NRQ7727 COMPLETA E LAVAGEM DA MAQUINA
25/11  PINTURA DO CHASSI MAIS LAVAGEM DA EHH0006 26/11  TÉRMINO DA LAVAGEM DA HYUNDAI IMÃ ROBEX MAIS TERMINO DA
PINTURA DA MAQUINA EHH0006 27/11 LAVAGEM DA PRENSA GDU0275 MAIS CAMINHÃO GDY0H74 E LIMPEZA E ORGANIZAÇÃO DO
LAVADOR 28/11  LAVAGEM DO CAMINHÃO GDB3A42, LAVAGEM DO MOTOR E IMÃ DA MAQUINA EHH0006 MAIS LAVAGEM NO PATIO
PRINCIPAL 01/12  LAVAGEM DO PATIO PRINCIPAL 02/12  LAVAGEM DA MAQUINA EHL0028 E LAVAGEM DO CAMINHÃO FBU7329 MAIS
LIMPEZA DO PATIO 03/12</t>
  </si>
  <si>
    <t>NFSE-8649</t>
  </si>
  <si>
    <t xml:space="preserve"> CRISTINA  NFS. 8.649 VENC. 05/02/26 VIA BOL.  REF. A CONFECÇÃO DE ADESIVOS P/ AS MAQUINAS EHH0006, EHH0007 E EHH0009, PRUDENTE</t>
  </si>
  <si>
    <t xml:space="preserve"> CRISTINA  NFS. 21 VENC. 15/03/26 VIA PIX  REF. A RETIRADA DA CONCHA DA MAQUINA E INSTALAÇÃO DA GARRA QUE FOI RETIRADA_x000D_
DE OUTRA MAQUINA, MAIS SOLDAGEM DE ABRAÇADEIRAS P/ PRENDER MANGUEIRAS NA MAQUINA EHH0006, PRUDENTE</t>
  </si>
  <si>
    <t>NFE-82535</t>
  </si>
  <si>
    <t xml:space="preserve"> CRISTINA  NFE. 82.535 VENC. 05/04/26 VIA BOL.  REF. A COMPRA DE PEÇAS QUE SERÃO UTILIZADAS NA MAQUINA EHH0006, PRUDENTE    AUTORIZADO POR VINICIUSEQUIPAMENTO EHH0006PEDIDO: 001152244 06/03/26BC 10,53 SUBST. TRIBUTARIABC 69,2718% 12,47TELEFONE 18 39033715 VENDEDOR : 34 BRUNO DE LACASSA FONSECA [ TRIB APROX R$: 14,45 FEDERAL 14,37 ESTADUAL FONTE: IBPT/FECOMERCIO RS XE67EQ ]</t>
  </si>
  <si>
    <t>NFE-161092</t>
  </si>
  <si>
    <t xml:space="preserve"> CRISTINA  NFE. 161.092 VENC. 15/04/26 VIA PIX  REF. A COMPRA DE ANEL QUADRADO 6228 P/ USO NA MAQUINA EHH0006, PRUDENTE</t>
  </si>
  <si>
    <t>NFE-161093</t>
  </si>
  <si>
    <t xml:space="preserve"> CRISTINA  NFE. 161.093 VENC. 15/04/26 VIA PIX  REF. A COMPRA DE MANGUEIRA HIDRAULICA AGR26 GATES E COMPLEMENTOS P/_x000D_
USO NA MAQUINA EHH0006, PRUDENTE</t>
  </si>
  <si>
    <t>NFE-161090</t>
  </si>
  <si>
    <t xml:space="preserve"> CRISTINA  NFE. 161.090 VENC. 15/04/26 VIA PIX  REF. A COMPRA DE ANEIS SINT P/ USO NA MAQUINA EHH0006, PRUDENTE</t>
  </si>
  <si>
    <t xml:space="preserve"> CRISTINA  NFS. 11 VENC. 15/03/26 VIA PIX  REF.AO SERVIÇO DE AJUSTAR AS 04 UNHAS R$250,00 MONTAR SUIVEL DO GIRO DA_x000D_
GARRA R$350,00 E AJUSTAR 02 OLHAIS DA UNHA DA GARRA R$200,00 NA MAQUINA EHH0006, PRUDENTE</t>
  </si>
  <si>
    <t>NFE-103419</t>
  </si>
  <si>
    <t xml:space="preserve"> CRISTINA  NFE. 103.419 VENC. 27/04/26 VIA BOL. (VENCIMENTO NO DIA 27 POIS DIA 25 É SABADO)  REF. A COMPRA DE OLEO LUBRIFICANTE P/ SISTEMA HIDRAULICO AW68 HLP P/ USO NAS MAQUINAS EHH0009 E EHH0006 E CAMINHÃO NRV7727 DE PRUDENTE E PRENSA MOVEL QXH2G14, LONDRINA    VALOR COFINS: 392,62 ALIQUOTA COFINS: 7,60 VALOR PIS: 85,24 ALIQUOTA PIS: 1,65ISENTO OU NAO SUJEITO A IPI LEI 9.718/98, LEI 10.833/03 E 10.637/2002 TRIBUTACAO INTEGRAL 000001  LC 214/25 PEDIDO 29293 CASO NAO HAJA CONTRATO ASSINADO ENTRE AS PARTES, OS TERMOS E CONDICOES GERAIS DA PETRONAS, JA ENCAMINHADOS LOCALIZADOS NOENDERECO: HTTPS://WWW.PLIPETRONAS.COM/SITES/PETRONAS/FILES/202112/TERMOS_GERAIS_DE_VENDAS.PDF, DEVERAO SER APLICADOS NOPRESENTE FORNECIMENTO.</t>
  </si>
  <si>
    <t>NFE-161237</t>
  </si>
  <si>
    <t xml:space="preserve"> CRISTINA  NFE. 161.237 VENC. 15/04/26 VIA PIX  REF. A COMPRA DE MANGUEIRA 3/4 COM TERMINAIS P/ USO NA MAQUINA EHH0006,_x000D_
PRUDENTE</t>
  </si>
  <si>
    <t>NFE-161478</t>
  </si>
  <si>
    <t xml:space="preserve"> CRISTINA  NFE. 161.478 VENC. 25/04/26 VIA PIX  REF.  A COMPRA DE PEÇAS P/ MANUTENÇÃO NA MAQUINA EHH0006, PRUDENTE    PEDIDO: 580627 VOCE PAGOU APROXIMADAMENTE:  31,80 DE TRIBUTOS FEDERAIS  38,60 DE TRIBUTOS ESTADUAIS  0,00 DE TRIBUTOS MUNICIPAIS  FONTE: IBPT   CHAVE: 1C2537 CBS/IBS VL. BC: 206,61, VL. CBS: 1,86 , VL. IBSUF: 0,20 , VL. IBSMUN: 0,00</t>
  </si>
  <si>
    <t>NFSE-34</t>
  </si>
  <si>
    <t xml:space="preserve"> CRISTINA  NFS. 34 VENC. 05/04/26 VIA PIX  REF. A RETIRADA DA GARRA DA MÁQUINA P/ DESMONTAGEM, DESMONTAGEM DOS_x000D_
CILINDROS, DESEMPENAMENTO DE 02 HASTES, TROCA DE 8 ROTULAS DAS CAMISAS E DAS HASTES, LIMPEZA E TROCA DOS KITS DE_x000D_
VEDAÇÃO DOS CILINDROS, DESMONTAGEM E TROCA DO KIT DE VEDAÇÃO DO GIRO, MONTAGEM DA GARRA NA MÁQUINA,_x000D_
COMPLETAR OLEO HIDRAULICO NO TANQUE E REGULAGEM DAS PRESSÕES NA MAQUINA EHH0006, PRUDENTE</t>
  </si>
  <si>
    <t>NFSE-26</t>
  </si>
  <si>
    <t xml:space="preserve"> CRISTINA  NFS. 26 VENC. 05/04/26 VIA PIX  REF. AOS SERVIÇOS MECANICOS EM PRUDENTE:_x000D_
SUY4F83  DESMONTAR 03 PISTÕES DA GARRA, FALTOU REPAROS, CAMINHÃO NÃO FOI DESMONTADO POR CONTA DA CHUVA. R$_x000D_
200,00_x000D_
SUY4F83  RETIRAR LANÇA P/ TROCAR GUIAS, RETIRAR PISTÃO P/ TROCAR REPAROS, RETIRAR PENDULO P/ EMBUCHAR, TROCAR_x000D_
REPARO DO COMANDO, TIRAR PISTÃO DO BRAÇO P/ COLOCAR NO GDA9J63. R$ 400,00_x000D_
SUY4F83  DESMONTAR EQUIPAMENTO P/ SOLDA NO BRAÇO. R$ 400,00_x000D_
"EHH0006  RETIRAR CANOS E MANGUEIRAS, RETIRAR PISTÃO P/ SOLDAR E DESMONTAR BOMBA._x000D_
SUY4F83  TROCAR REPAROS DO PISTÃO DA GARRA." R$ 400,00_x000D_
QXH2G14  RETIRAR LANÇA P/ RETIRADA DO PISTÇAO P/ TROCA DE REPARO, RETIRAR GARRA, RETIRAR PISTÃO DA PATOLA DO LADO_x000D_
ESQUEDO DIANTEIRO. R$ 400,00_x000D_
QXH2G14  RETIRAR TUBOS E VALVULAS P/ SOLDAR CHASSI, TROCAR REPARO DO PISTÃO DO GIRO. R$ 400,00_x000D_
QXH2G14, SUY4F83 E NRQ7727  LAVAR LANÇA, TROCAR FILTROS HIDRAULICOS DA PRENSA, TROCAR FILTRO DO EQUIPAMENTO DA_x000D_
GARRA E COLOCAR BOMBA HIDRAULICA. R$ 400,00_x000D_
FZF3J28  DESTRAVA JULIETA, DESTRAVAR P/ ANDAR 04 CUICAS SRIPNG BREAK. R$ 400,00_x000D_
"FZF3J28  TROCAR VALVULAS DE ACIONAMENTO DE FREIO._x000D_
SUY4F83  MONTAGEM DA LANÇA INTERNA." R$ 400,00_x000D_
"FZF3J28  TROCAR VALVULAS DE ACIONAMENTO._x000D_
SUY4F83  TROCAR ORING DOS COMANDOS." R$ 400,00_x000D_
SUY4F83  REGULAR FREIO DA JULIETA E TROCAR ORING DO COMANDO HIDRAULICO R$ 400,00_x000D_
OON3B85 E SUY4F83  TROCA DA MANGUEIRA DA LANÇA, TROCA DO TERINAL DO COMANDO, TIRAR VAZAMENTO DA MANGUEIRA DO_x000D_
PISTÃO DA GARRA E FAZER BASE P/ GUIA E PARAFUSAR R$ 400,00_x000D_
SUY4F83  MONTAGEM DO BRAÇO E LANÇA R$ 400,00_x000D_
SUY4F83  RECOLADO CANOS NO BRAÇO R$ 400,00_x000D_
SUY4F83  COLOCAR BRAÇOS, COLOCAR 02 PISTÕES NO BRAÇO E CONTINUAR SERVIÇOS ANTERIORES R$ 400,00_x000D_
SUY4F83  TERMINAR DE MONTAR O EQUIPAMENTO, COLOCAR GARRA, TROCAR MANGUEIRAS DA ARTICULAÇÃO, TROCAR_x000D_
MANGUEIRAS DA LANÇA E MONTAR PENDULO DEPOIS DE EMBUCHADO R$ 400,00_x000D_
SUY4F83 E GHI3A74  COLOCAR PARAFUSOS NO SUPORTE DO FILTRO DE AR, SUPORTE DE AR, CAIXA DE BATERIA, APERTAR_x000D_
PARAFUSOS DO TANQUE DE COMBUSTIVEL E COLOCAR PISTÃO R$ 400,00</t>
  </si>
  <si>
    <t>NFE-150652</t>
  </si>
  <si>
    <t xml:space="preserve"> CRISTINA  NFE 150652 VENC 25/07/2025 VIA TRANSF.  REF. A COMPRA DE MANGUEIRA E TERMINAIS PARA A GARRA EHH0009 PRUDENTE    PEDIDO: 515986 VOCE PAGOU APROXIMADAMENTE:  27,97 DE TRIBUTOS FEDERAIS  33,73 DE TRIBUTOS ESTADUAIS  0,00 DE TRIBUTOS MUNICIPAIS  FONTE: IBPT   CHAVE: F11483</t>
  </si>
  <si>
    <t xml:space="preserve"> CRISTINA  NFS. 392 VENC. 05/07/25 VIA PIX  REF. AS REVISÕES E MANUTENÇÃO PREVENTIVA DOS EQUIPAMENTOS:
EHH0009 REVISÃO COMPLETA
EHL0014 DIAGNOSTICO DE FALHA NO MOTOR E REVISÃO COMPLETA
EHL0028 DIAGNOSTICO FALHA NO MOTOR
EHL0007 DIAGNOSTICO E REPARO DE FALHAS. CHECKLIST
PRUDENTE
</t>
  </si>
  <si>
    <t>NFE-3185</t>
  </si>
  <si>
    <t xml:space="preserve"> CRISTINA  NFE. 3.185 VENC. 05/08/25 VIA BOL.  REF. A COMPRA DE POTENCIOMETRO P/ A MAQUINA EHH0009, PRUDENTE.    ;;VENDEDOR:33 FILIPE;;</t>
  </si>
  <si>
    <t>AL23818</t>
  </si>
  <si>
    <t xml:space="preserve"> CRISTINA  S/N VENC. 05/08/25 VIA ALELO  REF. AS DIARIAS (17/07, 22/07, 23/07, 24/07, 25/07 E 26/07) DO SERVIÇO DE LAVAGEM
REALIZADO NOS CAMINHÕES E NAS MAQUINAS  CHN0029, EJZ7496, HAR1F82, EHH0009, EWU5986, EPT0024, EWU5J85 E FRT7546 
PRUDENTE</t>
  </si>
  <si>
    <t xml:space="preserve">  CRISTINA  NFS. 4 VENC. 25/07/25 VIA PIX  REF. A MANUTENÇÃO DE SISTEMA ELETRICO E HIDRAULICO DE CONTROLE AUTOMATICO
DE ACELERAÇÃO E LIMPEZA DE FILTROS E TROCA DE COMPONENTES, SERVIÇOS REALIZADOS DO DIA 14/07/25 A 17/07/25 NA
MAQUINA EHH0009, PRUDENTE</t>
  </si>
  <si>
    <t>NFE-152022</t>
  </si>
  <si>
    <t xml:space="preserve"> CRISTINA  NFE. 152.022 VENC. 25/08/25 VIA TRANSF.  REF. A COMPRA DE MANGUEIRA E SEUS COMPLEMENTOS P/ A MAQUINA EHH0009, PRUDENTE.    PEDIDO: 523546 VOCE PAGOU APROXIMADAMENTE:  33,32 DE TRIBUTOS FEDERAIS  36,03 DE TRIBUTOS ESTADUAIS  0,00 DE TRIBUTOS MUNICIPAIS  FONTE: IBPT   CHAVE: CAF7DD EHH0009</t>
  </si>
  <si>
    <t>NFE-152196</t>
  </si>
  <si>
    <t xml:space="preserve"> CRISTINA  NFE. 152.196 VENC. 25/08/25 VIA TRANSF.  REF. A COMPRA DE MANGUEIRA 1/4 COM TERMINAIS PP P/ A MAQUINA EHH0009, PRUDENTE    PEDIDO: 524353 VOCE PAGOU APROXIMADAMENTE:  22,73 DE TRIBUTOS FEDERAIS  27,00 DE TRIBUTOS ESTADUAIS  0,00 DE TRIBUTOS MUNICIPAIS  FONTE: IBPT   CHAVE: CAF7DD FROTA EHH0009(5343.4)</t>
  </si>
  <si>
    <t>NFE-21081</t>
  </si>
  <si>
    <t xml:space="preserve"> CRISTINA  NFE. 21.081 VENC. 15/08/25 VIA BOL.  REF. A COMPRA DESOL GRAX E DESOL AT USADOS NA LIMPEZA DOS CAMINHÕES FRT7548, EWU6087 E EJZ7495 E DA MAQUINA EHH0009, PRUDENTE    DOCUMENTO EMITIDO POR ME OU EPP, OPTANTE PELO SIMPLES NACIONAL, NAO GERA DIREITO A CRED.FISCAL DE IPI OU ISS, ,  VD:ORLEANS QUIMICA FONE:1832211511 [ PROGRAMA OLHO NO PRECO (L.FEDERAL NRO.12741/2012) FONTE IBPT, FEDERAL R$ 122,00, ESTADUAL R$ 104,00][ PED/COT: 19024, ] DECLARAMOS QUE O(S) PRODUTO(S) DESTA NOTA FISCAL ESTA(AO) ADEQUADAMENTE ACONDICIONADO(S) PARA SUPORTAR OS RISCOS NORMAIS DE CARREGAMENTO, DESCARREGAMENTO, TRANSBORDO E TRANSPORTE, CONFORME REGULAMENTACAO EM VIGOR. DATA ___/___/____.</t>
  </si>
  <si>
    <t>NFSE-194</t>
  </si>
  <si>
    <t xml:space="preserve">  CRISTINA  NFS. 194 VENC. 05/08/25 VIA PIX  REF. AO SERVIÇO DE INSTALAR MANGUEIRA NO COMANDO DA JOESTY NA MAQUINA
EHH0009, PRUDENTE</t>
  </si>
  <si>
    <t>NFSE-12</t>
  </si>
  <si>
    <t xml:space="preserve">  CRISTINA  NFS. 12 VENC. 05/08/25 VIA PIX  REF. AOS SERVIÇOS MECANICOS REALIZADOS EM PRUDENTE:
07/07  EWU6A85  RETIRAR GIRO DA GARRA, COLOCAR EM GARRA COM UNHAS,TROCA DE PROTEÇÃO PISTÃO
08/07  EWU6A85  RETIRAR UNAS P/ EMBUCHAR, RETIRAR GIRO TRAVADO, DESTRAVAR GIRO, COLOCAR GIRO, RETIRAR BATERIAS
PRA CORTE DE SUPORTE IMÃ)
10/07  EWU6A85  LIMPEZA RESERVATORIO DE OLEO HIDRAULICO
11/07  QXH2G14 E EWU6A85  TERMINAR RESERVATORIO, TROCA DE MANGUEIRA PRENSA E COMPLETAR OLEO
14/07  PHT0025  COLOCAR 2 PISTÃO PRENSA
15/07  LIEBHERR  COMEÇAR A MONTAR GARRA LIEEBHER
16/07  LIEBHERR  COMEÇAR A MONTAR GARRA LIEBHERR, DESMONTAR PISTÃO HASTE TORTA
17/07  EHH0009  TROCAR MANGUEIRA HYUNDAI
18/07  EHH009 E LIEBHERR  COMEÇAR TROCA DE MANGUEIRA PISTAO CABINE E COLOCAR 1 PISTÃO PRENSA
21/07  LIEBHERR  DESMONTAR GREMALHEIRA LIEEBER P/ TROCAR ROLAMENTOS DE GIRO
21/07  PHT0025  ALINHAR PISTÃO PRENSOR PRENSA
22/07  EHH0009  DESMONTAR GIRO GARRA TRAVANDO
22/07  EHH0009  FINALIZAR GARRA DA HYUNDAI 210, TRAVAR GIRO QUE ESTAVA RODANDO
23/07  PHT0025  FINALIZAR PRENSA PREMER, LIMPAR RESERVATORIO, COLOCAR PISTÃO TAMAPAS 4, COLOCAR PISTÃO PRENSOR
24/07  GDG8E75  RETIRAR PISTAO BRAÇO, TROCA DE REPARO, RETIRAR PISTAO ESTABILIZADOR, TROCA DE REPARO E COLOCAR 3
PINOS PISTÃO GARRA</t>
  </si>
  <si>
    <t>NFE-152327</t>
  </si>
  <si>
    <t xml:space="preserve"> CRISTINA  NFE. 152.327 VENC. 25/08/25 VIA TRANSF.  REF. A COMPRA DE MANGUEIRA HIDRAULICA E SEUS COMPLENTOS P/ MANUTENÇÃO NA GARRA DA MAQUINA EHH0009, PRUDENTE    PEDIDO: 525013  FROTA EHH0009 VOCE PAGOU APROXIMADAMENTE:  24,95 DE TRIBUTOS FEDERAIS  30,05 DE TRIBUTOS ESTADUAIS  0,00 DE TRIBUTOS MUNICIPAIS  FONTE: IBPT   CHAVE: CAF7DD</t>
  </si>
  <si>
    <t>NFE-5855</t>
  </si>
  <si>
    <t xml:space="preserve"> CRISTINA  NFE. 5.855 VENC. 15/08/25 VIA PIX  REF. A COMPRA DE BOTÃO DE EMERGENCIA P/ A MAQUINA EHH0009, PRUDENTE    PEDIDO: 017131 VOCE PAGOU APROXIMADAMENTE:  1,68 DE TRIBUTOS FEDERAIS  0,00 DE TRIBUTOS MUNICIPAIS  FONTE: IBPT   CHAVE: CF6051</t>
  </si>
  <si>
    <t>NFSE-405</t>
  </si>
  <si>
    <t xml:space="preserve">  CRISTINA  NFS. 405 VENC. 15/08/25 VIA PIX  REF. AO CONSERTO DE VAZAMENTO HIDRAULICO NA BOMBA, MOTOR DE GIRO,
MANGUEIRA DE RETORNO E FALHA DO ALTERNADOR NA MAQUINA EHH0009, PRUDENTE</t>
  </si>
  <si>
    <t>NFE-78235</t>
  </si>
  <si>
    <t xml:space="preserve"> CRISTINA  NFE. 78.235 VENC. 15/09/25 VIA BOL.  REF. A COMPRA DE PARAFUSOS E PORCAS P/ A MANUTENÇÃO NA MAQUINA EHH0009, PRUDENTE    OBS: SOLICITADO POR VINICIUSPEDIDOS: 001067025,;BC 51,0018% 9,18;TELEFONE 18 39033715;; VENDEDOR : 1 ADRIANA; [ TRIB APROX R$: 9,18 FEDERAL 9,18 ESTADUAL FONTE: IBPT/FECOMERCIO RS XE67EQ ]</t>
  </si>
  <si>
    <t>NFE-153087</t>
  </si>
  <si>
    <t xml:space="preserve"> CRISTINA  NFE. 153.087 VENC. 15/09/25 VIA TRANSF.  REF. A COMPRA DE MANGUEIRA E SEUS COMPLEMENTOS P/ A MAQUINA EHH0009, PRUDENTE    PEDIDO: 529634 VOCE PAGOU APROXIMADAMENTE:  111,20 DE TRIBUTOS FEDERAIS  140,01 DE TRIBUTOS ESTADUAIS  0,00 DE TRIBUTOS MUNICIPAIS  FONTE: IBPT   CHAVE: CAF7DD</t>
  </si>
  <si>
    <t xml:space="preserve">  CRISTINA  NFS. 19 VENC. 25/08/25 VIA PIX  REF. A ASSISTÊNCIA TECNICA PRESTADA NA MAQUINA EHH0009, PRUDENTE</t>
  </si>
  <si>
    <t>NFE-153374</t>
  </si>
  <si>
    <t xml:space="preserve"> CRISTINA  NFE. 153.374 VENC. 25/09/25 VIA TRANSF.  REF. A COMPRA DE MANGUEIRA E SEUS COMPLEMENTOS P/ A MAQUINA EHH0009, PRUDENTE    PEDIDO: 531914 VOCE PAGOU APROXIMADAMENTE:  124,22 DE TRIBUTOS FEDERAIS  119,43 DE TRIBUTOS ESTADUAIS  0,00 DE TRIBUTOS MUNICIPAIS  FONTE: IBPT   CHAVE: CAF7DD</t>
  </si>
  <si>
    <t>NFE-153375</t>
  </si>
  <si>
    <t xml:space="preserve"> CRISTINA  NFE. 153.375 VENC. 25/09/25 VIA TRANSF.  REF. A COMPRA DE MANGUEIRA E COMPLEMENTOS P/ MANUTENÇÃO NA MAQUINA EHH0009, PRUDENTE    PEDIDO: 531165 VOCE PAGOU APROXIMADAMENTE:  27,60 DE TRIBUTOS FEDERAIS  27,03 DE TRIBUTOS ESTADUAIS  0,00 DE TRIBUTOS MUNICIPAIS  FONTE: IBPT   CHAVE: CAF7DD</t>
  </si>
  <si>
    <t>NFE-103668</t>
  </si>
  <si>
    <t xml:space="preserve"> CRISTINA  NFE. 103.668 VENC. 25/09/25 VIA BOL.  REF. A COMPRA DE ADITIVO DO RADIADOR P/ A MAQUINA EHH0009, PRUDENTE    USO FROTA PEDIDO VINICIUS;VALOR APROXIMADO DOS TRIBUTOS R$ 123.90.  34.32% FONTE IBPT.</t>
  </si>
  <si>
    <t>NFSE-139</t>
  </si>
  <si>
    <t xml:space="preserve"> CRISTINA  NFS. 139 VENC. 15/09/25 VIA PIX  REF. A DESMONTAGEM DA CAIXA EVAORADORA, SENSOR PRESOSTATO, CARGA DE GAS E MÃO DE OBRA P/ A MAQUINA EHH0009 E MÃO DE OBRA CORREIA P/ A MAQUINA EHL0014, PRUDENTE</t>
  </si>
  <si>
    <t>NFE-3353</t>
  </si>
  <si>
    <t xml:space="preserve"> CRISTINA  NFE. 3.353 VENC. 15/09/25 VIA BOL.  REF. A COMPRA DE VIDRO INFERIOR P/ TROCA NA MAQUINA EHH0009, PRUDENTE    PERMITE O APROVEITAMENTO DO CREDITO DE ICMS NO VALOR DE R$ 18,80;;CORRESPONDENTE A ALIQUOTA DE 3.65% NOS TERMOS DO ART.23 DA LC 128 ;;VENDEDOR:33 FILIPE;;</t>
  </si>
  <si>
    <t>NFE-6746</t>
  </si>
  <si>
    <t xml:space="preserve"> CRISTINA  NFE. 6.745 VENC. 15/09/25 VIA BOL.  REF. A COMPRA DE MANGUEIRA HIDRUALICA P/ A MAQUINA EHH0009, PRUDENTE    VENDA GERADA A PARTIR DO ORCAMENTO N. 0000023290.SOLICITADO SR. JUNIOR   PARA USO=EHH 0009  VOCE PAGOU APROXIMADAMENTE : R$60,60 DE TRIBUTOS FEDERAIS R$72,00 DE TRIBUTOS ESTADUAIS FONTE : IBPT</t>
  </si>
  <si>
    <t>CTE-412014</t>
  </si>
  <si>
    <t xml:space="preserve"> CRISTINA  CTE. 412.014 VENC.  FRETE REF. A COMPRA DE RETENTOR E PLACA P/ A MAQUINA EHH0009, MARINGA
</t>
  </si>
  <si>
    <t>NFSE-142</t>
  </si>
  <si>
    <t xml:space="preserve">  CRISTINA  NFS. 142 VENC. 25/09/25 VIA PIX  REF. AOS SERVIÇOS P/ A TESOURA QUE ESTA SENDO REFORMADA, FABRICAÇÃO DE 1
BUCHA DE AÇO PESADA P/ ALOJAMENTO E TRAVA DO PINO DA TESOURA MEDINDO 7X5X45 MM, FURAR E REABRIR FURO EM 2
CHAPAS DE AÇO E ABRIR 36 FUROS EQUIDISTANTES DE 7/8 DE DIAMETRO EM UMA CHAPA DE AÇO NA MAQUINA EHH0009,
PRUDENTE</t>
  </si>
  <si>
    <t>NFE-869381</t>
  </si>
  <si>
    <t xml:space="preserve"> CRISTINA  NFE. 869.381 VENC. 03/10/25 VIA BOL.  REF. A COMPRA DE OLEO AW68 P/ A PRENSA MOVEL QXH2G14 E A MAQUINA EHH0009, PRUDENTE    DECLARO QUE RECEBI TODAS AS MERCADORIAS EM PERFEITO ESTADO.OLEOS LUBRIFICANTES SAO RECICLAVEIS. NAO DESCARTE EM SOLOS, AGUA OU ESGOTO. ENTREGUE EM PONTO DE COLETA AUTORIZADA CONFORME RESOLUCAO CONAMA. DECLARAMOS QUE O PRODUTO ESTA DEVIDAMENTE ACONDICIONADO PARA SUPORTAR OS RISCOS NORMAIS DE CARREGAMENTO, DESCARREGAMENTO E TRANSPORTE CONF. REGULAMENTACAO EM VIGOR. DECRETO FEDERAL 96044 DE 18/05/88.</t>
  </si>
  <si>
    <t>NFE-154203</t>
  </si>
  <si>
    <t xml:space="preserve"> CRISTINA  NFE. 154.203 VENC. 15/10/25 VIA PIX  REF. A COMPRA DE MANGUEIRAS E OUTROS COMPLEMENTOS P/ A MAQUINA EHH0009, PRUDENTE    PEDIDO: 536790 VOCE PAGOU APROXIMADAMENTE:  75,23 DE TRIBUTOS FEDERAIS  58,93 DE TRIBUTOS ESTADUAIS  0,00 DE TRIBUTOS MUNICIPAIS  FONTE: IBPT   CHAVE: CAF7DD</t>
  </si>
  <si>
    <t>NFE-154204</t>
  </si>
  <si>
    <t xml:space="preserve"> CRISTINA  NFE. 154.204 VENC. 15/10/25 VIA PIX  REF. A COMPRA  DE MANGUEIRA HIDRAULICA E COMPLEMENTOS P/ A MAQUINA EHH0009, PRUDENTE    PEDIDO: 536473   RETIRADO POR: WILLIAM DANTAS OBRA: FROTA EHH0009 VOCE PAGOU APROXIMADAMENTE:  77,25 DE TRIBUTOS FEDERAIS  92,37 DE TRIBUTOS ESTADUAIS  0,00 DE TRIBUTOS MUNICIPAIS  FONTE: IBPT   CHAVE: CAF7DD</t>
  </si>
  <si>
    <t>NFE-154206</t>
  </si>
  <si>
    <t xml:space="preserve"> CRISTINA  NFE. 154.206 VENC. 15/10/25 VIA PIX  REF. A COMPRA DE MANGUEIRA HIDRAULICA E COMPLEMENTOS P/ A MAQUINA EHH0009, PRUDENTE    PEDIDO: 535782 VOCE PAGOU APROXIMADAMENTE:  7,16 DE TRIBUTOS FEDERAIS  8,61 DE TRIBUTOS ESTADUAIS  0,00 DE TRIBUTOS MUNICIPAIS  FONTE: IBPT   CHAVE: CAF7DD</t>
  </si>
  <si>
    <t>NFE-3418</t>
  </si>
  <si>
    <t xml:space="preserve"> CRISTINA  NFE. 3.418 VENC. 25/09/25 VIA BOL.  REF. A COMPRA DE RETENTOR E PLACA P/ A MAQUINA EHH0009, MARINGA</t>
  </si>
  <si>
    <t>NFSE-31</t>
  </si>
  <si>
    <t xml:space="preserve">  CRISTINA  NFS. 31 VENC. 25/09/25 VIA PIX  REF. A MANUTENÇÃO ELETRÔNICA DE INTERFACE DE COMANDO (IHM) DA MAQUINA
EHH0009, PRUDENTE</t>
  </si>
  <si>
    <t>NFE-154450</t>
  </si>
  <si>
    <t xml:space="preserve"> CRISTINA  NFE. VENC.  REF. A COMPRA DE MANGUEIRA E COMPLEMENTOS P/ A MAQUINA EHH0009, PRUDENTE    PEDIDO: 538087 VOCE PAGOU APROXIMADAMENTE:  111,70 DE TRIBUTOS FEDERAIS  116,87 DE TRIBUTOS ESTADUAIS  0,00 DE TRIBUTOS MUNICIPAIS  FONTE: IBPT   CHAVE: CAF7DD</t>
  </si>
  <si>
    <t>OC25990-25993-26102</t>
  </si>
  <si>
    <t>CRISTINA  CTE. 386.892 VENC. VIA BOL.  FRETE REF. A COMPRA DE FILTROS E KIT MANUTENÇÃO P/ A MAQUINA EHH0041 DE JOINVILLE (MERCADORIA ENTREGUE EM PRUDENTE E VAI SER ENVIADA PARA JOINVILLE)
CRISTINA  CTE. 386.027 VENC. VIA BOL.  FRETE REF. A COMPRA DE FILTRO DE AR INTERNO E EXTERNO, MANGOTE DA TURBINA E ABRAÇADEIRA SILENCIOSO P/ A MAQUINA EHH0009, PRUDENTE
CRISTINA  CTE. 385.978 VENC. VIA BOL.  FRETE REF. A COMPRA DE KITS DE VEDAÇÃO DO CILINDRO E KITS VEDAÇÃO DO MANCAL HASTE P/ A MAQUINA EHL0028, PRUDENTE</t>
  </si>
  <si>
    <t>AL25637</t>
  </si>
  <si>
    <t>CRISTINA  S/N VENC. 15/10/25 VIA CARTÃO ALELO  REF. AS PINTURAS REALIZADAS NA PEÇA QUE VAI SER LEVADA P/ A EXPOSIÇÃO
400,00; A LAVAGEM DA MAQUINA EHH0009 100,00 E LAVAGEM DA PRENSA FIXA PHH0045 1.000,00; PRUDENTE</t>
  </si>
  <si>
    <t>NFE-3554</t>
  </si>
  <si>
    <t>CRISTINA  NFE. 3.554 VENC. 05/11/25 VIA BOL.  REF. A COMPRA DE REPARO CILINDRO DO GIRO P/ A MAQUINA EHH0009, PRUDENTE    IMPOSTO RECOLHIDO POR SUB.TRIB. ART.274 RICMSSP;;VENDEDOR:33 FILIPE;;</t>
  </si>
  <si>
    <t>NFE-3595</t>
  </si>
  <si>
    <t>CRISTINA  NFE. 3.595 VENC. 15/11/25 VIA BOL.  REF. A COMPRA DE FILTRO DE AR INTERNO E EXTERNO, MANGOTE DA TURBINA E ABRACADEIRA DO SILENCIOSO P/ A MAQUINA EHH0009, PRUDENTE    IMPOSTO RECOLHIDO POR SUB.TRIB. ART.274 RICMSSP;;VENDEDOR:33 FILIPE;;</t>
  </si>
  <si>
    <t>NFE-92793</t>
  </si>
  <si>
    <t xml:space="preserve">CRISTINA  NFE. 92.793 VENC. 25/11/25 VIA BOL.  REF. A COMPRA DE BATERIA M70KD MGE3 SLI P/ A MAQUINA EHH0009, PRUDENTE  DECL P DEVIDOS FINS Q OS PROD ENCONTRAMSE ADEQ ACON P SUP RISCOS NORM CAR,DESC,TRANSP E TRANSB CONF AR 6 DECR 96.044 DE 18/05/88.NRO ONU 2794.BAT ELET UMID CONT SOLU ACI.CLAS E SUBC 8.PROD ISEN DE ICMS CONF CONV ICMS 57/21 ART 119 ANE I RICMSSP. ST ART 313O RICMSSP.6D96ECAE1EC148DBAFDF4E235724E253 VLOR APROX DE IMPOSTO  0.00 </t>
  </si>
  <si>
    <t>NFE-5110</t>
  </si>
  <si>
    <t xml:space="preserve">CRISTINA  NFE. 5.110 VENC. 15/11/25 VIA BOL.  REF. A COMPRA DE TURBO HOLSET HX35 P/ A MAQUINA EHH0009, PRUDENTE   </t>
  </si>
  <si>
    <t>NFE-62403</t>
  </si>
  <si>
    <t>CRISTINA  NFE. 62.403 VENC. 25/11/25 VIA BOL.  REF. A COMPRA DE FILTROS P/ REVISÃO NA MAQUINA EHH0009, PRUDENTE    DOCUMENTO EMITIDO POR ME OU EPP OPTANTE PELO SIMPLESNACIONAL. NAO GERA DIREITO A CREDITO FISCAL DE ISS E IPIPLACA: EHH0009VALOR APROXIMADO DE IMPOSTOS: R$ 7,60 FEDERAL, R$ 21,72 ESTADUALR$ 0,00 MUNICIPAL. FONTE: SP  IBPT/EMPRESOMETRO</t>
  </si>
  <si>
    <t xml:space="preserve">  CRISTINA  NFS. 444 VENC. 25/11/25 VIA PIX  REF.
HAR1F82  TROCA DE 2 FAROIS, TROCA DE SOQUETE E LAMPADAS 450,00
EWU6003  SERVIÇO DE MOTOR DE PARTIDA 350,00 / SERVIÇO DE CHICOTE DO MODULO QUEBRADO, MONTAGEM DO MODULO MAIS
SUPORTE, TROCA DE CHICOTE TRAZEIRO MAIS MONTAGEM DAS LANTERNAS TRAZEIRAS 900,00 1.200,00
GGE5059  TROCA DE LANTERNA TRAZEIRA, SIRENE DE RE, TERMINAL DE BATERIA, TROCA DAS PALHETAS DO LIMPADOR DE
PARABRISAS 350,00
EJZ7J97  TROCA DAS BUCHAS DO SUPORTE DO ALTERNADOR, TROCA DE PARAFUSOS QUEBRADOS 280,00
EHH0007  TROCA DE BATERIA, TERMINAL E CABO DE LIGAÇÃO 80,00
FBU7329  TROCA DE LENTE TRAZEIRAS, SERVIÇO DE REVISÃO , TROCA DE PALHETAS DO LIMPADOR, 1 TOMADA MACHO E FEMEA,
COLOCAR CORRUGADO NO CHICOTE TRAZEIRO INTEIRO 220,00
NRQ7727  TROCA DE FAROL DO LADO DO PASSAGEIRO, TROCA DE SOQUETE E LAMPADAS 400,00
CZB9H07  SERVIÇO DE ALTERNADOR, TROCA DE CHICOTE DA REDUZIDA DESDE O BOTÃO DA CABINE, SUPORTE DA COLUNA DA
CHAVE 800,00
EHH0007  SERVIÇO DE ADAPTAÇÃO DO BOTÃO, SERVIÇO DE TERMINAL QUEBRADO 180,00
EJZ7496  SERVIÇO DE ALTERNADOR, TROCA DE CORREIA, SOCORRO DE PARTIDA PROXIMO A AGUA SANTA INES 530,00
NRQ7727  TROCA DE BATERIA MAIS TERMINAL EHH0009  TROCA DE BATERIA MAIS TERMINAL 180,00
MAQ. DE SOLDA  AUMENTAR TODOS OS CABOS, SOLDAR E PASSAR DENTRO DA MANGUEIRA DE AGUA DOS BOMBEIROS 350,00</t>
  </si>
  <si>
    <t>NFSE-15548</t>
  </si>
  <si>
    <t xml:space="preserve">  CRISTINA  NFS. 15.548 VENC. 05/01/26 R$684,00 05/02/26 R$684,00 05/03/26 R$684,00 VIA BOL.  REF. AO SERVIÇO DE ROMOVER,
REPARA, REGULAR E INSTALAR A BOMBA INJETORA E O BICO INJETOR NA MAQUINA EHH0009, PRUDENTE</t>
  </si>
  <si>
    <t>NFE-20766</t>
  </si>
  <si>
    <t xml:space="preserve"> CRISTINA  NFE. 20.766 VENC. 05/01/26 R$696,66 05/02/26 R$696,67 05/03/26 R$696,67 VIA BOL.  REF. A COMPRA DE PEÇAS P/ MANUTENÇÃO NA MAQUINA EHH0009, PRUDENTE    , HYUNDAI ROBEX 210L VD:LOJA FONE:18 [ PROGRAMA OLHO NO PRECO (L.FEDERAL NRO.12741/2012) FONTE IBPT, FEDERAL R$ 442,00, ESTADUAL R$ 409,00]CONF. INSTRUCAO NORMATIVA RFB N 1234/2012, DE 11/01/2012, ALTERADA PELA IN RFB 2145/2023  ALIQ= 0,00% DESCONTO VALOR RETIDO DE IR=R$    0,00</t>
  </si>
  <si>
    <t>NFE-158118</t>
  </si>
  <si>
    <t xml:space="preserve"> CRISTINA  NFE. 158.118 VENC. 15/01/26 VIA PIX  REF. A COMPRA DE MANGUEIRA HIDRAULICA GATES E COMPLEMENTOS P/ USO NA MAQUINA EHH0009, PRUDENTE    PEDIDO: 561054 VOCE PAGOU APROXIMADAMENTE:  9,86 DE TRIBUTOS FEDERAIS  10,50 DE TRIBUTOS ESTADUAIS  0,00 DE TRIBUTOS MUNICIPAIS  FONTE: IBPT   CHAVE: CAF7DD EHH0009 RETIRADO EDIMILSON</t>
  </si>
  <si>
    <t>NFE-158119</t>
  </si>
  <si>
    <t xml:space="preserve"> CRISTINA  NFE. 158.119 VENC. 15/01/26 VIA PIX  REF. A COMPRA DE MANGUEIRA HIDRAULICA GATES AGR26 P/ MANUTENÇÃO NA MAQUINA EHH0009, PRUDENTE    PEDIDO: 561203 VOCE PAGOU APROXIMADAMENTE:  36,50 DE TRIBUTOS FEDERAIS  39,52 DE TRIBUTOS ESTADUAIS  0,00 DE TRIBUTOS MUNICIPAIS  FONTE: IBPT   CHAVE: CAF7DD EHH0009 RETIRADO EDIMILSON</t>
  </si>
  <si>
    <t>NFE-158743</t>
  </si>
  <si>
    <t xml:space="preserve"> CRISTINA  NFE. 158.743 VENC. 15/02/26 VIA PIX  REF. A COMPRA DE MANGUEIRA HIDRAULICA AGR28 GATES, P/ USO NA MAQUINA EHH009, PRUDENTE    PEDIDO: 565521 VOCE PAGOU APROXIMADAMENTE:  11,03 DE TRIBUTOS FEDERAIS  12,11 DE TRIBUTOS ESTADUAIS  0,00 DE TRIBUTOS MUNICIPAIS  FONTE: IBPT   CHAVE: 1C2537 CBS/IBS VL. BC: 53,14, VL. CBS: 0,47 , VL. IBSUF: 0,05 , VL. IBSMUN: 0,00</t>
  </si>
  <si>
    <t>NFE-158740</t>
  </si>
  <si>
    <t xml:space="preserve"> CRISTINA  NFE. 158.740 VENC. 15/02/26 VIA PIX  REF. A COMPRA DE MANGUEIRA HIDRAULICA 3/8 E COMPLEMENTOS P/ USO NA MAQUINA EHH0009, PRUDENTE    PEDIDO: 564991  USO FROTA: EHH009 VOCE PAGOU APROXIMADAMENTE:  43,27 DE TRIBUTOS FEDERAIS  46,16 DE TRIBUTOS ESTADUAIS  0,00 DE TRIBUTOS MUNICIPAIS  FONTE: IBPT   CHAVE: 1C2537 CBS/IBS VL. BC: 202,61, VL. CBS: 1,83 , VL. IBSUF: 0,21 , VL. IBSMUN: 0,00</t>
  </si>
  <si>
    <t>NFE-158844</t>
  </si>
  <si>
    <t xml:space="preserve"> CRISTINA  NFE. 158.844 VENC. 15/02/26 VIA PIX  REF. A COMPRA DE MANGUEIRA HIDRAULICA GATES AGR28 P/ USO NA MAQUINA EHH0009, PRUDENTE    PEDIDO: 565849 VOCE PAGOU APROXIMADAMENTE:  58,32 DE TRIBUTOS FEDERAIS  53,67 DE TRIBUTOS ESTADUAIS  0,00 DE TRIBUTOS MUNICIPAIS  FONTE: IBPT   CHAVE: 1C2537 CBS/IBS VL. BC: 235,56, VL. CBS: 2,12 , VL. IBSUF: 0,24 , VL. IBSMUN: 0,00</t>
  </si>
  <si>
    <t>NFE-158846</t>
  </si>
  <si>
    <t xml:space="preserve"> CRISTINA  NFE. 158.846 VENC. 15/02/26 VIA PIX  REF. A COMPRA DE MANGUEIRA HIDRAULICA 1 POLO 6090 PSI E COMPLEMENTOS P/ USO DA MAQUINA EHH0009, PRUDENTE    PEDIDO: 565870 VOCE PAGOU APROXIMADAMENTE:  81,62 DE TRIBUTOS FEDERAIS  70,36 DE TRIBUTOS ESTADUAIS  0,00 DE TRIBUTOS MUNICIPAIS  FONTE: IBPT   CHAVE: 1C2537 CBS/IBS VL. BC: 308,82, VL. CBS: 2,78 , VL. IBSUF: 0,31 , VL. IBSMUN: 0,00 EHH 009</t>
  </si>
  <si>
    <t>NFE-159194</t>
  </si>
  <si>
    <t xml:space="preserve"> CRISTINA  NFE. 159.194 VENC. 25/02/26 VIA PIX  REF. A COMPRA DE ANEL SINT. P/ USO NA MAQUINA EHH0009, PRUDENTE    PEDIDO: 567184 VOCE PAGOU APROXIMADAMENTE:  8,90 DE TRIBUTOS FEDERAIS  10,80 DE TRIBUTOS ESTADUAIS  0,00 DE TRIBUTOS MUNICIPAIS  FONTE: IBPT   CHAVE: 1C2537 CBS/IBS VL. BC: 57,81, VL. CBS: 0,52 , VL. IBSUF: 0,06 , VL. IBSMUN: 0,00 EHH 0009</t>
  </si>
  <si>
    <t>CTE-398810/399390/399758/399917/400493/400313</t>
  </si>
  <si>
    <t xml:space="preserve"> OC 28371  CRISTINA  CTE. 398.810 VENC. VIA BOL.  FRETE REF. A COMPRA DE FILTROS P/ REVISÃO DE 5.600 HORAS NA MAQUINA EHH0009,_x000D_
PRUDENTE /_x000D_
OC 28471  CRISTINA  CTE. 399.390 VENC. VIA BOL.  FRETE REF. A COMPRA DE HELICE C/9 PS P/ USO NA MAQUINA EHH0009, PRUDENTE /_x000D_
OC 28523  CRISTINA  CTE. 399.758 VENC. VIA BOL.  FRETE REF. A COMPRA DE FILTRO DE SUCÇÃO E DE RETORNO P/ USO NA MAQUINA_x000D_
EHH0009, PRUDENTE /_x000D_
OC 28531  CRISTINA  CTE. 399.917 VENC. VIA BOL.  FRETE REF. A COMPR ADE FAROL DE MILHA P/ USO NO CAMINHÃO OON3B85, PRUDENTE /_x000D_
OC 28655  CRISTINA  CTE. 400.493 VENC. 25/02/26 VIA BOL.  FRETE REF. A COMPRA DE SENSORES INDUITIVOS P/ USO NAS PRENSA MOVEIS_x000D_
GDU0275, GBL8H44, PHH0062 E SWQ2C15 /_x000D_
OC 28659  CRISTINA  CTE. 400.313 VENC. 25/02/26 VIA BOL.  FRETE REF. A COMPRA DE KIT VEDAÇÃO COLETOR GIRATORIO P/ USO NA_x000D_
MAQUINA EHL0028, PRUDENTE</t>
  </si>
  <si>
    <t>NFE-3889</t>
  </si>
  <si>
    <t xml:space="preserve"> CRISTINA  NFE. 3.889 VENC. 05/03/26 VIA BOL.  REF. A COMPRA DE FILTROS P/ REVISÃO DE 5.600 HORAS NA MAQUINA EHH0009, PRUDENTE    IMPOSTO RECOLHIDO POR SUB.TRIB. ART.274 RICMSSP;;VENDEDOR:33 FILIPE;;</t>
  </si>
  <si>
    <t>NFE-63572</t>
  </si>
  <si>
    <t xml:space="preserve"> CRISTINA  NFE. 63.572 VENC. 15/02/26 VIA BOL.  REF. A COMPRA DE FILTRO SEDIMENTADOR P/ USO NA MAQUINA EHH0009, PRUDENTE    DOCUMENTO EMITIDO POR ME OU EPP OPTANTE PELO SIMPLESNACIONAL. NAO GERA DIREITO A CREDITO FISCAL DE ISS E IPIPLACA: EHH0009VALOR APROXIMADO DE IMPOSTOS: R$ 4,62 FEDERAL, R$ 13,20 ESTADUALR$ 0,00 MUNICIPAL. FONTE: SP  IBPT/EMPRESOMETRO</t>
  </si>
  <si>
    <t>NFE-3907</t>
  </si>
  <si>
    <t xml:space="preserve"> CRISTINA  NFE. 3.907 VENC. 05/03/26 VIA BOL.  REF. A COMPRA DE HELICE C/9 PS P/ USO NA MAQUINA EHH0009, PRUDENTE    IMPOSTO RECOLHIDO POR SUB.TRIB. ART.274 RICMSSP;;VENDEDOR:33 FILIPE;;</t>
  </si>
  <si>
    <t>NFSE-2906</t>
  </si>
  <si>
    <t xml:space="preserve">  CRISTINA  NFS. 2.906 VENC. 05/03/26 VIA BOL.  REF. AO SERVIÇO DE SOLDA GERAL NO RADIADOR DE ÁGUA E LIMPEZA NA MAQUINA_x000D_
EHH0009, PRUDENTE</t>
  </si>
  <si>
    <t>NFE-3911</t>
  </si>
  <si>
    <t xml:space="preserve"> CRISTINA  NFE. 3.911 VENC. 25/02/26 VIA BOL.  REF. A COMPRA DE FILTRO DE RETORNO E DE SUCÇÃO P/ USO NA MAQUINA EHH0009, PRUDENTE    PERMITE O APROVEITAMENTO DO CREDITO DE ICMS NO VALOR DE R$ 18,69;;CORRESPONDENTE A ALIQUOTA DE 3.65% NOS TERMOS DO ART.23 DA LC 128 ;;VENDEDOR:33 FILIPE;;</t>
  </si>
  <si>
    <t>NFE-160034</t>
  </si>
  <si>
    <t xml:space="preserve"> CRISTINA  NFE. 160.034 VENC. 15/03/26 VIA PIX  REF. A COMPRA DE MANGUEIRA HIDRAULICA 3/4 6090PSI E COMPLEMENTOS P/ USO NA MAQUINA EHH0009, PRUDENTE    PEDIDO: 573121 VOCE PAGOU APROXIMADAMENTE:  79,98 DE TRIBUTOS FEDERAIS  79,01 DE TRIBUTOS ESTADUAIS  0,00 DE TRIBUTOS MUNICIPAIS  FONTE: IBPT   CHAVE: 1C2537 CBS/IBS VL. BC: 346,80, VL. CBS: 3,12 , VL. IBSUF: 0,34 , VL. IBSMUN: 0,00</t>
  </si>
  <si>
    <t>NFE-63628</t>
  </si>
  <si>
    <t xml:space="preserve"> CRISTINA  NFE. 63.628 VENC. 05/03/26 VIA BOL.  REF. A COMPRA DE ADITIVO P/ RADIADOR VERDE PANTHER 20L P/ USO NA MAQUINA EHH0009, PRUDENTE    DOCUMENTO EMITIDO POR ME OU EPP OPTANTE PELO SIMPLESNACIONAL. NAO GERA DIREITO A CREDITO FISCAL DE ISS E IPIPLACA: EHH0009VALOR APROXIMADO DE IMPOSTOS: R$ 7,56 FEDERAL, R$ 21,60 ESTADUALR$ 0,00 MUNICIPAL. FONTE: SP  IBPT/EMPRESOMETRO</t>
  </si>
  <si>
    <t>NFE-3932</t>
  </si>
  <si>
    <t xml:space="preserve"> CRISTINA  NFE. 3.932 VENC. 05/03/26 VIA BOL.  REF. A COMPRA DE KIT BALA DO JOYSTICK P/ USO NA MAQUINA EHH0009, PRUDENTE_x000D_
</t>
  </si>
  <si>
    <t>NFE-160228</t>
  </si>
  <si>
    <t xml:space="preserve"> CRISTINA  NFE. 160.228 VENC. 25/02/26 VIA PIX  REF. A COMPRA DE MANGUEIRA HIDRAULICA AGR16 GATES E COMPLEMENTOS P/ USO NA MAQUINA EHH0009, PRUDENTE    PEDIDO: 573992 VOCE PAGOU APROXIMADAMENTE:  19,34 DE TRIBUTOS FEDERAIS  21,41 DE TRIBUTOS ESTADUAIS  0,00 DE TRIBUTOS MUNICIPAIS  FONTE: IBPT   CHAVE: 1C2537 CBS/IBS VL. BC: 93,99, VL. CBS: 0,85 , VL. IBSUF: 0,10 , VL. IBSMUN: 0,00</t>
  </si>
  <si>
    <t>NFE-2012</t>
  </si>
  <si>
    <t xml:space="preserve"> CRISTINA  NFE. 2.012 VENC. 25/03/26 VIA PIX  REF. A COMPRA DE KIT PISTÃO DA GARRA CHB P/ USO NA MAQUINA EHH0009, PRUDENTE  RASTREIO**OY737076942BR**;  I  DOCUMENTO EMITIDO POR ME OU EPP OPTANTE PELO SIMPLES NACIONAL.; II  NAO GERA DIREITO A CREDITO FISCAL DE IPI.; VALOR APROXIMADO DOS TRIBUTOS CONFORME LEI 12.741/2012: FEDERAL R$ 160,49  ESTADUAL R$ 44,71 FONTE: IBPT  RASTREIO**OY737076942BR**;  I  DOCUMENTO EMITIDO POR ME OU EPP OPTANTE PELO SIMPLES NACIONAL.; II  NAO GERA DIREITO A CREDITO FISCAL DE IPI.; VALOR APROXIMADO DOS TRIBUTOS CONFORME LEI 12.741/2012: FEDERAL R$ 160,49  ESTADUAL R$ 44,71 FONTE: IBPT</t>
  </si>
  <si>
    <t>NFSE-13</t>
  </si>
  <si>
    <t xml:space="preserve">  CRISTINA  NFS. 13 VENC 05/03/26 VIA PIX  REF. A LAVAGEM DA MAQUINA, TROCA DE ÓLEO E FILTROS, RETIRAR RADIADORES_x000D_
DIESEL E INTERCOOLER P/ LAVAGEM, TROCA DA HÉLICE DO MOTOR DIESEL, REMOÇÃO DO ÓLEO DO TANQUE HIDRÁULICO P/_x000D_
LIMPEZA DO TANQUE E TROCA DO FILTRO DE SUCÇÃO, TROCA DE MANGUEIRAS COM VAZAMENTO, RETIRADA DO VAZAMENTO DA_x000D_
TUBULAÇÃO DO RADIADOR HIDRÁULICO, REPOSIÇÃO DO ÓLEO DO TANQUE HIDRÁULICO E DIAGNOSTICO DE VAZAMENTO NO_x000D_
JOYSITCK NA MAQUINA EHH0009, PRUDENTE</t>
  </si>
  <si>
    <t>CTE-157296</t>
  </si>
  <si>
    <t xml:space="preserve"> CRISTINA  CTE. 157.296 VENC. VIA BOL.  FRETE REF. A COMPRA DE 08 ROTULAS OSCILANTES P/ USO NA MAQUINA EHH0009,_x000D_
PRUDENTE</t>
  </si>
  <si>
    <t>NFE-33042</t>
  </si>
  <si>
    <t xml:space="preserve"> CRISTINA  NFE. 33.042 VENC. 25/03/26 VIA BOL.  REF. A COMPRA DE 08 ROTULAS OCILANTES P/ USO NA MAQUINA EHH0009,_x000D_
PRUDENTE</t>
  </si>
  <si>
    <t>NFE-2014</t>
  </si>
  <si>
    <t xml:space="preserve"> CRISTIAN  NFE. 2.014 VENC. 25/03/26 VIA PIX  REF. A COMPRA DE KIT PISTÃO DA GARRA CHB P/ USO NA MAQUINA EHH0009,_x000D_
PRUDENTE</t>
  </si>
  <si>
    <t>NFE-82478</t>
  </si>
  <si>
    <t xml:space="preserve"> CRISTINA  NFE. 82.478 VENC. 25/05/26 VIA BOL.  REF. A COMPRA DE PORCAS E PARAFUSOS P/ USO NA MAQUINA EHH0009,_x000D_
PRUDENTE</t>
  </si>
  <si>
    <t>NFE-56496</t>
  </si>
  <si>
    <t xml:space="preserve"> CRISTINA  NFE. 56.496 VENC. 05/04/26 VIA BOL.  REF. A COMPRA DE ROLAMENTOS P/ USO NA GARRA DA MAQUINA EHH0009, PRUDENTE    VOCE PAGOU APROXIMADAMENTE:  81,99 DE TRIBUTOS FEDERAIS  95,40 DE TRIBUTOS ESTADUAIS  0,00 DE TRIBUTOS MUNICIPAIS  FONTE: IBPT   CHAVE: 80DB15</t>
  </si>
  <si>
    <t>NFE-160962</t>
  </si>
  <si>
    <t xml:space="preserve"> CRISTINA  NFE. 160.962 VENC. 05/04/26 VIA PIX  REF. A COMPRA DE ANEIS E GAXETAS P/ USO NA MAQUINA EHH0009, PRUDENTE    PEDIDO: 578901 VOCE PAGOU APROXIMADAMENTE:  4,16 DE TRIBUTOS FEDERAIS  5,05 DE TRIBUTOS ESTADUAIS  0,00 DE TRIBUTOS MUNICIPAIS  FONTE: IBPT   CHAVE: 1C2537 CBS/IBS VL. BC: 27,02, VL. CBS: 0,24 , VL. IBSUF: 0,02 , VL. IBSMUN: 0,00 EHH0009</t>
  </si>
  <si>
    <t>NFSE-2137</t>
  </si>
  <si>
    <t xml:space="preserve"> CRISTINA  NFS. 2.137 VENC. 25/03/26 VIA BOL.  REF. AO SERVIÇO DERECUPERAR PINO SUPEIOR DA GARRA NA MAQUINA EHH0009 E_x000D_
CONFECCIONAR REGULADOR DE VALVULA P/ MANGUEIRA NO CAMINHÃO NRV7727, PRUDENTE</t>
  </si>
  <si>
    <t>NFSE-2138</t>
  </si>
  <si>
    <t xml:space="preserve"> CRISTINA  NFS. 2.138 VENC. 25/03/26 VIA BOL.  REF. AO SERVIÇO DE FAZER 08 OLHAIS P/ GARRA, SOLDAR E AJUSTAR, FAZER 04_x000D_
PINOS P/ OLHAS DA GARRA, RECUPERAR 8 ALOJAMENTOS ONDE VAI OS PINOS DA GARRA, ENCHER E TOREAR PINO DO GIRO,_x000D_
RECUPERAR SUPORTE DO GIRO DA BIELA E FAZER 04 BUCHAS, FAZER 01 PINO P/ BIELA, ALINHAR FUNDO DO GIRO E RECUPER 04_x000D_
PINOS DOS PISTÕES NA MAQUINA EHH0009, PRUDENTE</t>
  </si>
  <si>
    <t>NFSE-3026</t>
  </si>
  <si>
    <t xml:space="preserve"> CRISTINA  NFS. 3.026 VENC. 04/04/26 VIA BOL.  REF. AO SERVIÇO DE LIMPEZA E SOLDAS EM GERAL NO RADIADOR DE OLEO DA_x000D_
MAQUINA EHH0009, PRUDENTE</t>
  </si>
  <si>
    <t>NFE-649</t>
  </si>
  <si>
    <t xml:space="preserve"> CRISTINA  NFE. 649 VENC. 05/04/26 VIA PIX  REF. A COMPRA DE CONECTORES ENGATE RAPIDO 13MM MACHO E FEMEA MAIS ENGATE RAPIDO P/ MANUTENÇÃO NA MAQUINA EHH0009, PRUDENTE    TRIBUTOS APROXIMADOS: R$ 64,44 (FEDERAL) E R$ 48,06 (ESTADUAL). FONTE: IBPT 3CA397LT;BR /GT;VENCIMENTO DIA 05/04/2026.LT;BR /GT;LT;BR /GT;CHAVE PIX CNPJ:    31897187000100.</t>
  </si>
  <si>
    <t>NFE-568986</t>
  </si>
  <si>
    <t xml:space="preserve"> CRISTINA  NFE. 568.986 VENC. 04/07/2025 VIA BOL.  REF. A COMPRA DE KIT FILTROS DE 1000 HORAS P/AS LIEBHERR EHL0028 PRUDENTE E EHL0041 JOINVILLE.    O.VENDA:SOG009318 REF.FISCAL:RFG019021 COD.CLI:907092 PED.CLI:LH30M 1253.99908 PEDIDO DO CLIENTE: LH30M 1253.99908 REDESPACHO PELA TRANSPORTADORA ANDORINHA.</t>
  </si>
  <si>
    <t>NFE-150291</t>
  </si>
  <si>
    <t xml:space="preserve"> CRISTINA  NFE: 150291 VENC. 15/07/2025 VIA TRANSF  REF. A COMPRA DE ANEIS PARA A MAQUINA EHL0028 PRUDENTE    PEDIDO: 511078 VOCE PAGOU APROXIMADAMENTE:  1,86 DE TRIBUTOS FEDERAIS  2,26 DE TRIBUTOS ESTADUAIS  0,00 DE TRIBUTOS MUNICIPAIS  FONTE: IBPT   CHAVE: F11483 EHL 0028</t>
  </si>
  <si>
    <t>NFSE-303</t>
  </si>
  <si>
    <t xml:space="preserve"> - CRISTINA - NFS. 303 VENC. 05/08/25 VIA PIX - REF. AO SERVIÇO NO CILINDRO HIDRAULICO DA GARRA LIEBHEER 924 PLACA DE
CONTROLE INTERNO, PRUDENTE</t>
  </si>
  <si>
    <t>NFSE-304</t>
  </si>
  <si>
    <t xml:space="preserve"> - CRISTINA - NFS. 304 VENC. 05/08/25 VIA PIX - REF. AO SERVIÇO NO CILINDRO HIDRAULICO DA GARRA LIEBHEER 924 PLACA DE
CONTROLE INTERNO, PRUDENTE</t>
  </si>
  <si>
    <t>NFSE-305</t>
  </si>
  <si>
    <t xml:space="preserve"> - CRISTINA - NFS. 305 VENC. 05/08/25 VIA PIX - REF. AO SERVIÇO NO CILINDRO HIDRAULICO DA GARRA LIEBHEER 924 PLACA DE
CONTROLE INTERNO, PRUDENTE</t>
  </si>
  <si>
    <t>NFSE-306</t>
  </si>
  <si>
    <t xml:space="preserve"> - CRISTINA - NFS. 306 VENC. 05/08/25 VIA PIX - REF. AO SERVIÇO NO CILINDRO HIDRAULICO DA GARRA LIEBHEER 924 PLACA DE
CONTROLE INTERNO, PRUDENTE</t>
  </si>
  <si>
    <t>NFSE-307</t>
  </si>
  <si>
    <t xml:space="preserve"> - CRISTINA - NFS. 307 VENC. 05/08/25 VIA PIX - REF. AO SERVIÇO NO CILINDRO HIDRAULICO DA GARRA LIEBHEER 924 PLACA DE
CONTROLE INTERNO, PRUDENTE</t>
  </si>
  <si>
    <t>NFE-152195</t>
  </si>
  <si>
    <t xml:space="preserve"> CRISTINA  NFE. 152.195 VENC. 25/08/25 VIA TRANSF.  REF. A COMPRA DE CONECTORES P/ A MAQUINA EHL0028, PRUDENTE    PEDIDO: 524150 VOCE PAGOU APROXIMADAMENTE:  19,58 DE TRIBUTOS FEDERAIS  16,20 DE TRIBUTOS ESTADUAIS  0,00 DE TRIBUTOS MUNICIPAIS  FONTE: IBPT   CHAVE: CAF7DD EHL0028</t>
  </si>
  <si>
    <t>NFE-152197</t>
  </si>
  <si>
    <t xml:space="preserve"> CRISTINA  NFE. 152.197 VENC. 25/08/25 VIA  TRANSF.  REF. A COMPRA DE CONECTOR P/ A MAQUINA EHL0028, PRUDENTE    PEDIDO: 524450 VOCE PAGOU APROXIMADAMENTE:  6,53 DE TRIBUTOS FEDERAIS  5,40 DE TRIBUTOS ESTADUAIS  0,00 DE TRIBUTOS MUNICIPAIS  FONTE: IBPT   CHAVE: CAF7DD</t>
  </si>
  <si>
    <t>NFSE-132</t>
  </si>
  <si>
    <t xml:space="preserve"> - CRISTINA - NFS. 132 VENC. 05/08/25 VIA PIX - REF. AO SERVIÇO DE RECUPERAÇÃO DE 2 ROSCAS DA CARCAÇA DO MOTOR
HIDRAULICO DO GIRO DA GARRA E ALINHAMENTO DE UMA HASTE DO PISTÃO HIDRAULICO DA GARRA NA GARRA LIEBHERR,
PRUDENTE</t>
  </si>
  <si>
    <t>NFE-577249</t>
  </si>
  <si>
    <t xml:space="preserve"> CRISTINA  NFE. 577.249 VENC. 27/09/25 VIA BOL.  REF. A COMPRA DE KIT VEDAÇÃO P/ MANUTENÇÃO NA MAQUINA EHL0028, PRUDENTE    O.VENDA:SOG014570 REF.FISCAL:RFG029531 COD.CLI:907092 PED.CLI:CONFORME SQG024144 PEDIDO DO CLIENTE: CONFORME SQG024144 REDESPACHO PELA TRANSPORTADORA ANDORINHA.</t>
  </si>
  <si>
    <t>NFE-154449</t>
  </si>
  <si>
    <t xml:space="preserve"> CRISTINA  NFE. VENC.  REF. A COMPRA DE MANGUEIRAS HIDRALICAS E COMPLEMENTOS P/ A MAQUINA EHL0028, PRUDENTE    PEDIDO: 537382 VOCE PAGOU APROXIMADAMENTE:  121,20 DE TRIBUTOS FEDERAIS  123,72 DE TRIBUTOS ESTADUAIS  0,00 DE TRIBUTOS MUNICIPAIS  FONTE: IBPT   CHAVE: CAF7DD</t>
  </si>
  <si>
    <t>NFSE-55535</t>
  </si>
  <si>
    <t xml:space="preserve">  CRISTINA  NFS. 55.535 VENC. VIA BOL.  REF. A TROCA DE OLEO LH30 P/ REVISÃO DE 2.000 HORAS NA MAQUINA EHL0028 (1253.99908
/ 11.030H / PEDIDO 4LJ058889) RETENÇÃO DE 11%, PRUDENTE</t>
  </si>
  <si>
    <t>NFE-21573</t>
  </si>
  <si>
    <t xml:space="preserve"> CRISTINA  NFE. 21.573 VENC. 25/10/25 VIA BOL.  REF. A COMPRA DE PRODUTOS QUE SERÃO UTILIZADOS NA MAQUINA EHH0028 E NO CAMINHÃO SUY4F83, PRUDENTE    DOCUMENTO EMITIDO POR ME OU EPP, OPTANTE PELO SIMPLES NACIONAL, NAO GERA DIREITO A CRED.FISCAL DE IPI OU ISS, ,  VD:ORLEANS QUIMICA FONE:1832211511 [ PROGRAMA OLHO NO PRECO (L.FEDERAL NRO.12741/2012) FONTE IBPT, FEDERAL R$ 134,00, ESTADUAL R$ 114,00][ PED/COT: 19632, ] DECLARAMOS QUE O(S) PRODUTO(S) DESTA NOTA FISCAL ESTA(AO) ADEQUADAMENTE ACONDICIONADO(S) PARA SUPORTAR OS RISCOS NORMAIS DE CARREGAMENTO, DESCARREGAMENTO, TRANSBORDO E TRANSPORTE, CONFORME REGULAMENTACAO EM VIGOR. DATA ___/___/____.</t>
  </si>
  <si>
    <t xml:space="preserve">  CRISTINA  NFS. 16 VENC. 05/10/25 VIA PIX  REF.
EHH0019  RETIRAR PROTEÇÃO E BOMBA HIDRAULIXA, TROCAR REPARO COMANDO 368,75
NRQ7727  LAVAR LANÇA P/ SOLDAR OS TRINCOS, TERMINO DE PREPARAR LANÇA 368,75
EHH0044  LAVAR TESOURA, DESMONTAR TESOURA M368,75
EHH0044  LAVAR TESOURA, DESMONTAGEM DE ITENS E LAVAR PEÇAS M368,75
TROCAR PISTÃO DA GARRA SUY4F83 E COLOCAR NA GARRA LIEBERR EHL0028 368,75
EHH0007 E EHL0028  COMPLETAR OLEO HIDRAULICO, LAVAR GARRA LIEBHERR P/ TROCA, TROCAR GARRA REFORMADA, TERMINAR
DE LAVAR GARRA LIEBHERR, TROCAR GARRA, RETIRAR UM PISTÃO PRA COLOCAR NA GARRA TROCADA 368,75</t>
  </si>
  <si>
    <t>NFSE-55572</t>
  </si>
  <si>
    <t>CRISTINA  NFS. 55.572 VENC. 25/10/25 VIA BOL.  REF. A ASSISTENCIA TECNICA E ACOMPANHAMENTO P/ IDENTIFICAÇÃO DE PROBLEMAS, ONDE ERA RELATADO ERRO M00102500E DIESEL NO CARTER, APÓS ACOMPANHAMENTO FICOU EVIDENTE A SUBSTITUIÇÃO DA BOMBA DE ALTA DECOMBUSTIVEL, ACOMPANHAMENTO REALIZADO DO DIA 24/06 AO DIA 25/06, HORAS DE TRABALHO 941,10  HORAS DE VIAGEM 2.636,69  KM1 2.420,94  PEDAGIO 181,20  HOTEL 195,00  SERVIÇOS REALIZADOS NA MAQUINA EHL0028, PRUDENTE</t>
  </si>
  <si>
    <t>NFSE-55593</t>
  </si>
  <si>
    <t>CRISTINA  NFS. 55.593 VENC. 25/10/25 VIA BOL.  REF. A INSPEÇÃO DE 11.000 HORAS CONFORME PROCEDIMENTOS LIEBHERR, IDENTIFICADO FALHA NA EFICIÊNCIA E NA TRAVA DA BOMBA MANUAL DE COMBUSTIVEL SENDO NECESSÁRIA A SUBSTITUIÇÃO,
OBSERVADO OLEO DO REDUTOR DE GIRO COM ASPECTO ESCURECIDO, ORIENTADO A REDUZIR O TEMPO DE SUBSTUIÇÃO DESSE
LUBRIFICANTE P/ 500HRS E ACOMPANHAR RESULTADOS DAS ANÁLISES DE OLEO, LIQUIDO DE ARREFECIMENTO SE ENCONTRA INCOLOR SENDO NESCESSÁRIO A SUBSTITUIÇÃO DO MESMO, INSPEÇÃO REALIZADA DO DIA 28/08 AO DIA 29/08, NA MAQUINA EHL0028, PRUDENTE</t>
  </si>
  <si>
    <t>NFSE-55590</t>
  </si>
  <si>
    <t>CRISTINA  NFS. 55.590 VENC. 25/10/25 VIA BOL.  REF. A INSPEÇÃO DE 16.000HRS, CLIENTE NÃO DISPUNHA DE FRASCOS P/ COLETA
DE OLEO, FEITO A REVISÃO COMPLETA, UTILIZANDO KIT ORIGINAL DE 2.000HRS, AINDA NECESSARIO REALIZAR INSPEÇÃO DE
16.000HRS, CONFORME PROCEDIMENTO LIEBHERR, INSPEÇÃO REALIZADA NOS DIAS 12/09, 13/09 E 15/09, NA MAQUINA EHL0028,
PRUDENTE</t>
  </si>
  <si>
    <t>NFE-429807</t>
  </si>
  <si>
    <t>CRISTINA  NFE. 429.807 VENC. 25/10/25 VIA BOL.  REF. A COMPRA DE CABO DE CONTROLE 7 X 1,0MM P/ A INSTALAÇÃO DE TELEMETRIA NA MAQUINA EHL0028, PRUDENTE    PLACA:   KM: 0 PEDIDO E AUTORIZADO POR VINICIUS RETIRADO POR: ENTREGA VENDEDOR: CLAUDIO TRIB APROX R$: 48,02 FED E   64,26 EST   0,00 MUN FONTE: IBPT   CHAVE: 8AFAC7</t>
  </si>
  <si>
    <t>NFSE-409</t>
  </si>
  <si>
    <t>CRISTINA  NFS. 409 VENC. 15/10/25 VIA PIX  REF. A RECARGA DE PQS 02KG ABC P/ A MAQUINA EHL0028, PRUDENTE</t>
  </si>
  <si>
    <t>NFE-155756</t>
  </si>
  <si>
    <t>CRISTINA  NFE. 155.756 VENC. 15/11/25 VIA PIX  REF. A COMPRA DE MANGUEIRA HIDRAULICA 3/4 6090 PSI MANULI, TERMINAIS E CAPA P/ A MAQUINA EHL0028, PRUDENTE    PEDIDO: 546178  EHL0028 HORIMETRO 11249 VOCE PAGOU APROXIMADAMENTE:  80,87 DE TRIBUTOS FEDERAIS  72,31 DE TRIBUTOS ESTADUAIS  0,00 DE TRIBUTOS MUNICIPAIS  FONTE: IBPT   CHAVE: CAF7DD</t>
  </si>
  <si>
    <t>NFE-582319</t>
  </si>
  <si>
    <t>CRISTINA  NFE. 582.319 VENC. 21/11/25 VIA BOL.  REF. A COMPRA DE KITS DE VEDAÇÃO DO CILINDRO E DO MANCAL HASTE P/ A MAQUINA EHL0028, PRUDENTE    O.VENDA:SOG018023 REF.FISCAL:RFG036074 COD.CLI:907092 PED.CLI:LH30M  1253.127614 PEDIDO DO CLIENTE: LH30M  1253.127614 REDESPACHO PELA TRANSPORTADORA ANDORINHA.</t>
  </si>
  <si>
    <t>NFE-156234</t>
  </si>
  <si>
    <t>CRISTINA  NFE. 156.234 VENC. 05/12/25 VIA PIX  REF. A COMPRA DE TERMINAIS E CONECTORES P/ A MAQUINA EHL0028, PRUDENTE    PEDIDO: 548910 VOCE PAGOU APROXIMADAMENTE:  21,51 DE TRIBUTOS FEDERAIS  21,59 DE TRIBUTOS ESTADUAIS  0,00 DE TRIBUTOS MUNICIPAIS  FONTE: IBPT   CHAVE: CAF7DD</t>
  </si>
  <si>
    <t xml:space="preserve">  CRISTINA  NFS. 19 VENC. 15/11/25 VIA PIX  REF. A
EHL0014  MONTAR CABEÇOTE DA GARRA / COLOCAR PISTÃO / TROCAR MANGUEIRA / VER ROLAMENTO DE GIRO 400,00
EHL0014  TERMINAR MONTAGEM DA GARRA E INSTALAR NA MAQUINA 400,00
EHL0014 E BZG6A91  COLOCAR PROTEÇÃO NOS PISTÕES / TIRAR PISTÃO P. SOLDAR / TROCAR ROTULA E TIRAR VAZAMENTO DA
GARRA DO DISTRIBUIDOR 400,00
EHH0028  COMEÇAR A MONTAR A TESOURA 400,00
EHH0044 OU EHH0028  CONTINUAR A MONTAGEM DA TESOURA / PASSAR MACHO EM 6 ROSCAS / TROCAR 4 MANGUEIRAS /
COLOCAR DISTRIBUIDOR DE OLEO, MANDIBULA E PISTÃO 400,00
EHH0044  COLOCAR CABEÇOTE / TROCAR MANGUEIRAS / TRAVAR PINOS DO PISTÃO E MANDIBULA PHH0045  RETIRAR FACAS DA
PRENSA P. ENCHER 400,00
PHH0045  RETIRAR FACAS E COMEÇAR A TIRAR SOFREDEIRAS 400,00
PHH0045  TROCAR MANOMETRO DE AR EHH0044 OU EHH0028  TROCAR FILTRO DE AR / RETIRAR SOFREDEIRA 400,00
PHH0045  RETIRAR SOFREDEIRA E CONTINUAR RETIRANDO 400,00
PHH0045  TIRAR VAZAMENTO DO PISTÃO DA TAMPA / DESMONTAR CABÇOTE DO PISTÃO DO PRENSOR 400,00
REALIZADOS EM PRUDENTE.</t>
  </si>
  <si>
    <t>NFE-585005</t>
  </si>
  <si>
    <t xml:space="preserve"> CRISTINA  NFE. 585.005 VENC. 18/12/25 VIA BOL.  REF. A COMPRA DE KIT MANUTENÇÃO, FILTRO DE COMBUSTIVEL, E ELEMENTO FILTRANTE P/ REVISÃO DE 500HRS NA MAQUINA EHL0028 (11.441), PRUDENTE    O.VENDA:SOG019700 REF.FISCAL:RFG039532 COD.CLI:907092 PED.CLI:LH30M 1253.99908 PEDIDO DO CLIENTE: LH30M 1253.99908 REDESPACHO PELA TRANSPORTADORA ANDORINHA.</t>
  </si>
  <si>
    <t>NFE-157232</t>
  </si>
  <si>
    <t xml:space="preserve"> CRISTINA  NFE. 157.232 VENC. 25/12/25 VIA PIX  REF. A COMPRA DE PINO ENGATE P/ A MAQUINA EHL0028, PRUDENTE    PEDIDO: 554069 VOCE PAGOU APROXIMADAMENTE:  1,95 DE TRIBUTOS FEDERAIS  2,37 DE TRIBUTOS ESTADUAIS  0,00 DE TRIBUTOS MUNICIPAIS  FONTE: IBPT   CHAVE: CAF7DD</t>
  </si>
  <si>
    <t>CTE392535 / 392556</t>
  </si>
  <si>
    <t>REF. AOS CTES 392535 E 392556 CRISTINA  CTE. 392.556 VENC. 25/12/25 VIA BOL.  FRETE REF. AO ENVIO DE VASSOURAS MISTAS P/ A BOBCAT CHN0029 QUE ESTA
SENDO USADA PELA RENDER</t>
  </si>
  <si>
    <t>NFE-586094</t>
  </si>
  <si>
    <t xml:space="preserve"> CRISTINA  NFE. 586.094 VENC. 01/01/26 VIA BOL.  REF. A COMPRA DE ELEMENTO PRINCIPAL DO FILTRO P/ A MAQUINA EHL0028, PRUDENTE    O.VENDA:SOG020403 REF.FISCAL:RFG040920 COD.CLI:907092 PED.CLI:APROVADO SQG033432 PEDIDO DO CLIENTE: APROVADO SQG033432 REDESPACHO PELA TRANSPROTADORA ANDORINHA.</t>
  </si>
  <si>
    <t>NFSE-56560</t>
  </si>
  <si>
    <t xml:space="preserve"> CRISTINA  NFS. 56.560 VENC.  REF. A TROCA DE ÓLEO MOTOR E PTO, TROCA DE FILTROS CORRESPOMDENTES A REVISÃO DE 500HRS, COLETA DE MATERIAL P/ ANÁLISE E COLETA DE DADOS DA MÁQUINA P/ REVISÃO DE 11.500 HORAS DA MAQUINA EHL0028 (HORIMETRO 11.512), PRUDENTE</t>
  </si>
  <si>
    <t>CTE-422649</t>
  </si>
  <si>
    <t xml:space="preserve"> CRISTINA  CTE. 422.649 VENC. VIA BOL.  FRETE REF. A COMPRA DE OLEO LIEBHERR HYDRAULIC BASIC68 BRA 20LTS P/ USO NAS_x000D_
MAQUINAS EHL0028 E EHL0014, PRUDENTE</t>
  </si>
  <si>
    <t>NFE-1977</t>
  </si>
  <si>
    <t xml:space="preserve"> CRISTINA  NFE. 1.977 VENC. 25/01/26 VIA PIX  REF. A COMPRA DE KIT DA GARRA LIEBHERR (JOGOS DE REPARO 50X70) P/ USO NA MAQUINA EHL0028, PRUDENTE  ;  I  DOCUMENTO EMITIDO POR ME OU EPP OPTANTE PELO SIMPLES NACIONAL.II  NAO GERA DIREITO A CREDITO FISCAL DE IPI.; VALOR APROXIMADO DOS TRIBUTOS CONFORME LEI 12.741/2012: FEDERAL R$ 133,74  ESTADUAL R$ 37,26 FONTE: IBPT  ;  I  DOCUMENTO EMITIDO POR ME OU EPP OPTANTE PELO SIMPLES NACIONAL.II  NAO GERA DIREITO A CREDITO FISCAL DE IPI.; VALOR APROXIMADO DOS TRIBUTOS CONFORME LEI 12.741/2012: FEDERAL R$ 133,74  ESTADUAL R$ 37,26 FONTE: IBPT</t>
  </si>
  <si>
    <t>NFE-159191</t>
  </si>
  <si>
    <t xml:space="preserve"> CRISTINA  NFE. 159.191 VENC. 25/02/26 VIA BOL.  REF. A COMPRA DE MANGUEIRA HIDRAULICA AGR26 GATES E COMPLEMENTOS P/ USO NA MAQUINA EHL0028, PRUDENTE    PEDIDO: 567536 VOCE PAGOU APROXIMADAMENTE:  11,47 DE TRIBUTOS FEDERAIS  11,67 DE TRIBUTOS ESTADUAIS  0,00 DE TRIBUTOS MUNICIPAIS  FONTE: IBPT   CHAVE: 1C2537 CBS/IBS VL. BC: 51,23, VL. CBS: 0,46 , VL. IBSUF: 0,05 , VL. IBSMUN: 0,00 FROTA EHL0028 RETIRADO EDMILSON</t>
  </si>
  <si>
    <t>NFE-44634</t>
  </si>
  <si>
    <t xml:space="preserve"> CRISTINA  NFE. 44.634 VENC. 25/02/26 VIA BOL.  REF. A COMPRA DE OLEO LIEBHERR HYDRAULIC BASIC 68 BRA 20LTS P/ USO NAS_x000D_
MAQUINAS EHL0028 E EHL0014, PRUDENTE</t>
  </si>
  <si>
    <t>NFE-591827</t>
  </si>
  <si>
    <t xml:space="preserve"> CRISTINA  NFE. 591.827 VENC. VIA BOL.  REF. A COMPRA DE KIT VEDAÇÃO COLETOR GIRATÓRIO P/ USO NA MAQUINA EHL0028, PRUDENTE    O.VENDA:SOH002169 REF.FISCAL:RFH004112 COD.CLI:907092 PED.CLI:APROVADO SQH003580 PEDIDO DO CLIENTE: APROVADO SQH003580 REDESPACHO PELA TRANSPROTADORA ANDORINHA.</t>
  </si>
  <si>
    <t>NFE-160035</t>
  </si>
  <si>
    <t xml:space="preserve"> CRISTINA  NFE. 160.035 VENC. 15/03/26 VIA PIX  REF. A COMPRA DE MANGUEIRA HIDRAULICA 3/4 6090PSI E COMPLEMENTOS P/ USO NA MAQUINA EHL0028, PRUDENTE    PEDIDO: 572981 VOCE PAGOU APROXIMADAMENTE:  72,53 DE TRIBUTOS FEDERAIS  69,29 DE TRIBUTOS ESTADUAIS  0,00 DE TRIBUTOS MUNICIPAIS  FONTE: IBPT   CHAVE: 1C2537 CBS/IBS VL. BC: 313,35, VL. CBS: 2,82 , VL. IBSUF: 0,31 , VL. IBSMUN: 0,00 FROTA EHL 0028</t>
  </si>
  <si>
    <t>NFE-63696</t>
  </si>
  <si>
    <t xml:space="preserve"> CRISTINA  NFE. 63.696 VENC. 05/03/26 VIA BOL.  REF. A COMPRA DE FILTRO  HIDRAULICO P/ USO NA MAQUINA QUE VAI FILTRAR O OLEO DA MAQUINA EHL0028, PRUDENTE    DOCUMENTO EMITIDO POR ME OU EPP OPTANTE PELO SIMPLESNACIONAL. NAO GERA DIREITO A CREDITO FISCAL DE ISS E IPIUSO DA OFICINAVALOR APROXIMADO DE IMPOSTOS: R$ 6,72 FEDERAL, R$ 19,20 ESTADUALR$ 0,00 MUNICIPAL. FONTE: SP  IBPT/EMPRESOMETRO</t>
  </si>
  <si>
    <t>NFE-44994</t>
  </si>
  <si>
    <t xml:space="preserve"> CRISTINA  NFE. 44.994 VENC. 05/04/2026 VIA BOL.  REF. A COMPRA DE OLEO LIEBHERR 68 P/MAQUINA EHL0028 PRUDENTE.</t>
  </si>
  <si>
    <t>NFE-160713</t>
  </si>
  <si>
    <t xml:space="preserve"> CRISTINA  NFE. 160.713 VENC. 05/04/26 VIA PIX  REF. A COMPRA DE GAXETA E ANEIS P/ USO NA MAQUINA EHL0028, PRUDENTE_x000D_
</t>
  </si>
  <si>
    <t xml:space="preserve"> CRISTINA  NFS. 22 VENC. 15/03/26 VIA PIX  REF. A LAVAGEM P/ MANUTENÇÃO, RETIRADA DA JUNTA ELETRICA, RETIRADA DA JUNTA_x000D_
HIDRAULICA P/ TROCA DE REPAROS (KIT DE REPAROS VEIO FALTANDO 01 VEDAÇÃO, FOI DECIDIDO FAZER A MONTAGEM COM O_x000D_
REPARO ANTIGO, NO TESTE O MESMO APRESENTOU VAZAMENTOS, FOI FEIOT NOVAMENTE A DESMONTAGEM P/ FAZER A TROCA DO_x000D_
REPARO CORRETO) E MONTAGEM DA JUNTA HIDRAULICA E DA JUNTA ELETRICA NOVAMENTE, FOI REALIZADO O TESTE E_x000D_
FINALIZADO COM LAVEGEM DA OFICINA E DA MAQUINA EHL0028, PRUDENTE</t>
  </si>
  <si>
    <t>NFE-594363</t>
  </si>
  <si>
    <t xml:space="preserve"> CRISTINA  NFE. 594.363 VENC. 08/04/26 VIA BOL.  REF. A COMPRA DE ELEMENTO FILTRANTE E FILTRO DE COMBUSTIVEL P/ USO NA_x000D_
MAQUINA EHL0028, PRUDENTE</t>
  </si>
  <si>
    <t>NFE-87290</t>
  </si>
  <si>
    <t xml:space="preserve"> CRISTINA - NFE. 87.290 VENC. 15/07/25 VIA BOL. - REF. A COMPRA DE BATERIA M150BD P/ A MAQUINA EHL0013 GARRA - PRUDENTE - REF NA NF PLACA EHL0014 DECL P DEVIDOS FINS Q OS PROD ENCONTRAM-SE ADEQ ACON P SUP RISCOS NORM CAR,DESC,TRANSP E TRANSB CONF AR 6 DECR 96.044 DE 18/05/88.NRO ONU 2794.BAT ELET UMID CONT SOLU ACI.CLAS E SUBC 8.PROD ISEN DE ICMS CONF CONV ICMS 57/21 ART 119 ANE I RICMS-SP. ST ART 313-O RICMS-SP.802A2DD4-67D3-42EC-8A62-C253BE56BE36 VLOR APROX DE IMPOSTO  0.00 -</t>
  </si>
  <si>
    <t>NFE-577420</t>
  </si>
  <si>
    <t xml:space="preserve"> CRISTINA - NFE. 577.420 VENC. 28/09/25 VIA BOL. - REF. A COMPRA DE 2 CORREIAS PLANAS P/ AS MAQUINAS EHL0013 E EHL0014, PRUDENTE -  - O.VENDA:SOG014663 REF.FISCAL:RFG029757 COD.CLI:907092 PED.CLI:CORREIA PEDIDO DO CLIENTE: CORREIA REDESPACHO PELA TRANSPORTADORA ANDORINHA.</t>
  </si>
  <si>
    <t>NFE-578057</t>
  </si>
  <si>
    <t xml:space="preserve"> CRISTINA - NFE. 578.057 VENC. 05/10/25 VIA BOL. - REF. A COMPRA DE KITS MANUTENÇÃO P/ AS MAQUINAS EHL0013 E EHL0014, PRUDENTE -  - O.VENDA:SOG015033 REF.FISCAL:RFG030560 COD.CLI:907092 PED.CLI:A924 C-LI-1305.69890 PEDIDO DO CLIENTE: A924 C-LI-1305.69890 REDESPACHO PELA TRANSPORTADORA ANDORINHA.</t>
  </si>
  <si>
    <t>NFSE-56200</t>
  </si>
  <si>
    <t xml:space="preserve"> CRISTINA - NFS. 56.200 VENC. 05/12/25 VIA TRANSF. - REF. A AVALIAÇÃO REALIZADA - EQUIPAMENTO SEM BATERIAS, SEM CORREIA, SEM MANGOTES DE ADMISSÃO DO MOTOR DIESEL NA MAQUINA EHL0013, PRUDENTE</t>
  </si>
  <si>
    <t xml:space="preserve"> CRISTINA - NFE. 585.155 VENC. 19/12/25 VIA BOL. - REF. A COMPRA DE ELEMENTO DE SEGURANÇA P/ AS MAQUINAS EHL0043 DE MARINGA, EHL0013 DE PRUDENTE E EHL0042 DE DOURADOS -  - O.VENDA:SOG019771 REF.FISCAL:RFG039724 COD.CLI:907092 PED.CLI:APROVADO SQG032450 PEDIDO DO CLIENTE: APROVADO SQG032450 REDESPACHO PELA TRANSPORTADORA ANDORINHA.</t>
  </si>
  <si>
    <t>NFE-893941</t>
  </si>
  <si>
    <t xml:space="preserve"> CRISTINA - NFE. 893.941 VENC. 28/02/26 VIA BOL. - REF. A COMPRA DE OLEO PROMAX CI-4 SAE 15W40 P/ USO NAS MAQUINAS EHL0013 E EHL0014, PRUDENTE -  - DECLARO QUE RECEBI TODAS AS MERCADORIAS EM PERFEITO ESTADO.OLEOS LUBRIFICANTES SAO RECICLAVEIS. NAO DESCARTE EM SOLOS, AGUA OU ESGOTO. ENTREGUE EM PONTO DE COLETA AUTORIZADA CONFORME RESOLUCAO CONAMA. DECLARAMOS QUE O PRODUTO ESTA DEVIDAMENTE ACONDICIONADO PARA SUPORTAR OS RISCOS NORMAIS DE CARREGAMENTO, DESCARREGAMENTO E TRANSPORTE CONF. REGULAMENTACAO EM VIGOR. DECRETO FEDERAL 96044 DE 18/05/88.</t>
  </si>
  <si>
    <t>VEICULO, MAQUINA E EQUIPAMENTO</t>
  </si>
  <si>
    <t>NFE-104442</t>
  </si>
  <si>
    <t>FECHAMENTO_ODBC_2026_03.xlsx</t>
  </si>
  <si>
    <t xml:space="preserve"> CRISTINA  NFE. 104.442 VENC. 05/05/26 VIA BOL.  REF. A COMPRA DE OLEO 15W40 200LTS P/ USO NAS MAQUINAS EHL0013 E_x000D_
EHL0014, PRUDENTE</t>
  </si>
  <si>
    <t xml:space="preserve"> CRISTINA - NFE. 104.442 VENC. 05/05/26 VIA BOL. - REF. A COMPRA DE OLEO 15W40 200LTS P/ USO NAS MAQUINAS EHL0013 E
EHL0014, PRUDENTE</t>
  </si>
  <si>
    <t>NFE-60755</t>
  </si>
  <si>
    <t xml:space="preserve"> CRISTINA - NFE. 60.755 VENC: 15/07/25 VIA BOL. - REF. A COMPRA DE FILTROS E OLEO 15W40 P/MAQUINA EHL0014 PRUDENTE. -  - DOCUMENTO EMITIDO POR ME OU EPP OPTANTE PELO SIMPLES;NACIONAL. NAO GERA DIREITO A CREDITO FISCAL DE ISS E IPI;PLACA: EHL-0014;VALOR APROXIMADO DE IMPOSTOS: R$ 121,27 FEDERAL, R$ 680,76 ESTADUAL;R$ 0,00 MUNICIPAL. FONTE: SP - IBPT/EMPRESOMETRO;</t>
  </si>
  <si>
    <t>AL23044</t>
  </si>
  <si>
    <t xml:space="preserve"> CRISTINA - S/N VENC. 25/06/2025 VIA CARTÃO ALELO - REF. AO SERVIÇO DE SOLDA DA PONTEIRA DA GARRA EHL0014 - PRUDENTE</t>
  </si>
  <si>
    <t>497814/496503/1094746/493141/490942</t>
  </si>
  <si>
    <t xml:space="preserve">CTE'S VINCULADOS CRISTINA - CTE. 497.814 VENC. 15/08/25 VIA BOL. - FRETE REF. A COMPRA DE ANEIS DE VEDAÇÃO P/ A MAQUINA EHL0014, PRUDENTE.
CRISTINA - CTE 496.503 VENC. 05/08/25 VIA BOL. - FRETE REF. AO TRANSPORTE DE VALVULA DIRECIONAL P/ O CAMINHÃO GDG8E75,
PRUDENTE.
CRISTINA - CTE 1.094.746 VENC. 05/08/25 VIA BOL. - FRETE REF. A COMPRA DE ELEMENTO FILTRANTE P/ A PRENSA PHH0049,
PIRACICABA.
CRISTINA - CTE. 493.141 VENC 05/08/25 VIA BOL. - FRETE REF. A COMPRA DE FILTROS E ELEMENTO P/ OS CAMINHÕES BKW9I57 E
BTZ8D36 EM DOURADOS E SUPORTE DA ALAVANCA P/ O CAMINHÃO BZG6A91 EM PRUDENTE.
CRISTINA - CTE. 490.942 VENC. VIA BOL - FRETE REF. A ENTREGA DE FILTRO COM CONTROLE E ELEMENTO FILTRANTE PARA O
CAMINHÃO GARRA ROLLON BZL7H95 E FILTRO DE AR P/ O CAMINHÃO ROLLON EWU6A86 - PRUDENTE.
</t>
  </si>
  <si>
    <t>NFE-24431</t>
  </si>
  <si>
    <t xml:space="preserve"> CRISTINA - NFE. 24.431 VENC. 05/08/25 15/08/25 VIA BOL. - REF. A COMPRA DE REGULADOR MONOFUNÇÃO P/ A MAQUINA EHL0014 E ROTOR E ROLAMENTOS P/ O CAMINHÃO EJZ7496, PRUDENTE -  - PEDIDOS: 461133,461142 VOCE PAGOU APROXIMADAMENTE:  99,95 DE TRIBUTOS FEDERAIS  65,50 DE TRIBUTOS ESTADUAIS  0,00 DE TRIBUTOS MUNICIPAIS  FONTE: IBPT  - CHAVE: 6A0A76</t>
  </si>
  <si>
    <t>NFE-77672</t>
  </si>
  <si>
    <t xml:space="preserve"> CRISTINA - NFE. 77.672 VENC. 15/08/25 VIA BOL. - REF. A COMPRA DE GRAXEIRA P/ A MAQUINA EHL0014, PRUDENTE. -  - SOLICITADO VINICIUS;PEDIDO: 001055617 17/07/25;BC 6,80-18% 1,22;TELEFONE 18 39033715;; VENDEDOR : 8 VINICIUS; [ TRIB APROX R$: 1,29 FEDERAL 1,22 ESTADUAL FONTE: IBPT/FECOMERCIO RS XE67EQ ]</t>
  </si>
  <si>
    <t>NFSE-126</t>
  </si>
  <si>
    <t xml:space="preserve"> - CRISTINA - NFS. 126 VENC. 25/07/25 VIA PIX - REF. A FABRICAÇÃO DE 8 ARRUELAS DE AÇO 80X32X4 MM E 7 PORCAS CASTELO
CONFORME MOSTRA A AMOSTRA, P/ A MAQUINA EHL0014, PRUDENTE.</t>
  </si>
  <si>
    <t>NFE-152021</t>
  </si>
  <si>
    <t xml:space="preserve"> CRISTINA - NFE. 152.021 VENC. 25/08/25 VIA TRANSF. - REF. A COMPRA DE MANGUEIRA E SEUS COMPLEMETOS P/ A GARRA EHL0014, PRUDENTE -  - PEDIDO: 523130 VOCE PAGOU APROXIMADAMENTE:  48,62 DE TRIBUTOS FEDERAIS  54,13 DE TRIBUTOS ESTADUAIS  0,00 DE TRIBUTOS MUNICIPAIS  FONTE: IBPT  - CHAVE: CAF7DD</t>
  </si>
  <si>
    <t>NFE-52589</t>
  </si>
  <si>
    <t xml:space="preserve"> CRISTINA - NFE. 52.589 VENC. 15/08/25 VIA BOL. - REF. A COMPRA DE ROLAMENTOS P/ A MAQUINA EHL0014, PRUDENTE -  - VOCE PAGOU APROXIMADAMENTE:  23,21 DE TRIBUTOS FEDERAIS  27,00 DE TRIBUTOS ESTADUAIS  0,00 DE TRIBUTOS MUNICIPAIS  FONTE: IBPT  - CHAVE: 24F470</t>
  </si>
  <si>
    <t>NFSE-127</t>
  </si>
  <si>
    <t xml:space="preserve"> - CRISTINA - NFS. 127 VENC. 25/08/25 VIA PIX - REF. AO SERVIÇO DE RECUPERAÇÃO DA ORELHA DO SUPORTE DO MOTOR HIDRAULICO
DE GIRO NA MAQUINA EHL0014, PRUDENTE</t>
  </si>
  <si>
    <t>NFE-102605</t>
  </si>
  <si>
    <t xml:space="preserve"> CRISTINA - NFE. 102.605 VENC. 17/08/25 VIA BOL. - REF. A COMPRA DE ADITIVO RADIADOR MWM P/ A MAQUINA EHL0014, PRUDENTE -  - SOL VINICIUS EHH0014;VALOR APROXIMADO DOS TRIBUTOS R$ 59.37.  34.32% FONTE IBPT.</t>
  </si>
  <si>
    <t>NFSE-129</t>
  </si>
  <si>
    <t xml:space="preserve"> - CRISTINA - NFS. 129 VENC. 25/07/25 VIA PIX - REF. AO SERVIÇO DE RETIRAR PARAFUSO QUEBRADO DO GIRO DA GARRA E ABRIR
ROSCA 3/8, 2 PARAFUSOS 3/8 ROSCA FINA E SERVIÇO DE CORTAR 1 PINO DE AÇO P/ O PENDULO DA GARRA, 1 PORCA E 1
ARRUELA, NA MAQUINA EHL0014, PRUDENTE</t>
  </si>
  <si>
    <t>NFE-78024</t>
  </si>
  <si>
    <t xml:space="preserve"> CRISTINA - NFE. 78.024 VENC. 25/08/25 VIA BOL. - REF. A COMPRA DE PEÇAS P/ A MANUTENÇÃO DA MAQUINA EHL0014 E DA GARRA DINAMAC, PRUDENTE -  - SOLICITADO VINICIUSPEDIDO: 001061862 31/07/25;BC 84,60-18% 15,23;TELEFONE 18 39033715;; VENDEDOR : 8 VINICIUS; [ TRIB APROX R$: 13,77 FEDERAL 15,23 ESTADUAL FONTE: IBPT/FECOMERCIO RS XE67EQ ]</t>
  </si>
  <si>
    <t>NFE-77438</t>
  </si>
  <si>
    <t xml:space="preserve"> CRISTNA - NFE. 77.438 VENC. 30/08/25 VIA BOL. - REF. A COMPRA DE ANEIS DE VEDAÇÃO P/ A MANUTENÇÃO NA MAQUINA EHL0014, PRUDENTE -  - DE ACORDO COM O ART.49 DO CDC SOMENTE SERA ACEITA DEVOLUCAO POR DESISTENCIA ATE SETE DIAS APOS RETIRADA DO ITEM, EM SUA EMBALAGEM ORIGINAL, NAO DANIFICADA, SEM INDICIOS DE USO E COM OS ACESSORIOS QUE O ACOMPANHAM.DEVOLUCAO POR DEFEITO SERAO APLICADAS AS REGRAS DE GARANTIA ESTABELECIDAS PELA KOMATSU FOREST.  EMBARQUE:419789</t>
  </si>
  <si>
    <t>NFE-864006</t>
  </si>
  <si>
    <t xml:space="preserve"> CRISTINA - NFE. 864.006 VENC. 03/09/25 VIA BOL. - REF. A COMPRA DE OLEO AW68 200L P/ TROCA NA PRENSA QXH2G14 E OLEO 15W40 P/ TROCA NA MAQUINA EHL0014, PRUDENTE -  - DECLARO QUE RECEBI TODAS AS MERCADORIAS EM PERFEITO ESTADO.OLEOS LUBRIFICANTES SAO RECICLAVEIS. NAO DESCARTE EM SOLOS, AGUA OU ESGOTO. ENTREGUE EM PONTO DE COLETA AUTORIZADA CONFORME RESOLUCAO CONAMA. DECLARAMOS QUE O PRODUTO ESTA DEVIDAMENTE ACONDICIONADO PARA SUPORTAR OS RISCOS NORMAIS DE CARREGAMENTO, DESCARREGAMENTO E TRANSPORTE CONF. REGULAMENTACAO EM VIGOR. DECRETO FEDERAL 96044 DE 18/05/88.</t>
  </si>
  <si>
    <t>NFE-153183</t>
  </si>
  <si>
    <t xml:space="preserve"> CRISTINA - NFE. 153.183 VENC. 15/09/25 VIA TRANSF. - REF. A COMPRA DE MANGUEIRA E SEUS COMPLEMENTOS P/ A MAQUINA EHL0014, PRUDENTE -  - PEDIDO: 530401  PLACA EHL-0014 ( RET POR JULHO ) VOCE PAGOU APROXIMADAMENTE:  21,09 DE TRIBUTOS FEDERAIS  25,42 DE TRIBUTOS ESTADUAIS  0,00 DE TRIBUTOS MUNICIPAIS  FONTE: IBPT  - CHAVE: CAF7DD</t>
  </si>
  <si>
    <t>NFE-153185</t>
  </si>
  <si>
    <t xml:space="preserve"> CRISTINA - NFE. 153.185 VENC. 15/09/25 VIA TRANSF. - REF. A COMPRA DE ABRAÇADEIRA P/ MANUTENÇÃO DA MAQUINA EHL0014, PRUDENTE -  - PEDIDO: 530336 VOCE PAGOU APROXIMADAMENTE:  5,06 DE TRIBUTOS FEDERAIS  6,78 DE TRIBUTOS ESTADUAIS  0,00 DE TRIBUTOS MUNICIPAIS  FONTE: IBPT  - CHAVE: CAF7DD</t>
  </si>
  <si>
    <t>NFE-153187</t>
  </si>
  <si>
    <t xml:space="preserve"> CRISTINA - NFE. 153.187 VENC. 15/09/25 VIA TRANSF. - REF. A COMPRA DE PEÇAS P/ MANUTENÇÃO NA MAQUINA EHL0014, PRUDENTE -  - PEDIDO: 530832 VOCE PAGOU APROXIMADAMENTE:  19,51 DE TRIBUTOS FEDERAIS  24,43 DE TRIBUTOS ESTADUAIS  0,00 DE TRIBUTOS MUNICIPAIS  FONTE: IBPT  - CHAVE: CAF7DD</t>
  </si>
  <si>
    <t xml:space="preserve"> - CRISTINA - NFS. 13 VENC. 25/08/25 VIA PIX - REF. AO SERVIÇOS MECANICOS:
VOLVO 360 - TIRAR VAZAMENTODE AR CONDICIONADO ROLLON, TROCA DE MANGUEIRAS DA ARTICULAÇÃO, TROCA REGULADOR DE
AR, ALINHAMENTO MANGUEIRAS ARTICULAÇÃO, FAZER BRAÇADEIRAS P/ CANO BRAÇO 400,00
GDG8E75 - COLOCAR PISTÃO DO LEVANTE, TROCAR PARALAMA, TROCAR MANGUEIRA PISTÃO BRAÇO, TROCAR PISTÃO GARRA,
COMPLETAR OLEO HIDR. CHN0029 - TROCAR MANGUEIRA BOBCAT 400,00
SUY4F83 - TROCAR MANGUEIRAS DA GARRA, ALINHAR LAMINA PARACHOQUE, TROCAR REPARO DO PISTÃO, TROCAR PARAFUSOS
DA GARRA POR PINOS, COLOCAR PARAFUSOS PARACHOQUE, CONSERTO PROTEÇÃO PISTÃO APOIO ESTABILIZADOR 400,00
EHL0014 - MUDAR MANGUEIRAS DA GARRA, TROCA DE MANGUEIRAS DA GARRA, RETIRAR GARRAR, CONSERTO GIRO E EMBUCHAR,
TERMINO GARRALIEEBHER 400,00
PHH0045 - PASSAR PINO MACHO PRENSA. VOLVO 360 - RETIRAR GIRO P/ CONSERTO. EWU6087 - TROCAR PINO TRAVA CAIXA CARGA
400,00
EHL0014 - EMBUCHAR UNHAS GARRA, TROCAR GARRAR, TIRAR VAZAMENTO CONEXAO DA GARRA, TROCAR PROTEÇÃO DO PISTÃO
DA GARRA 400,00
EHL0014 - TROCAR GARRA, TROCAR PISTAO, COMPLETAR OLEO HIDR., TROCAR MANGUEIRAS, DESMONTAR 1 PISTÃO DE GIRO
400,00
NRQ7727 - TROCAR MANGUEIRAS DA ARTICULAÇÃO, TRAVAR TUBOS NA LANÇA, RETIRAR PISTÃO, TROCAR REPAROS DA GARRA,
TROCAR PARAFUSOS DA GARRA POR PINOS, RETIRAR SEGUNDO PISTÃO GIRO 400,00
SUY4F83 - TROCAR MANGUEIRAS DO PISTAO DA GARRA, TROCAR TUBOS. NRQ7727 - TROCAR MANGUEIRA DA LANÇA, TROCAR GUIA
DA LANÇA 400,00
NRQ7727 - TROCAR REPARO PISTAO DA GARRA, TROCAR PARAFUSOS POR PINOS DA GARRA, COLOCAR MOLAS NAS MANGUEIRAS,
INSTALAR TUBOS CANOS DO 360, TROCAR MANGUEIRAS DA GARRA, TRAVAR DISTRIBUIDOR 400,00
NRQ7727 - TROCAR REPARO DO GIRO DO EQUIPAMENTO, TIRAR VAZAMENTO HIDR 400,00
NRQ7727 - TROCAR REPARO DO GIRO. SUY4F83 - TRAVAR DISTRIBUIDOR DA GARAR, COLOCAR TUBOS NOVOS, ALINHAR
MANGUEIRAS DA GARRAR E TRAVAR 400,00
SUY4F83 - TERMINO DE COLOCAR TUBOS NOVOS, TROCAR MANGUEIRA DA GARRA, COLOCAR GIRO NA GARRA, MONTAR PENDULO E
GARRA NO EQUIPAMENTO, COLOCAR GARRA, TROCAR TERMINAL DO COMANDO, TROCAR PINO TRAVA COM CARGA 400,00
SUY4F83 - KM 798, TROCAR MANGUEIRA DA GARRA, ALINHAR DEGRAU EQUIPAMENTO. BTZ8D36 - KM 135.050, REGULAR
FREIO(VISTORIA), TROCAR CATRACA FREIO TRAÇÃO, CORTAR E TROCAR PINO DA CAIXA DE CARGA 400,00
EHL0014 - TROCAR PISTAO DA GARRA. QXH2614 - TIRAR GARRAR, TIRAR LANÇA PARA TIRAR PISTÃO. RETIRAR BOCA DE LOBO DO
EWU6088 E COLOCAR NO BTZ8D36, TROCAR AMORTECEDORES DO CAPO, REGULAR FREIO 400,00
EHL0014 - ENCONTRAR DEFEITO NA LIEEBHER. SUY4F83 - TROCAR TUBOS E VALVULAS DE ACIONAMENTO DE AR, VAZAMENTO DE AR
NO COMANDO HIDR. NRQ7727 - RETIRAR TUBOS P/ FAZER PARAUFUSOS. 400,00
SUY4F83 - RETIRAR E COLOCAR COMANDO HIDR. P/ TROCAR REARO PNEUMATICO. 400,00
TERMINO TROCA VALVULAS AR ROLL-ON. SUY4F83 - TROCAR PISTAO DA CAIXA DECARGA 400,00</t>
  </si>
  <si>
    <t xml:space="preserve"> - CRISTINA - NFS. 14 VENC. 05/09/25 VIA PIX - REF. AOS SERVIÇOS:
18/08 EWU6087 RETURAR VALVULA, FAZER TUBO CANO LANÇA, COMPLETAR OLEO HIDR - NRQ7727 TERMINO 370,00
19/08 EHL0014 - EMBUCHAR UNHAS, MONTAGEM UNHAS, COLOCAR ARRUAÇAS E TIRAR FOLGA DOS PINOS DA UNHA, TROCAR
FILTRO HIDRAULICO 370,00
20/08 EHL0014 - DESMONTAR GARRA P/ TROCA DE REPARO 370,00
21/08 EHL0014 E SUY4F83 - DESMONTAR DISTRIBUIDOR DA GARRA P TROCAR REPARO, TROCAR VALVULA DE ACIONAMENTO,
COLOCAR PISTAO UNHAS, COLOCAR MANGUEIRAS GIRO E LAVAR PISTAO LIEEBHER 370,00
22/08 SUY4F38 - COLOCAR PISTAO TRAVA CAIXA CARGA, COLOCAR VALVULA DE ACIONAMENTO NA CABINE E TERMINO DA GARRA
DINAMAC 370,00</t>
  </si>
  <si>
    <t>NFE-153577</t>
  </si>
  <si>
    <t xml:space="preserve"> CRISTINA - NFE. 153.577 VENC. 25/09/25 VIA TRANSF. - REF. ACOMPRA DE ANEIS SINTETICOS P/ MANUTENÇÃO NA GARRA DINAMAC E NA  MAQUINA EHL0014, PRUDENTE -  - PEDIDO: 532557 VOCE PAGOU APROXIMADAMENTE:  1,78 DE TRIBUTOS FEDERAIS  2,16 DE TRIBUTOS ESTADUAIS  0,00 DE TRIBUTOS MUNICIPAIS  FONTE: IBPT  - CHAVE: CAF7DD</t>
  </si>
  <si>
    <t>NFE-578045</t>
  </si>
  <si>
    <t xml:space="preserve"> CRISTINA - NFE. 578.045 VENC. 05/10/25 VIA BOL. - REF. A COMPRA DE KIT VEDAÇÃO P/ A MAQUINA EHL0014, PRUDENTE -  - O.VENDA:SOG014932 REF.FISCAL:RFG030546 COD.CLI:907092 PED.CLI:CONFORME SQG024487 PEDIDO DO CLIENTE: CONFORME SQG024487 REDESPACHO PELA TRANSPORTADORA ANDORINHA.</t>
  </si>
  <si>
    <t xml:space="preserve"> CRISTINA - S/N VENC. 25/09/25 VIA CARTÃO ALELO - REF. A LAVAGEM REALIZADA NAS MAQUINAS EHL0014 E EHH0046 E NO
CAMINHÃO EWU5986, PRUDENTE</t>
  </si>
  <si>
    <t>NFSE-55534</t>
  </si>
  <si>
    <t xml:space="preserve"> - CRISTINA - NFS. 55.534 VENC. VIA BOL. - REF. A TROCA DA TRANSMIÇÃO DA MAQUINA EHL0013 P/ A EHL0014 E TROCA DE OLEO P/
REVISÃO DE 2.000 HORAS NA MAQUINA EHL0014 (HORAS DE SERVIÇOS 1305.69890 / 15.500H / PEDIDO 4LJ058861) RETENÇÃO DE 11%,
PRUDENTE</t>
  </si>
  <si>
    <t>NFSE-18230</t>
  </si>
  <si>
    <t>CRISTINA - NFS. 18.230 VENC. 15/10/25 VIA BOL. - REF. AO SERVIÇO DE BRUNIR CAMISA 85,00 - CROMAR HASTE 290,00 - DESMONTAR E TROCAR REPARO E MONTAR PISTÃO 131,00 - FAZER EMBOLO 210,00 - NA MAQUINA EHL0014, PRUDENTE</t>
  </si>
  <si>
    <t>NFE-19953</t>
  </si>
  <si>
    <t>CRISTINA - NFE. 19.953 VENC. 15/10/25 VIA BOL. - REF. A COMPRA DE REPAROS, ROTULA E ANEL TRAVA AÇO P/ A MAQUINA EHL0014, PRUDENTE -  - VAL APROX TRIBUTOS FED. R$499,04 (35,04%) ESTADUAL R$0,00 (0,00%) MUNICIPAL R$0,00 (0,00%) FONTE:IBPT.VAL APROX TRIBUTOS DESTA NOTA R$499,04 (35,04%) FONTE:IBPT.I-DOCUMENTO EMITIDO POR ME OU EPP OPTANTE PELO SIMPLES NACIONAL.REFERENTE AO ORCAMENTO:66591 MAQUINA:ESCAVADEIRA LIEBHERR GM70 PLACA:EHL-0024</t>
  </si>
  <si>
    <t>NFE-54408</t>
  </si>
  <si>
    <t>CRISTINA - NFE. 54.408 VENC. 05/11/25 VIA BOL. - REF. A COMPRA DE ROLAMENTO 32009 E ARRUELA MB-8 P/ A MAQUINA EHH0014, PRUDENTE -  - PLACA EHH-0014 VOCE PAGOU APROXIMADAMENTE:  24,63 DE TRIBUTOS FEDERAIS  28,80 DE TRIBUTOS ESTADUAIS  0,00 DE TRIBUTOS MUNICIPAIS  FONTE: IBPT  - CHAVE: 80DB15</t>
  </si>
  <si>
    <t>NFE-156237</t>
  </si>
  <si>
    <t>CRISTINA - NFE. 156.237 VENC. 05/12/25 VIA PIX - REF. A COMPRA DE TERMINAIS P/ A MAQUINA EHL0014, PRUDENTE -  - PEDIDO: 548217 VOCE PAGOU APROXIMADAMENTE:  8,53 DE TRIBUTOS FEDERAIS  7,41 DE TRIBUTOS ESTADUAIS  0,00 DE TRIBUTOS MUNICIPAIS  FONTE: IBPT  - CHAVE: CAF7DD</t>
  </si>
  <si>
    <t>NFE-156236</t>
  </si>
  <si>
    <t>CRISTINA - NFE. 156.236 VENC. 05/12/25 VIA PIX - REF. A COMPRA DE MANGUEIRAS HIDRAULICAS AGR2-6 E 3/4 6090 PSI E CONEXÕES P/ A MAQUINA EHL0014, PRUDENTE -  - PEDIDO: 548838 VOCE PAGOU APROXIMADAMENTE:  146,68 DE TRIBUTOS FEDERAIS  147,39 DE TRIBUTOS ESTADUAIS  0,00 DE TRIBUTOS MUNICIPAIS  FONTE: IBPT  - CHAVE: CAF7DD</t>
  </si>
  <si>
    <t>NFE-79743</t>
  </si>
  <si>
    <t>CRISTINA - NFE. 79.743 VENC. 25/11/25 VIA BOL. - REF. A COMPRA DE PARAFUSOS, PORCAS E ARRUELAS P/ MANURENÇÃO NA MAQUINA EHL0014, TORNEIRA DE METAL P/ O PATIO SUCATA E CADEADO 50 P/ A PORTA DO CONTEINER SUPRIMENTOS, PRUDENTE -  - PEDIDO: 001100772 29/10/25BC 87,01-18% 15,66BC 26,99- SUBST. TRIBUTARIATELEFONE 18 39033715 VENDEDOR : 8 VINICIUS [ TRIB APROX R$: 18,52 FEDERAL 18,04 ESTADUAL FONTE: IBPT/FECOMERCIO RS XE67EQ ]</t>
  </si>
  <si>
    <t>NFE-6995</t>
  </si>
  <si>
    <t>CRISTINA - NFE. 6.995 VENC. 15/11/25 VIA BOL. - REF. A COMPRA DE TERMINAIS P/ USO NA MAQUINA EHH0014, PRUDENTE -  - VENDA GERADA A PARTIR DO ORCAMENTO N. 0000024423.SOLICITADO=SR. JUNIOR  PARA USO DA=EHL-0014 - VOCE PAGOU APROXIMADAMENTE : R$9,19 DE TRIBUTOS FEDERAIS R$8,25 DE TRIBUTOS ESTADUAIS FONTE : IBPT</t>
  </si>
  <si>
    <t xml:space="preserve"> - CRISTINA - NFS. 422 VENC. 05/12/25 VIA PIX - REF. A TROCA DE REPARO DA VÁVULA DO COMANDO NA MAQUINA EHL0014 - TROCA DO
REPARODO PISTÃO, REVISÃO COMPLETA, REGULAGEM DO SISTEMA HIDRÁULICO, TROCAR O HORIMETRO, REVISÃO PARTE
ELÉTRICA, TROCAR BORRACHAS DA PORTA E CONSERTO DA FECHADURA NA MAQUINA EHH0005, PRUDENTE</t>
  </si>
  <si>
    <t>NFE-20199</t>
  </si>
  <si>
    <t xml:space="preserve"> CRISTINA  NFE. 20.199 VENC. 05/02/26 R$1.907,00 05/03/26 R$1.907,00 VIA BOL.  REF. A COMPRA DE PEÇAS P/ USO NA MAQUINA EHL0014, PRUDENTE    VAL APROX TRIBUTOS FED. R$1.238,82 (32,48%) ESTADUAL R$0,00 (0,00%) MUNICIPAL R$0,00 (0,00%) FONTE:IBPT.VAL APROX TRIBUTOS DESTA NOTA R$1238,82 (32,48%) FONTE:IBPT.IDOCUMENTO EMITIDO POR ME OU EPP OPTANTE PELO SIMPLES NACIONAL.REFERENTE AO ORCAMENTO:67468 MAQUINA:ESCAVADEIRA LIEBHERR 924 GM70 FROTA:EHL0014</t>
  </si>
  <si>
    <t xml:space="preserve"> CRISTINA  NFS. 41 VENC. 05/02/26 R$739,84 05/03/26 R$739,84 VIA BOL.  REF. AO SERVIÇOS DE AJUSTAR CABEÇOTE R$90,00  DESMONTAR, TROCAR E MONTAR REPARO DO PISTÃO R$39,68 CROMAR HASTE 50MM R$580,00  SERVIÇO DE EMBOLO R$420,00  BRUNIR CAMISA R$170,00 REFAZER SOLDA DA CAMISA R$180,00 NA MAQUINA EHL0014, PRUDENTE</t>
  </si>
  <si>
    <t>NFE-765</t>
  </si>
  <si>
    <t xml:space="preserve"> CRISTINA  NFE. 765 VENC. 15/02/26 VIA BOL.  REF. A COMPRA DE OLEO LUBRAX TOP TURBO 70MILKM 15W40 CI4 P/ USO NA MAQUINA_x000D_
EHL0014, MARINGA</t>
  </si>
  <si>
    <t xml:space="preserve">  CRISTINA  NFS. 41 VENC. 25/01/26 VIA PIX  REF. A TROCA DO BLOCO DE VALVULA DO COMANDO PRINCIPAL DA MAQUINA EHL0014,_x000D_
PRUDENTE</t>
  </si>
  <si>
    <t xml:space="preserve"> CRISTINA  NFE. 893.941 VENC. 28/02/26 VIA BOL.  REF. A COMPRA DE OLEO PROMAX CI4 SAE 15W40 P/ USO NAS MAQUINAS EHL0013 E EHL0014, PRUDENTE    DECLARO QUE RECEBI TODAS AS MERCADORIAS EM PERFEITO ESTADO.OLEOS LUBRIFICANTES SAO RECICLAVEIS. NAO DESCARTE EM SOLOS, AGUA OU ESGOTO. ENTREGUE EM PONTO DE COLETA AUTORIZADA CONFORME RESOLUCAO CONAMA. DECLARAMOS QUE O PRODUTO ESTA DEVIDAMENTE ACONDICIONADO PARA SUPORTAR OS RISCOS NORMAIS DE CARREGAMENTO, DESCARREGAMENTO E TRANSPORTE CONF. REGULAMENTACAO EM VIGOR. DECRETO FEDERAL 96044 DE 18/05/88.</t>
  </si>
  <si>
    <t>NFE-424</t>
  </si>
  <si>
    <t xml:space="preserve"> CRISTINA  NFE. 424 VENC. 05/02/26 VIA PIX  REF. A COMPRA DE JOGO DE REPARO DO BLOCO AUXILIAR DO COMANDO PRINCIPAL P/_x000D_
USO NA MAQUINA EHL0014, MARINGA</t>
  </si>
  <si>
    <t>NFSE-904</t>
  </si>
  <si>
    <t xml:space="preserve">  CRISTINA  NFS. 904 VENC. 05/02/26 VIA PIX  REF. AO SERVIÇO DE FAZER REMOÇÃO AUXILIAR P/ TROCAR REPAROS E SANAR_x000D_
VAZAMENTOS HIDRAULICOS NA MAQUINA EHL0014, MARINGA</t>
  </si>
  <si>
    <t>NFE-2896</t>
  </si>
  <si>
    <t xml:space="preserve"> CRISTINA  NFE. 2.896 VENC. 05/03/26 VIA BOL.  REF. A COMPRA DE MANGUEIRA 1/2 X 2AT P/ USO NA MAQUINA EHL0014, MARINGA</t>
  </si>
  <si>
    <t>NFE-2977</t>
  </si>
  <si>
    <t xml:space="preserve"> CRISTINA  NFE. 2.977 VENC. 05/03/26 VIA BOL.  REF. A COMPRA DE MANGUEIRA 3/8 R12 P/ USO NA MAQUINA EHL0014, MARINGA</t>
  </si>
  <si>
    <t>NFE-12106</t>
  </si>
  <si>
    <t xml:space="preserve"> CRISTINA  NFE. 12.106 VENC. 05/03/2026 VIA BOL.  REF. A COMPRA DE 01 FILTRO DE COMBUSTIVEL DA MAQUINA EHL0014 MARINGA.</t>
  </si>
  <si>
    <t>NFE-592741</t>
  </si>
  <si>
    <t xml:space="preserve"> CRISTINA   NFE. 592.741 VENC. 22/03/26 VIA BOL.  REF. A COMPRA DE KIT DE MANUTENÇÃO E FILTRO RACOR P/ USO NA MAQUINA_x000D_
EHL0014, MARINGA</t>
  </si>
  <si>
    <t>NFSE-685</t>
  </si>
  <si>
    <t xml:space="preserve">  CRISTINA  NFS. 685 VENC. 25/03/26 VIA BOL.  REF. A REVISÃO DA BOMBA ALTA  LIMPEZA, VEDAÇÃO DE VALVULAS, RETIFICA DO_x000D_
CABEÇOTE E TESTE NA MAQUINA EHL0014, MARINGA DISTRITO</t>
  </si>
  <si>
    <t>NFE-3405</t>
  </si>
  <si>
    <t xml:space="preserve"> CRISTINA  NFE. 3.405 VENC. 15/04/26 VIA BOL.  REF. A COMPRA DE ADAPTADOR E BICO P/ LIMPEZA P/ USO NA MAQUINA EHL0014,_x000D_
MARINGA</t>
  </si>
  <si>
    <t>NFE-3479</t>
  </si>
  <si>
    <t xml:space="preserve"> CRISTINA  NFE. 3.479 VENC. 15/04/26 VIA BOL.  REF. A COMPRA DE MANGUEIRA 3/8 4SP C/ 400MM E CONEXÕES P/ USO NA MAQUINA_x000D_
EHL0014, MARINGA</t>
  </si>
  <si>
    <t>NFE-47786</t>
  </si>
  <si>
    <t xml:space="preserve"> CRISTINA  NFE. 47.786 VENC. 25/04/26 VIA BOL.  REF. A COMPRA DE 10 BALDES DE OLEO AW68 DE 20LTS P/ USO NA MAQUINA_x000D_
EHL0014, MARINGA</t>
  </si>
  <si>
    <t>EHH-0003</t>
  </si>
  <si>
    <t>NFE-381007</t>
  </si>
  <si>
    <t>CRISTINA  NFE. 381.007 VENC. 15/11/25 VIA BOL.  REF. A COMPRA DE INDUZIDO 24V, RELE DE PARTIDA 42V E REPARO PARTIDA P/ A MAQUINA EWU6003 E OUTRO MATERIAS ELETRICOS P/ O CAMINHÃO HAR1F82, PRUDENTE    PEDIDO: 1568809,1569121,1569706,1569848  EWU6003 HAR1F82ICMS RECOLHIDO ANTERIORMENTE POR ST CONFORME ARTIGO 313O DO RICMS/SP  VOCE PAGOU APROXIMADAMENTE:  49,66 DE TRIBUTOS FEDERAIS  0,00 DE TRIBUTOS MUNICIPAIS  FONTE: IBPT   CHAVE: CF6051</t>
  </si>
  <si>
    <t>NFE-146260</t>
  </si>
  <si>
    <t xml:space="preserve"> NFE 146.260 PTO BOL VENC 02/02  REF. A COMPRA DE UMA PECA PARA TESOURA EHH0003, E UM ITEM PARA MANUTENCAO GERAL DAS MAQUINAS/PATIO   COMPRADO POR LEONARDO COMPRADOR DOURADOS  CST 20  MERCADORIA SUJEITA A REDUCAO DE BASE DE CALCULO CONFORME CONVENIO 52/91.  **MERCADORIA ENTREGUE**  LANCAMENTOS(S) EFETUADOS EM DECORRENCIA DE OPER. REG NFCE N.207043,207865 RETIRADO POR LEOTOTAL APROXIMADO DE TRIBUTOS DA NOTA: R$5.67 (3.65% FED NAC) R$42.97 (27.66% EST) FONTE TRIBUTARIA: SEBRAE</t>
  </si>
  <si>
    <t xml:space="preserve"> NFE 146.260 PTO BOL VENC 02/02 - REF. A COMPRA DE UMA PECA PARA TESOURA EHH0003, E UM ITEM PARA MANUTENCAO GERAL DAS MAQUINAS/PATIO  - COMPRADO POR LEONARDO COMPRADOR DOURADOS - CST 20 - MERCADORIA SUJEITA A REDUCAO DE BASE DE CALCULO CONFORME CONVENIO 52/91. - **MERCADORIA ENTREGUE** - LANCAMENTOS(S) EFETUADOS EM DECORRENCIA DE OPER. REG NFCE N.207043,207865 RETIRADO POR LEO-TOTAL APROXIMADO DE TRIBUTOS DA NOTA: R$5.67 (3.65% FED NAC) R$42.97 (27.66% EST) FONTE TRIBUTARIA: SEBRAE</t>
  </si>
  <si>
    <t>NFE-264159</t>
  </si>
  <si>
    <t xml:space="preserve"> CRISTINA  NFE. 264.159 VENC. 25/04/26 VIA BOL.  REF. A COMPRA DE FILTROS P/ REVISÃO NA MAQUINA EHH0003, DOURADOS</t>
  </si>
  <si>
    <t xml:space="preserve"> CRISTINA - NFE. 568.986 VENC. 04/07/2025 VIA BOL. - REF. A COMPRA DE KIT FILTROS DE 1000 HORAS P/AS LIEBHERR EHL0028 PRUDENTE E EHL0041 JOINVILLE. -  - O.VENDA:SOG009318 REF.FISCAL:RFG019021 COD.CLI:907092 PED.CLI:LH30M 1253.99908 PEDIDO DO CLIENTE: LH30M 1253.99908 REDESPACHO PELA TRANSPORTADORA ANDORINHA.</t>
  </si>
  <si>
    <t>CTE-136505</t>
  </si>
  <si>
    <t xml:space="preserve"> 
CRISTINA - NFS 136505 VENC VIA BOL - REF. AO SERVIÇO DE FRETE AO ENVIO DE FILTROS DE PRESIDENTE PRUDENTE PARA
JOINVILLE PARA A MAQUINA EHL0041
</t>
  </si>
  <si>
    <t>NFE-120542</t>
  </si>
  <si>
    <t xml:space="preserve"> CRISTINA - NFE. 120.542 VENC 10/07/25 VIA BOL - REF. A COMPRA DE PRODUTOS PARA O VEICULO EHL0041 JOINVILLE -  - VAL APROX TRIBUTOS, F=48,29 (14,21%) E=53,55 (15,75%) FONTE: IBPT-SOLICITANTE: CRISTIANO- DEVOLUCAO SOMENTE COM AUTORIZACAO E APRESENTACAO DA NOTA FISCAL COM A MERCADORIA.-PEDIDO:122067-EXPEDICAO:110813VEND.: RAFAEL</t>
  </si>
  <si>
    <t>REF.CTE'S 370105/370800/370806 CRISTINA - CTE. 370.105 VENC. 05/08/25 VIA BOL. - FRETE REF. A COMPRA DE CARCAÇA FILTRO DE AR P/ O CAMINHÃO ATEGO
NRV7727, CAMPO GRANDE. CRISTINA - CTE. 370.105 VENC. 05/08/25 VIA BOL. - FRETE REF. A COMPRA DE CARCAÇA FILTRO DE AR P/ O CAMINHÃO ATEGO
NRV7727, CAMPO GRANDE. CRISTINA - CTE. 370.800 VENC. 05/08/25 VIA BOL. - FRETE REF. A COMPRA DE POTENCIOMETRO QUE FOI UTILIZADO NA MAQUINA
EHH0009, PRUDENTE.</t>
  </si>
  <si>
    <t xml:space="preserve"> CRISTINA - NFE. 42.410 VENC 15/08/25 VIA BOL. - REF. A COMPRA DE OLEO 15W40 P/ TROCA NAS MAQUINAS LIEBHERR EHL0028
PRUDENTE, EHL0041 JOIVILLE, EHL0042 DOURADOS E EHL0043 MARINGA.</t>
  </si>
  <si>
    <t xml:space="preserve"> CRISTINA - CTE. 651.009 VENC. VIA BOL. - FRETE REF. A COMPRA DE PONTEIRAS DA UNHA DA GARRA DAS MAQUINA EHL0028,
EHL0041 E EHL0043, PRUDENTE</t>
  </si>
  <si>
    <t>NFE-5183</t>
  </si>
  <si>
    <t xml:space="preserve"> CRISTINA - NFE. 5.183 VENC. 15/09/25 VIA BOL. - REF. AS PEÇAS UTILIZADAS NA MANUTENÇÃO CORRETIVA DO SISTEMA DE AR CONDICIONADO DA MAQUINA EHL0041, JOIVILLE -  - VAL APROX DOS TRIBUTOS R$41,83(3,36%) FONTE IBPT.DOCUMENTO EMITIDO POR MICRO EMPRESA OPTANTE DO SIMPLES NACIONAL -GARANTIA LEGAL DE 90 DIAS NOS ITENS APLICADOS NO VEICULO ESCAVADEIRA LIEBHERR - LH 30 M LITRONIC -2021- FORMA DE PAGAMENTO:15DDF- SERVICO EXEC EM 01/09/2025 - NFSE 3841-AUTORIZADO POR SR.(A):CRISTIANO/ WAGNER JUNIOR</t>
  </si>
  <si>
    <t>NFSE-3841</t>
  </si>
  <si>
    <t xml:space="preserve"> - CRISTINA - NFS. 3.841 VENC. 15/09/25 VIA BOL. - REF. A MÃO DE OBRA TECNICA P/ MANUTENÇÃO CORRETIVA DO SISTEMA DE AR
CONDICIONADO NA MAQUINA EHL0041, JOINVILLE</t>
  </si>
  <si>
    <t xml:space="preserve"> CRISTINA - NFE. 38.574 VENC. 16/10/25 VIA BOL. - REF. A COMPRA DE PONTEIRAS DA UNHA DA GARRA LIEBHEER P/ AS MAQUINA EHL0028, EHL0041 E EHL0043, PRUDENTE -  - VAL APROX DOS TRIBUTOS R$ 271,02 (13,45%) FONTE:IBPT</t>
  </si>
  <si>
    <t>OC26151 E OC26169</t>
  </si>
  <si>
    <t xml:space="preserve">CRISTINA - CTE. 1.410.442 VENC. VIA BOL. - FRETE REF. A COMPRA DE 2 BALDES DE GRAXA EP 00 P/ A PRENSA PHH0045, PRUDENTE
CRISTINA - CTE. 148.307 VENC. 10/11/25 VIA BOL. - FRETE REF. AO ENVIO DE 5 UNHAS DA GARRA, 1 KIT DE FILTROS E 2 BALDES DE OLEO 10W40 P/ A MAQUINA EHL0041, JOINVILLE
</t>
  </si>
  <si>
    <t>CRISTINA - CTE. 386.892 VENC. VIA BOL. - FRETE REF. A COMPRA DE FILTROS E KIT MANUTENÇÃO P/ A MAQUINA EHH0041 DE JOINVILLE (MERCADORIA ENTREGUE EM PRUDENTE E VAI SER ENVIADA PARA JOINVILLE)
CRISTINA - CTE. 386.027 VENC. VIA BOL. - FRETE REF. A COMPRA DE FILTRO DE AR INTERNO E EXTERNO, MANGOTE DA TURBINA E ABRAÇADEIRA SILENCIOSO P/ A MAQUINA EHH0009, PRUDENTE
CRISTINA - CTE. 385.978 VENC. VIA BOL. - FRETE REF. A COMPRA DE KITS DE VEDAÇÃO DO CILINDRO E KITS VEDAÇÃO DO MANCAL HASTE P/ A MAQUINA EHL0028, PRUDENTE</t>
  </si>
  <si>
    <t>NFE-582820</t>
  </si>
  <si>
    <t>CRISTINA - NFE. 582.820 VENC. 26/11/25 VIA BOL. - REF. A COMPRA DE KIT DE MANUTENÇÃO 500H, FILTRO DE COMBUSTIVEL E ELEMENTO FILTRANTE P/ A MAQUINA EHH0041, JOINVILLE(TRANSPORADORA RESPONSAVEL ANDORINHA) -  - O.VENDA:SOG018323 REF.FISCAL:RFG036744 COD.CLI:907092 PED.CLI:026014 PEDIDO DO CLIENTE: 026014 REDESPACHO PELA TRANSPRTADORA ANDORINHA.</t>
  </si>
  <si>
    <t>CTE-151948</t>
  </si>
  <si>
    <t xml:space="preserve"> CRISTINA - CTE. 151.948 VENC. VIA BOL. - FRETE REF. AO ENVIO DE FILTRO DA MATRIZ EM PRUDENTE P/ A MAQUINA EHL0041 EM JOINVILLE</t>
  </si>
  <si>
    <t>NFSE-1979</t>
  </si>
  <si>
    <t xml:space="preserve"> - CRISTINA - NFS: 1.979 VENC: 25/12/25 VIA PIX - REF. A INSTALAÇÃO DE 2 BATERIAS HELIAR 150AH P/ MAQUINA EHL0041 DE JOINVILLE</t>
  </si>
  <si>
    <t>NFE-10625387</t>
  </si>
  <si>
    <t xml:space="preserve"> CRISTINA - NFE. 10.625.387 VENC. 25/12/25 VIA PIX - REF. A COMPRA DE 02 BATERIAS HELIAR DE 150 AH P/ A MAQUINA EHL0041, JOINVILLE -  -</t>
  </si>
  <si>
    <t xml:space="preserve"> CRISTINA - CTE. 420.941 VENC. VIA BOL. - FRETE REF. A COMPRA DE 8 BALDES DE OLEO LIEBHERR 10W40 20 LTS P/ USO NAS_x000D_
MAQUINAS LIEBHERR DAS BASE DE PRUDENTE (EHL0028), JOINVILLE (EHL0041), DOURADOS (EHL0042) E MARINGA (EHL0043)</t>
  </si>
  <si>
    <t xml:space="preserve"> CRISTINA - NFE. 44.355 VENC. 05/02/26 VIA BOL. - REF. A COMPRA DE OLEO 10W40 20LTS P/ AS MAQUINAS LIEBHERR DAS BASES DE_x000D_
PRUDENTE (EHL0028), JOINVILLE (EHL0041), DOURADOS (EHL0042) E MARINGA (EHL0043)</t>
  </si>
  <si>
    <t xml:space="preserve"> CRISTINA - NFE. 1.798 VENC. 26/01/26 VIA BOL. - REF. A COMPRA DE PRODUTOS P/ MANUTENÇÃO NA MAQUINA EHL0041 DE JOINVILLE -  - PLACA: EHL0041 FROTA: LIEBHERR 934 VEICULO: 934 L 934 L - LIEBHERR KM:</t>
  </si>
  <si>
    <t>NFSE-27638</t>
  </si>
  <si>
    <t xml:space="preserve"> - CRISTINA - NFS. 2.583 VENC. 26/01/26 VIA BOL. - REF. A REMOÇÃO DO CILINDRO HIDRAULICO DA CABINE (R$ 360,00) INSTALAÇÃO DO_x000D_
CILINDRO HIDRAULICO (R$ 360,00) TROCA DO REPARO DO CILINDRO HIDRAULICO (R$ 450,00) E DESLOCAMENTO (R$ 240,00) NA_x000D_
MAQUINA EHL0041 DE JOINVILLE</t>
  </si>
  <si>
    <t>NFSE-5404</t>
  </si>
  <si>
    <t xml:space="preserve"> - CRISTINA - NFS. 5.404 VENC. 25/01/26 VIA BOL. - REF. A TROCA DE BUZINA, TESTES DE CHICOTE E ELETRICOS NA CENTRAL DA_x000D_
MAQUNA EHL0041, JOINVILLE</t>
  </si>
  <si>
    <t xml:space="preserve"> CRISTINA - NFE. 1.988 VENC. 15/02/26 VIA PIX - REF. A COMPRA DE KIT DA GARRA LIEBHERR P/ AS MAQUINAS EHH0040 DE LONDRINA, EHH0038 DE CAMPO GRANDE E EHL0041 DE JOINVILLE - RASTREIO OY 653 797 628 BR; - I  -DOCUMENTO EMITIDO POR ME OU EPP OPTANTE PELO SIMPLES NACIONAL.; II - NAO GERA DIREITO A CREDITO FISCAL DE IPI.; VALOR APROXIMADO DOS TRIBUTOS CONFORME LEI 12.741/2012: FEDERAL R$ 222,90 - ESTADUAL R$ 62,10 FONTE: IBPT - RASTREIO OY 653 797 628 BR; - I  -DOCUMENTO EMITIDO POR ME OU EPP OPTANTE PELO SIMPLES NACIONAL.; II - NAO GERA DIREITO A CREDITO FISCAL DE IPI.; VALOR APROXIMADO DOS TRIBUTOS CONFORME LEI 12.741/2012: FEDERAL R$ 222,90 - ESTADUAL R$ 62,10 FONTE: IBPT</t>
  </si>
  <si>
    <t>NFSE-2704</t>
  </si>
  <si>
    <t xml:space="preserve"> - CRISTINA - NFS. 2.704 VENC. 15/02/26 VIA BOL. - REF. A FABRICAÇÃO DE CAMISA DO CILINDRO GARRA R$350,00 TESTE DE RODAGEM_x000D_
R$13,00 E DESLOCAMENTO R$160,00 NA MAQUINA EHL0041, JOINVILLE</t>
  </si>
  <si>
    <t>NFE-124143</t>
  </si>
  <si>
    <t xml:space="preserve"> CRISTINA - NFE. 124.143 VENC. 17/03/26 VIA BOL. - REF. A COMPRA DE MANGUEIRA HIDRAULICA 4TR E COMPLEMENTOS P/ USO NA MAQUINA EHL0041 DE JOINVILLE -  - VAL APROX TRIBUTOS, F=106,95 (14,05%) E=118,05 (15,51%) FONTE: IBPT-SOLICITANTE: CRISTIANO- DEVOLUCAO SOMENTE COM AUTORIZACAO E APRESENTACAO DA NOTA FISCAL COM A MERCADORIA.-PEDIDO:131374-EXPEDICAO:114802-VEND.: RAFAEL-</t>
  </si>
  <si>
    <t>NFE-1722</t>
  </si>
  <si>
    <t xml:space="preserve"> CRISTINA - NFE. 1.722 VENC. 05/04/26 VIA BOL. - REF. A COMPRA DE PORTA-ESCOVA P/ USO NA MAQUINA EHL0041, JOINVILLE</t>
  </si>
  <si>
    <t>NFSE-5607</t>
  </si>
  <si>
    <t xml:space="preserve"> CRISTINA - NFS. 5.607 VENC. 05/04/26 VIA BOL. - REF. AOS TESTES ELETRICOS E CONSERTO NO ALTERNADOR DA MAQUINA EHL0041_x000D_
(9.180 HRS), JOINVILLE</t>
  </si>
  <si>
    <t>LIEBHERR ~39% mais cara (média mensal/qtd máquinas)</t>
  </si>
  <si>
    <t>Top 3 tipos de contas. Valores nas barras. Filtre as tabelas abaixo pelo cabeçalho (▼) para refinar a visualização.</t>
  </si>
  <si>
    <t>Visualização de gastos por tipo de conta — gráficos interativos (clique na legenda para ocultar/mostrar marca)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</si>
</sst>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6" formatCode="&quot;R$&quot;\ #,##0;[Red]\-&quot;R$&quot;\ #,##0"/>
    <numFmt numFmtId="8" formatCode="&quot;R$&quot;\ #,##0.00;[Red]\-&quot;R$&quot;\ #,##0.00"/>
    <numFmt numFmtId="44" formatCode="_-&quot;R$&quot;\ * #,##0.00_-;\-&quot;R$&quot;\ * #,##0.00_-;_-&quot;R$&quot;\ * &quot;-&quot;??_-;_-@_-"/>
    <numFmt numFmtId="43" formatCode="_-* #,##0.00_-;\-* #,##0.00_-;_-* &quot;-&quot;??_-;_-@_-"/>
    <numFmt numFmtId="164" formatCode="&quot;R$&quot;\ #,##0"/>
    <numFmt numFmtId="165" formatCode="0.0"/>
    <numFmt numFmtId="166" formatCode="yyyy\-mm\-dd\ h:mm:ss"/>
    <numFmt numFmtId="167" formatCode="0.0&quot;%&quot;"/>
  </numFmts>
  <fonts count="23" x14ac:knownFonts="1">
    <font>
      <sz val="11"/>
      <color theme="1"/>
      <name val="Calibri"/>
      <family val="2"/>
      <scheme val="minor"/>
    </font>
    <font>
      <b/>
      <sz val="16"/>
      <name val="Calibri"/>
      <family val="2"/>
    </font>
    <font>
      <b/>
      <sz val="12"/>
      <name val="Calibri"/>
      <family val="2"/>
    </font>
    <font>
      <b/>
      <sz val="11"/>
      <name val="Calibri"/>
      <family val="2"/>
    </font>
    <font>
      <b/>
      <sz val="11"/>
      <color rgb="FF004B8D"/>
      <name val="Calibri"/>
      <family val="2"/>
    </font>
    <font>
      <b/>
      <sz val="11"/>
      <color rgb="FFF4C430"/>
      <name val="Calibri"/>
      <family val="2"/>
    </font>
    <font>
      <i/>
      <sz val="11"/>
      <color rgb="FF004B8D"/>
      <name val="Calibri"/>
      <family val="2"/>
    </font>
    <font>
      <i/>
      <sz val="10"/>
      <name val="Calibri"/>
      <family val="2"/>
    </font>
    <font>
      <sz val="11"/>
      <name val="Calibri"/>
      <family val="2"/>
    </font>
    <font>
      <sz val="11"/>
      <color theme="1"/>
      <name val="Calibri"/>
      <family val="2"/>
      <scheme val="minor"/>
    </font>
    <font>
      <b/>
      <sz val="11"/>
      <color theme="0"/>
      <name val="Calibri"/>
      <family val="2"/>
      <scheme val="minor"/>
    </font>
    <font>
      <b/>
      <sz val="11"/>
      <color theme="1"/>
      <name val="Calibri"/>
      <family val="2"/>
      <scheme val="minor"/>
    </font>
    <font>
      <i/>
      <sz val="11"/>
      <color theme="0" tint="-0.499984740745262"/>
      <name val="Calibri"/>
      <family val="2"/>
      <scheme val="minor"/>
    </font>
    <font>
      <b/>
      <sz val="11"/>
      <color theme="1"/>
      <name val="Calibri"/>
      <family val="2"/>
    </font>
    <font>
      <b/>
      <sz val="12"/>
      <color rgb="FF004B8D"/>
      <name val="Calibri"/>
    </font>
    <font>
      <b/>
      <sz val="11"/>
      <name val="Calibri"/>
    </font>
    <font>
      <b/>
      <sz val="11"/>
      <name val="Calibri"/>
    </font>
    <font>
      <i/>
      <sz val="10"/>
      <color rgb="FF555555"/>
      <name val="Calibri"/>
    </font>
    <font>
      <b/>
      <sz val="14"/>
      <color rgb="FF004B8D"/>
      <name val="Calibri"/>
    </font>
    <font>
      <i/>
      <sz val="10"/>
      <color rgb="FF333333"/>
      <name val="Calibri"/>
    </font>
    <font>
      <b/>
      <sz val="11"/>
      <name val="Calibri"/>
    </font>
    <font>
      <b/>
      <sz val="12"/>
      <color rgb="FF004B8D"/>
      <name val="Calibri"/>
    </font>
    <font>
      <i/>
      <sz val="11"/>
      <color rgb="FF333333"/>
      <name val="Calibri"/>
    </font>
  </fonts>
  <fills count="7">
    <fill>
      <patternFill patternType="none"/>
    </fill>
    <fill>
      <patternFill patternType="gray125"/>
    </fill>
    <fill>
      <patternFill patternType="solid">
        <fgColor rgb="FFE8EEF7"/>
      </patternFill>
    </fill>
    <fill>
      <patternFill patternType="solid">
        <fgColor theme="4"/>
        <bgColor theme="4"/>
      </patternFill>
    </fill>
    <fill>
      <patternFill patternType="solid">
        <fgColor theme="0" tint="-0.14999847407452621"/>
        <bgColor indexed="64"/>
      </patternFill>
    </fill>
    <fill>
      <patternFill patternType="solid">
        <fgColor theme="0"/>
        <bgColor indexed="64"/>
      </patternFill>
    </fill>
    <fill>
      <patternFill patternType="solid">
        <fgColor theme="0" tint="-4.9989318521683403E-2"/>
        <bgColor indexed="64"/>
      </patternFill>
    </fill>
  </fills>
  <borders count="51">
    <border>
      <left/>
      <right/>
      <top/>
      <bottom/>
      <diagonal/>
    </border>
    <border>
      <left/>
      <right style="thin">
        <color theme="0"/>
      </right>
      <top style="thin">
        <color theme="0"/>
      </top>
      <bottom style="thin">
        <color theme="0"/>
      </bottom>
      <diagonal/>
    </border>
    <border>
      <left style="thin">
        <color theme="0"/>
      </left>
      <right style="thin">
        <color theme="0"/>
      </right>
      <top style="thin">
        <color theme="0"/>
      </top>
      <bottom style="thin">
        <color theme="0"/>
      </bottom>
      <diagonal/>
    </border>
    <border>
      <left style="thin">
        <color theme="0"/>
      </left>
      <right/>
      <top style="thin">
        <color theme="0"/>
      </top>
      <bottom style="thin">
        <color theme="0"/>
      </bottom>
      <diagonal/>
    </border>
    <border>
      <left style="thin">
        <color theme="0"/>
      </left>
      <right style="thin">
        <color theme="0"/>
      </right>
      <top style="thin">
        <color theme="0"/>
      </top>
      <bottom/>
      <diagonal/>
    </border>
    <border>
      <left style="thin">
        <color indexed="64"/>
      </left>
      <right style="thin">
        <color indexed="64"/>
      </right>
      <top style="thin">
        <color indexed="64"/>
      </top>
      <bottom style="thin">
        <color indexed="64"/>
      </bottom>
      <diagonal/>
    </border>
    <border>
      <left style="thin">
        <color theme="0"/>
      </left>
      <right style="thin">
        <color theme="0"/>
      </right>
      <top/>
      <bottom style="thin">
        <color theme="0"/>
      </bottom>
      <diagonal/>
    </border>
    <border>
      <left style="medium">
        <color indexed="64"/>
      </left>
      <right style="medium">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thin">
        <color theme="0"/>
      </left>
      <right style="medium">
        <color indexed="64"/>
      </right>
      <top style="thin">
        <color theme="0"/>
      </top>
      <bottom style="thin">
        <color theme="0"/>
      </bottom>
      <diagonal/>
    </border>
    <border>
      <left style="medium">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right style="thin">
        <color indexed="64"/>
      </right>
      <top/>
      <bottom style="thin">
        <color indexed="64"/>
      </bottom>
      <diagonal/>
    </border>
    <border>
      <left/>
      <right style="thin">
        <color indexed="64"/>
      </right>
      <top style="thin">
        <color indexed="64"/>
      </top>
      <bottom style="thin">
        <color indexed="64"/>
      </bottom>
      <diagonal/>
    </border>
    <border>
      <left style="thin">
        <color theme="0"/>
      </left>
      <right/>
      <top/>
      <bottom style="thin">
        <color theme="0"/>
      </bottom>
      <diagonal/>
    </border>
    <border>
      <left/>
      <right/>
      <top style="thin">
        <color theme="0"/>
      </top>
      <bottom style="medium">
        <color indexed="64"/>
      </bottom>
      <diagonal/>
    </border>
    <border>
      <left/>
      <right style="medium">
        <color indexed="64"/>
      </right>
      <top style="thin">
        <color theme="0"/>
      </top>
      <bottom/>
      <diagonal/>
    </border>
    <border>
      <left/>
      <right style="medium">
        <color indexed="64"/>
      </right>
      <top style="thin">
        <color theme="0"/>
      </top>
      <bottom style="thin">
        <color theme="0"/>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theme="0"/>
      </left>
      <right style="medium">
        <color theme="0"/>
      </right>
      <top style="medium">
        <color theme="0"/>
      </top>
      <bottom/>
      <diagonal/>
    </border>
    <border>
      <left/>
      <right style="thin">
        <color theme="0"/>
      </right>
      <top/>
      <bottom style="thin">
        <color theme="0"/>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top style="medium">
        <color indexed="64"/>
      </top>
      <bottom style="thin">
        <color indexed="64"/>
      </bottom>
      <diagonal/>
    </border>
    <border>
      <left/>
      <right style="thin">
        <color indexed="64"/>
      </right>
      <top style="medium">
        <color indexed="64"/>
      </top>
      <bottom style="thin">
        <color indexed="64"/>
      </bottom>
      <diagonal/>
    </border>
    <border>
      <left/>
      <right/>
      <top style="thin">
        <color theme="0"/>
      </top>
      <bottom style="thin">
        <color theme="0"/>
      </bottom>
      <diagonal/>
    </border>
    <border>
      <left/>
      <right/>
      <top style="thin">
        <color indexed="64"/>
      </top>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thin">
        <color indexed="64"/>
      </left>
      <right style="thin">
        <color indexed="64"/>
      </right>
      <top/>
      <bottom/>
      <diagonal/>
    </border>
    <border>
      <left style="thin">
        <color indexed="64"/>
      </left>
      <right/>
      <top style="medium">
        <color indexed="64"/>
      </top>
      <bottom style="thin">
        <color indexed="64"/>
      </bottom>
      <diagonal/>
    </border>
    <border>
      <left style="thin">
        <color indexed="64"/>
      </left>
      <right/>
      <top style="thin">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left/>
      <right style="medium">
        <color indexed="64"/>
      </right>
      <top style="medium">
        <color indexed="64"/>
      </top>
      <bottom style="thin">
        <color indexed="64"/>
      </bottom>
      <diagonal/>
    </border>
    <border>
      <left style="medium">
        <color indexed="64"/>
      </left>
      <right/>
      <top style="medium">
        <color indexed="64"/>
      </top>
      <bottom style="thin">
        <color indexed="64"/>
      </bottom>
      <diagonal/>
    </border>
    <border>
      <left style="thin">
        <color indexed="64"/>
      </left>
      <right/>
      <top/>
      <bottom style="thin">
        <color indexed="64"/>
      </bottom>
      <diagonal/>
    </border>
    <border>
      <left/>
      <right/>
      <top style="medium">
        <color indexed="64"/>
      </top>
      <bottom style="medium">
        <color indexed="64"/>
      </bottom>
      <diagonal/>
    </border>
    <border>
      <left/>
      <right style="thin">
        <color indexed="64"/>
      </right>
      <top style="thin">
        <color indexed="64"/>
      </top>
      <bottom style="medium">
        <color indexed="64"/>
      </bottom>
      <diagonal/>
    </border>
  </borders>
  <cellStyleXfs count="5">
    <xf numFmtId="0" fontId="0" fillId="0" borderId="0"/>
    <xf numFmtId="43" fontId="9" fillId="0" borderId="0"/>
    <xf numFmtId="44" fontId="9" fillId="0" borderId="0"/>
    <xf numFmtId="9" fontId="9" fillId="0" borderId="0"/>
    <xf numFmtId="44" fontId="9" fillId="0" borderId="0"/>
  </cellStyleXfs>
  <cellXfs count="335">
    <xf numFmtId="0" fontId="0" fillId="0" borderId="0" xfId="0"/>
    <xf numFmtId="0" fontId="3" fillId="0" borderId="0" xfId="0" applyFont="1"/>
    <xf numFmtId="0" fontId="4" fillId="0" borderId="0" xfId="0" applyFont="1"/>
    <xf numFmtId="0" fontId="3" fillId="2" borderId="0" xfId="0" applyFont="1" applyFill="1"/>
    <xf numFmtId="0" fontId="5" fillId="0" borderId="0" xfId="0" applyFont="1"/>
    <xf numFmtId="3" fontId="0" fillId="0" borderId="0" xfId="0" applyNumberFormat="1"/>
    <xf numFmtId="0" fontId="0" fillId="0" borderId="2" xfId="0" applyBorder="1"/>
    <xf numFmtId="0" fontId="1" fillId="0" borderId="2" xfId="0" applyFont="1" applyBorder="1"/>
    <xf numFmtId="0" fontId="2" fillId="0" borderId="2" xfId="0" applyFont="1" applyBorder="1"/>
    <xf numFmtId="0" fontId="3" fillId="0" borderId="2" xfId="0" applyFont="1" applyBorder="1"/>
    <xf numFmtId="0" fontId="0" fillId="0" borderId="0" xfId="0" applyAlignment="1">
      <alignment horizontal="center"/>
    </xf>
    <xf numFmtId="0" fontId="3" fillId="2" borderId="0" xfId="0" applyFont="1" applyFill="1" applyAlignment="1">
      <alignment horizontal="center"/>
    </xf>
    <xf numFmtId="0" fontId="12" fillId="0" borderId="0" xfId="0" applyFont="1" applyAlignment="1">
      <alignment horizontal="center"/>
    </xf>
    <xf numFmtId="0" fontId="0" fillId="0" borderId="3" xfId="0" applyBorder="1"/>
    <xf numFmtId="0" fontId="0" fillId="0" borderId="1" xfId="0" applyBorder="1"/>
    <xf numFmtId="0" fontId="0" fillId="0" borderId="4" xfId="0" applyBorder="1"/>
    <xf numFmtId="0" fontId="0" fillId="0" borderId="6" xfId="0" applyBorder="1"/>
    <xf numFmtId="0" fontId="0" fillId="0" borderId="8" xfId="0" applyBorder="1"/>
    <xf numFmtId="0" fontId="0" fillId="0" borderId="9" xfId="0" applyBorder="1"/>
    <xf numFmtId="0" fontId="0" fillId="0" borderId="10" xfId="0" applyBorder="1"/>
    <xf numFmtId="3" fontId="0" fillId="0" borderId="5" xfId="0" applyNumberFormat="1" applyBorder="1"/>
    <xf numFmtId="0" fontId="0" fillId="0" borderId="13" xfId="0" applyBorder="1"/>
    <xf numFmtId="3" fontId="0" fillId="0" borderId="14" xfId="0" applyNumberFormat="1" applyBorder="1"/>
    <xf numFmtId="0" fontId="0" fillId="0" borderId="15" xfId="0" applyBorder="1"/>
    <xf numFmtId="3" fontId="0" fillId="0" borderId="16" xfId="0" applyNumberFormat="1" applyBorder="1"/>
    <xf numFmtId="3" fontId="0" fillId="0" borderId="17" xfId="0" applyNumberFormat="1" applyBorder="1"/>
    <xf numFmtId="0" fontId="0" fillId="0" borderId="18" xfId="0" applyBorder="1"/>
    <xf numFmtId="3" fontId="0" fillId="0" borderId="19" xfId="0" applyNumberFormat="1" applyBorder="1"/>
    <xf numFmtId="3" fontId="0" fillId="0" borderId="20" xfId="0" applyNumberFormat="1" applyBorder="1"/>
    <xf numFmtId="43" fontId="0" fillId="0" borderId="5" xfId="1" applyFont="1" applyBorder="1"/>
    <xf numFmtId="43" fontId="0" fillId="0" borderId="14" xfId="1" applyFont="1" applyBorder="1"/>
    <xf numFmtId="43" fontId="0" fillId="0" borderId="16" xfId="1" applyFont="1" applyBorder="1"/>
    <xf numFmtId="43" fontId="0" fillId="0" borderId="17" xfId="1" applyFont="1" applyBorder="1"/>
    <xf numFmtId="43" fontId="0" fillId="0" borderId="20" xfId="1" applyFont="1" applyBorder="1"/>
    <xf numFmtId="43" fontId="0" fillId="0" borderId="21" xfId="1" applyFont="1" applyBorder="1"/>
    <xf numFmtId="43" fontId="0" fillId="0" borderId="22" xfId="1" applyFont="1" applyBorder="1"/>
    <xf numFmtId="0" fontId="0" fillId="0" borderId="11" xfId="0" applyBorder="1"/>
    <xf numFmtId="0" fontId="0" fillId="0" borderId="26" xfId="0" applyBorder="1"/>
    <xf numFmtId="0" fontId="0" fillId="0" borderId="25" xfId="0" applyBorder="1"/>
    <xf numFmtId="0" fontId="0" fillId="0" borderId="7" xfId="0" applyBorder="1"/>
    <xf numFmtId="0" fontId="0" fillId="0" borderId="28" xfId="0" applyBorder="1"/>
    <xf numFmtId="0" fontId="0" fillId="0" borderId="29" xfId="0" applyBorder="1"/>
    <xf numFmtId="0" fontId="0" fillId="0" borderId="24" xfId="0" applyBorder="1" applyAlignment="1">
      <alignment horizontal="center"/>
    </xf>
    <xf numFmtId="0" fontId="0" fillId="0" borderId="27"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0" fillId="0" borderId="13" xfId="0" applyBorder="1" applyAlignment="1">
      <alignment horizontal="center"/>
    </xf>
    <xf numFmtId="0" fontId="0" fillId="0" borderId="15" xfId="0" applyBorder="1" applyAlignment="1">
      <alignment horizontal="center"/>
    </xf>
    <xf numFmtId="0" fontId="0" fillId="0" borderId="2" xfId="0" applyBorder="1" applyAlignment="1">
      <alignment horizontal="center"/>
    </xf>
    <xf numFmtId="0" fontId="3" fillId="0" borderId="0" xfId="0" applyFont="1" applyAlignment="1">
      <alignment horizontal="center"/>
    </xf>
    <xf numFmtId="3" fontId="0" fillId="0" borderId="0" xfId="0" applyNumberFormat="1" applyAlignment="1">
      <alignment horizontal="center"/>
    </xf>
    <xf numFmtId="164" fontId="0" fillId="2" borderId="0" xfId="2" applyNumberFormat="1" applyFont="1" applyFill="1" applyAlignment="1">
      <alignment horizontal="center"/>
    </xf>
    <xf numFmtId="164" fontId="0" fillId="0" borderId="0" xfId="2" applyNumberFormat="1" applyFont="1" applyAlignment="1">
      <alignment horizontal="center"/>
    </xf>
    <xf numFmtId="9" fontId="0" fillId="0" borderId="0" xfId="3" applyFont="1"/>
    <xf numFmtId="0" fontId="0" fillId="0" borderId="0" xfId="0" applyAlignment="1">
      <alignment horizontal="right"/>
    </xf>
    <xf numFmtId="0" fontId="0" fillId="2" borderId="0" xfId="2" applyNumberFormat="1" applyFont="1" applyFill="1" applyAlignment="1">
      <alignment horizontal="center"/>
    </xf>
    <xf numFmtId="0" fontId="0" fillId="0" borderId="0" xfId="2" applyNumberFormat="1" applyFont="1" applyAlignment="1">
      <alignment horizontal="center"/>
    </xf>
    <xf numFmtId="164" fontId="0" fillId="0" borderId="2" xfId="2" applyNumberFormat="1" applyFont="1" applyBorder="1" applyAlignment="1">
      <alignment horizontal="center"/>
    </xf>
    <xf numFmtId="164" fontId="0" fillId="0" borderId="5" xfId="2" applyNumberFormat="1" applyFont="1" applyBorder="1" applyAlignment="1">
      <alignment horizontal="center"/>
    </xf>
    <xf numFmtId="9" fontId="0" fillId="0" borderId="5" xfId="3" applyFont="1" applyBorder="1" applyAlignment="1">
      <alignment horizontal="center"/>
    </xf>
    <xf numFmtId="9" fontId="0" fillId="0" borderId="0" xfId="3" applyFont="1" applyAlignment="1">
      <alignment horizontal="center"/>
    </xf>
    <xf numFmtId="0" fontId="11" fillId="0" borderId="5" xfId="0" applyFont="1" applyBorder="1" applyAlignment="1">
      <alignment horizontal="center"/>
    </xf>
    <xf numFmtId="0" fontId="3" fillId="0" borderId="1" xfId="0" applyFont="1" applyBorder="1"/>
    <xf numFmtId="0" fontId="3" fillId="0" borderId="2" xfId="0" applyFont="1" applyBorder="1" applyAlignment="1">
      <alignment horizontal="center"/>
    </xf>
    <xf numFmtId="0" fontId="0" fillId="0" borderId="2" xfId="2" applyNumberFormat="1" applyFont="1" applyBorder="1" applyAlignment="1">
      <alignment horizontal="center"/>
    </xf>
    <xf numFmtId="164" fontId="0" fillId="0" borderId="3" xfId="2" applyNumberFormat="1" applyFont="1" applyBorder="1" applyAlignment="1">
      <alignment horizontal="center"/>
    </xf>
    <xf numFmtId="0" fontId="12" fillId="0" borderId="2" xfId="0" applyFont="1" applyBorder="1" applyAlignment="1">
      <alignment horizontal="center"/>
    </xf>
    <xf numFmtId="0" fontId="4" fillId="0" borderId="2" xfId="0" applyFont="1" applyBorder="1"/>
    <xf numFmtId="3" fontId="0" fillId="0" borderId="2" xfId="0" applyNumberFormat="1" applyBorder="1" applyAlignment="1">
      <alignment horizontal="center"/>
    </xf>
    <xf numFmtId="3" fontId="0" fillId="0" borderId="3" xfId="0" applyNumberFormat="1" applyBorder="1" applyAlignment="1">
      <alignment horizontal="center"/>
    </xf>
    <xf numFmtId="0" fontId="0" fillId="0" borderId="30" xfId="0" applyBorder="1"/>
    <xf numFmtId="0" fontId="5" fillId="0" borderId="6" xfId="0" applyFont="1" applyBorder="1"/>
    <xf numFmtId="0" fontId="12" fillId="0" borderId="6" xfId="0" applyFont="1" applyBorder="1" applyAlignment="1">
      <alignment horizontal="center"/>
    </xf>
    <xf numFmtId="164" fontId="0" fillId="0" borderId="6" xfId="2" applyNumberFormat="1" applyFont="1" applyBorder="1" applyAlignment="1">
      <alignment horizontal="center"/>
    </xf>
    <xf numFmtId="0" fontId="0" fillId="0" borderId="6" xfId="2" applyNumberFormat="1" applyFont="1" applyBorder="1" applyAlignment="1">
      <alignment horizontal="center"/>
    </xf>
    <xf numFmtId="164" fontId="0" fillId="0" borderId="23" xfId="2" applyNumberFormat="1" applyFont="1" applyBorder="1" applyAlignment="1">
      <alignment horizontal="center"/>
    </xf>
    <xf numFmtId="0" fontId="3" fillId="0" borderId="5" xfId="0" applyFont="1" applyBorder="1"/>
    <xf numFmtId="0" fontId="3" fillId="0" borderId="5" xfId="0" applyFont="1" applyBorder="1" applyAlignment="1">
      <alignment horizontal="center"/>
    </xf>
    <xf numFmtId="0" fontId="0" fillId="0" borderId="5" xfId="0" applyBorder="1" applyAlignment="1">
      <alignment horizontal="center"/>
    </xf>
    <xf numFmtId="9" fontId="0" fillId="0" borderId="2" xfId="3" applyFont="1" applyBorder="1" applyAlignment="1">
      <alignment horizontal="center"/>
    </xf>
    <xf numFmtId="9" fontId="0" fillId="0" borderId="6" xfId="3" applyFont="1" applyBorder="1" applyAlignment="1">
      <alignment horizontal="center"/>
    </xf>
    <xf numFmtId="0" fontId="13" fillId="0" borderId="0" xfId="0" applyFont="1"/>
    <xf numFmtId="0" fontId="11" fillId="0" borderId="0" xfId="0" applyFont="1" applyAlignment="1">
      <alignment horizontal="center"/>
    </xf>
    <xf numFmtId="0" fontId="0" fillId="0" borderId="0" xfId="3" applyNumberFormat="1" applyFont="1" applyAlignment="1">
      <alignment horizontal="center"/>
    </xf>
    <xf numFmtId="0" fontId="0" fillId="0" borderId="6" xfId="3" applyNumberFormat="1" applyFont="1" applyBorder="1" applyAlignment="1">
      <alignment horizontal="center"/>
    </xf>
    <xf numFmtId="0" fontId="0" fillId="0" borderId="2" xfId="3" applyNumberFormat="1" applyFont="1" applyBorder="1" applyAlignment="1">
      <alignment horizontal="center"/>
    </xf>
    <xf numFmtId="8" fontId="0" fillId="0" borderId="0" xfId="2" applyNumberFormat="1" applyFont="1" applyAlignment="1">
      <alignment horizontal="center"/>
    </xf>
    <xf numFmtId="0" fontId="10" fillId="3" borderId="5" xfId="0" applyFont="1" applyFill="1" applyBorder="1"/>
    <xf numFmtId="9" fontId="3" fillId="3" borderId="5" xfId="3" applyFont="1" applyFill="1" applyBorder="1" applyAlignment="1">
      <alignment horizontal="center"/>
    </xf>
    <xf numFmtId="0" fontId="3" fillId="4" borderId="5" xfId="0" applyFont="1" applyFill="1" applyBorder="1"/>
    <xf numFmtId="9" fontId="11" fillId="4" borderId="5" xfId="3" applyFont="1" applyFill="1" applyBorder="1" applyAlignment="1">
      <alignment horizontal="center"/>
    </xf>
    <xf numFmtId="0" fontId="13" fillId="4" borderId="5" xfId="0" applyFont="1" applyFill="1" applyBorder="1"/>
    <xf numFmtId="9" fontId="0" fillId="4" borderId="5" xfId="3" applyFont="1" applyFill="1" applyBorder="1" applyAlignment="1">
      <alignment horizontal="center"/>
    </xf>
    <xf numFmtId="0" fontId="13" fillId="0" borderId="5" xfId="0" applyFont="1" applyBorder="1"/>
    <xf numFmtId="9" fontId="11" fillId="0" borderId="5" xfId="3" applyFont="1" applyBorder="1" applyAlignment="1">
      <alignment horizontal="center"/>
    </xf>
    <xf numFmtId="0" fontId="0" fillId="0" borderId="5" xfId="3" applyNumberFormat="1" applyFont="1" applyBorder="1" applyAlignment="1">
      <alignment horizontal="center"/>
    </xf>
    <xf numFmtId="0" fontId="13" fillId="5" borderId="5" xfId="0" applyFont="1" applyFill="1" applyBorder="1"/>
    <xf numFmtId="9" fontId="11" fillId="5" borderId="5" xfId="3" applyFont="1" applyFill="1" applyBorder="1" applyAlignment="1">
      <alignment horizontal="center"/>
    </xf>
    <xf numFmtId="9" fontId="0" fillId="5" borderId="5" xfId="3" applyFont="1" applyFill="1" applyBorder="1" applyAlignment="1">
      <alignment horizontal="center"/>
    </xf>
    <xf numFmtId="0" fontId="13" fillId="6" borderId="5" xfId="0" applyFont="1" applyFill="1" applyBorder="1"/>
    <xf numFmtId="9" fontId="11" fillId="6" borderId="5" xfId="3" applyFont="1" applyFill="1" applyBorder="1" applyAlignment="1">
      <alignment horizontal="center"/>
    </xf>
    <xf numFmtId="9" fontId="0" fillId="6" borderId="5" xfId="3" applyFont="1" applyFill="1" applyBorder="1" applyAlignment="1">
      <alignment horizontal="center"/>
    </xf>
    <xf numFmtId="0" fontId="10" fillId="3" borderId="31" xfId="0" applyFont="1" applyFill="1" applyBorder="1" applyAlignment="1">
      <alignment horizontal="center"/>
    </xf>
    <xf numFmtId="0" fontId="3" fillId="4" borderId="31" xfId="0" applyFont="1" applyFill="1" applyBorder="1" applyAlignment="1">
      <alignment horizontal="center"/>
    </xf>
    <xf numFmtId="0" fontId="12" fillId="4" borderId="31" xfId="0" applyFont="1" applyFill="1" applyBorder="1" applyAlignment="1">
      <alignment horizontal="center"/>
    </xf>
    <xf numFmtId="0" fontId="3" fillId="0" borderId="31" xfId="0" applyFont="1" applyBorder="1" applyAlignment="1">
      <alignment horizontal="center"/>
    </xf>
    <xf numFmtId="0" fontId="12" fillId="0" borderId="31" xfId="0" applyFont="1" applyBorder="1" applyAlignment="1">
      <alignment horizontal="center"/>
    </xf>
    <xf numFmtId="0" fontId="11" fillId="4" borderId="31" xfId="0" applyFont="1" applyFill="1" applyBorder="1" applyAlignment="1">
      <alignment horizontal="center"/>
    </xf>
    <xf numFmtId="0" fontId="3" fillId="5" borderId="31" xfId="0" applyFont="1" applyFill="1" applyBorder="1" applyAlignment="1">
      <alignment horizontal="center"/>
    </xf>
    <xf numFmtId="0" fontId="12" fillId="5" borderId="31" xfId="0" applyFont="1" applyFill="1" applyBorder="1" applyAlignment="1">
      <alignment horizontal="center"/>
    </xf>
    <xf numFmtId="0" fontId="3" fillId="6" borderId="31" xfId="0" applyFont="1" applyFill="1" applyBorder="1" applyAlignment="1">
      <alignment horizontal="center"/>
    </xf>
    <xf numFmtId="0" fontId="12" fillId="6" borderId="31" xfId="0" applyFont="1" applyFill="1" applyBorder="1" applyAlignment="1">
      <alignment horizontal="center"/>
    </xf>
    <xf numFmtId="9" fontId="3" fillId="3" borderId="13" xfId="3" applyFont="1" applyFill="1" applyBorder="1" applyAlignment="1">
      <alignment horizontal="center"/>
    </xf>
    <xf numFmtId="9" fontId="3" fillId="3" borderId="14" xfId="3" applyFont="1" applyFill="1" applyBorder="1" applyAlignment="1">
      <alignment horizontal="center"/>
    </xf>
    <xf numFmtId="164" fontId="11" fillId="4" borderId="13" xfId="2" applyNumberFormat="1" applyFont="1" applyFill="1" applyBorder="1" applyAlignment="1">
      <alignment horizontal="center"/>
    </xf>
    <xf numFmtId="164" fontId="11" fillId="4" borderId="14" xfId="2" applyNumberFormat="1" applyFont="1" applyFill="1" applyBorder="1" applyAlignment="1">
      <alignment horizontal="center"/>
    </xf>
    <xf numFmtId="164" fontId="0" fillId="4" borderId="13" xfId="2" applyNumberFormat="1" applyFont="1" applyFill="1" applyBorder="1" applyAlignment="1">
      <alignment horizontal="center"/>
    </xf>
    <xf numFmtId="164" fontId="11" fillId="0" borderId="13" xfId="2" applyNumberFormat="1" applyFont="1" applyBorder="1" applyAlignment="1">
      <alignment horizontal="center"/>
    </xf>
    <xf numFmtId="164" fontId="11" fillId="0" borderId="14" xfId="2" applyNumberFormat="1" applyFont="1" applyBorder="1" applyAlignment="1">
      <alignment horizontal="center"/>
    </xf>
    <xf numFmtId="164" fontId="0" fillId="0" borderId="13" xfId="2" applyNumberFormat="1" applyFont="1" applyBorder="1" applyAlignment="1">
      <alignment horizontal="center"/>
    </xf>
    <xf numFmtId="164" fontId="11" fillId="5" borderId="13" xfId="2" applyNumberFormat="1" applyFont="1" applyFill="1" applyBorder="1" applyAlignment="1">
      <alignment horizontal="center"/>
    </xf>
    <xf numFmtId="164" fontId="11" fillId="5" borderId="14" xfId="2" applyNumberFormat="1" applyFont="1" applyFill="1" applyBorder="1" applyAlignment="1">
      <alignment horizontal="center"/>
    </xf>
    <xf numFmtId="164" fontId="0" fillId="5" borderId="13" xfId="2" applyNumberFormat="1" applyFont="1" applyFill="1" applyBorder="1" applyAlignment="1">
      <alignment horizontal="center"/>
    </xf>
    <xf numFmtId="164" fontId="11" fillId="6" borderId="13" xfId="2" applyNumberFormat="1" applyFont="1" applyFill="1" applyBorder="1" applyAlignment="1">
      <alignment horizontal="center"/>
    </xf>
    <xf numFmtId="164" fontId="11" fillId="6" borderId="14" xfId="2" applyNumberFormat="1" applyFont="1" applyFill="1" applyBorder="1" applyAlignment="1">
      <alignment horizontal="center"/>
    </xf>
    <xf numFmtId="164" fontId="0" fillId="6" borderId="13" xfId="2" applyNumberFormat="1" applyFont="1" applyFill="1" applyBorder="1" applyAlignment="1">
      <alignment horizontal="center"/>
    </xf>
    <xf numFmtId="3" fontId="0" fillId="4" borderId="15" xfId="0" applyNumberFormat="1" applyFill="1" applyBorder="1" applyAlignment="1">
      <alignment horizontal="center"/>
    </xf>
    <xf numFmtId="9" fontId="0" fillId="4" borderId="16" xfId="3" applyFont="1" applyFill="1" applyBorder="1" applyAlignment="1">
      <alignment horizontal="center"/>
    </xf>
    <xf numFmtId="164" fontId="11" fillId="4" borderId="17" xfId="2" applyNumberFormat="1" applyFont="1" applyFill="1" applyBorder="1" applyAlignment="1">
      <alignment horizontal="center"/>
    </xf>
    <xf numFmtId="9" fontId="3" fillId="0" borderId="5" xfId="3" applyFont="1" applyBorder="1" applyAlignment="1">
      <alignment horizontal="center"/>
    </xf>
    <xf numFmtId="44" fontId="0" fillId="0" borderId="5" xfId="2" applyFont="1" applyBorder="1" applyAlignment="1">
      <alignment horizontal="center"/>
    </xf>
    <xf numFmtId="0" fontId="0" fillId="0" borderId="5" xfId="0" applyBorder="1" applyAlignment="1">
      <alignment horizontal="right"/>
    </xf>
    <xf numFmtId="8" fontId="0" fillId="0" borderId="5" xfId="2" applyNumberFormat="1" applyFont="1" applyBorder="1" applyAlignment="1">
      <alignment horizontal="center"/>
    </xf>
    <xf numFmtId="165" fontId="0" fillId="0" borderId="0" xfId="0" applyNumberFormat="1"/>
    <xf numFmtId="164" fontId="0" fillId="0" borderId="0" xfId="0" applyNumberFormat="1"/>
    <xf numFmtId="164" fontId="9" fillId="4" borderId="13" xfId="2" applyNumberFormat="1" applyFill="1" applyBorder="1" applyAlignment="1">
      <alignment horizontal="center"/>
    </xf>
    <xf numFmtId="9" fontId="9" fillId="4" borderId="5" xfId="3" applyFill="1" applyBorder="1" applyAlignment="1">
      <alignment horizontal="center"/>
    </xf>
    <xf numFmtId="0" fontId="9" fillId="0" borderId="5" xfId="0" applyFont="1" applyBorder="1" applyAlignment="1">
      <alignment horizontal="center"/>
    </xf>
    <xf numFmtId="44" fontId="9" fillId="0" borderId="5" xfId="2" applyBorder="1" applyAlignment="1">
      <alignment horizontal="center"/>
    </xf>
    <xf numFmtId="9" fontId="9" fillId="0" borderId="5" xfId="3" applyBorder="1" applyAlignment="1">
      <alignment horizontal="center"/>
    </xf>
    <xf numFmtId="9" fontId="9" fillId="4" borderId="5" xfId="0" applyNumberFormat="1" applyFont="1" applyFill="1" applyBorder="1" applyAlignment="1">
      <alignment horizontal="center"/>
    </xf>
    <xf numFmtId="9" fontId="9" fillId="0" borderId="5" xfId="0" applyNumberFormat="1" applyFont="1" applyBorder="1" applyAlignment="1">
      <alignment horizontal="center"/>
    </xf>
    <xf numFmtId="166" fontId="0" fillId="0" borderId="0" xfId="0" applyNumberFormat="1"/>
    <xf numFmtId="44" fontId="9" fillId="0" borderId="5" xfId="0" applyNumberFormat="1" applyFont="1" applyBorder="1" applyAlignment="1">
      <alignment horizontal="center"/>
    </xf>
    <xf numFmtId="164" fontId="9" fillId="4" borderId="13" xfId="3" applyNumberFormat="1" applyFill="1" applyBorder="1" applyAlignment="1">
      <alignment horizontal="center"/>
    </xf>
    <xf numFmtId="164" fontId="11" fillId="4" borderId="14" xfId="3" applyNumberFormat="1" applyFont="1" applyFill="1" applyBorder="1" applyAlignment="1">
      <alignment horizontal="center"/>
    </xf>
    <xf numFmtId="0" fontId="15" fillId="0" borderId="0" xfId="0" applyFont="1" applyAlignment="1">
      <alignment horizontal="center"/>
    </xf>
    <xf numFmtId="164" fontId="11" fillId="0" borderId="0" xfId="2" applyNumberFormat="1" applyFont="1" applyAlignment="1">
      <alignment horizontal="center"/>
    </xf>
    <xf numFmtId="44" fontId="9" fillId="0" borderId="14" xfId="2" applyBorder="1" applyAlignment="1">
      <alignment horizontal="center"/>
    </xf>
    <xf numFmtId="0" fontId="9" fillId="0" borderId="16" xfId="0" applyFont="1" applyBorder="1" applyAlignment="1">
      <alignment horizontal="center"/>
    </xf>
    <xf numFmtId="9" fontId="9" fillId="0" borderId="16" xfId="0" applyNumberFormat="1" applyFont="1" applyBorder="1" applyAlignment="1">
      <alignment horizontal="center"/>
    </xf>
    <xf numFmtId="0" fontId="9" fillId="0" borderId="0" xfId="0" applyFont="1" applyAlignment="1">
      <alignment horizontal="center"/>
    </xf>
    <xf numFmtId="44" fontId="9" fillId="0" borderId="0" xfId="2" applyAlignment="1">
      <alignment horizontal="center"/>
    </xf>
    <xf numFmtId="9" fontId="9" fillId="0" borderId="0" xfId="0" applyNumberFormat="1" applyFont="1" applyAlignment="1">
      <alignment horizontal="center"/>
    </xf>
    <xf numFmtId="9" fontId="9" fillId="0" borderId="0" xfId="3" applyAlignment="1">
      <alignment horizontal="center"/>
    </xf>
    <xf numFmtId="0" fontId="13" fillId="0" borderId="13" xfId="0" applyFont="1" applyBorder="1"/>
    <xf numFmtId="0" fontId="13" fillId="0" borderId="15" xfId="0" applyFont="1" applyBorder="1"/>
    <xf numFmtId="9" fontId="9" fillId="0" borderId="16" xfId="3" applyBorder="1" applyAlignment="1">
      <alignment horizontal="center"/>
    </xf>
    <xf numFmtId="44" fontId="9" fillId="0" borderId="17" xfId="2" applyBorder="1" applyAlignment="1">
      <alignment horizontal="center"/>
    </xf>
    <xf numFmtId="0" fontId="3" fillId="0" borderId="12" xfId="0" applyFont="1" applyBorder="1"/>
    <xf numFmtId="9" fontId="15" fillId="0" borderId="0" xfId="0" applyNumberFormat="1" applyFont="1" applyAlignment="1">
      <alignment horizontal="center"/>
    </xf>
    <xf numFmtId="0" fontId="9" fillId="4" borderId="13" xfId="0" applyFont="1" applyFill="1" applyBorder="1"/>
    <xf numFmtId="0" fontId="9" fillId="4" borderId="15" xfId="0" applyFont="1" applyFill="1" applyBorder="1"/>
    <xf numFmtId="0" fontId="12" fillId="4" borderId="43" xfId="0" applyFont="1" applyFill="1" applyBorder="1" applyAlignment="1">
      <alignment horizontal="center"/>
    </xf>
    <xf numFmtId="164" fontId="9" fillId="4" borderId="15" xfId="2" applyNumberFormat="1" applyFill="1" applyBorder="1" applyAlignment="1">
      <alignment horizontal="center"/>
    </xf>
    <xf numFmtId="9" fontId="9" fillId="4" borderId="16" xfId="3" applyFill="1" applyBorder="1" applyAlignment="1">
      <alignment horizontal="center"/>
    </xf>
    <xf numFmtId="164" fontId="9" fillId="4" borderId="15" xfId="0" applyNumberFormat="1" applyFont="1" applyFill="1" applyBorder="1" applyAlignment="1">
      <alignment horizontal="center"/>
    </xf>
    <xf numFmtId="9" fontId="9" fillId="4" borderId="16" xfId="0" applyNumberFormat="1" applyFont="1" applyFill="1" applyBorder="1" applyAlignment="1">
      <alignment horizontal="center"/>
    </xf>
    <xf numFmtId="164" fontId="11" fillId="4" borderId="17" xfId="0" applyNumberFormat="1" applyFont="1" applyFill="1" applyBorder="1" applyAlignment="1">
      <alignment horizontal="center"/>
    </xf>
    <xf numFmtId="9" fontId="3" fillId="0" borderId="0" xfId="3" applyFont="1" applyAlignment="1">
      <alignment horizontal="center"/>
    </xf>
    <xf numFmtId="44" fontId="0" fillId="0" borderId="0" xfId="2" applyFont="1" applyAlignment="1">
      <alignment horizontal="center"/>
    </xf>
    <xf numFmtId="0" fontId="0" fillId="0" borderId="44" xfId="0" applyBorder="1"/>
    <xf numFmtId="0" fontId="3" fillId="0" borderId="39" xfId="0" applyFont="1" applyBorder="1"/>
    <xf numFmtId="0" fontId="3" fillId="0" borderId="42" xfId="0" applyFont="1" applyBorder="1" applyAlignment="1">
      <alignment horizontal="center"/>
    </xf>
    <xf numFmtId="0" fontId="12" fillId="0" borderId="42" xfId="0" applyFont="1" applyBorder="1" applyAlignment="1">
      <alignment horizontal="center"/>
    </xf>
    <xf numFmtId="0" fontId="9" fillId="0" borderId="12" xfId="0" applyFont="1" applyBorder="1"/>
    <xf numFmtId="0" fontId="15" fillId="0" borderId="39" xfId="0" applyFont="1" applyBorder="1"/>
    <xf numFmtId="0" fontId="13" fillId="0" borderId="12" xfId="0" applyFont="1" applyBorder="1"/>
    <xf numFmtId="0" fontId="14" fillId="0" borderId="0" xfId="0" applyFont="1"/>
    <xf numFmtId="0" fontId="15" fillId="0" borderId="0" xfId="0" applyFont="1"/>
    <xf numFmtId="0" fontId="9" fillId="4" borderId="5" xfId="0" applyFont="1" applyFill="1" applyBorder="1"/>
    <xf numFmtId="164" fontId="9" fillId="4" borderId="13" xfId="0" applyNumberFormat="1" applyFont="1" applyFill="1" applyBorder="1" applyAlignment="1">
      <alignment horizontal="center"/>
    </xf>
    <xf numFmtId="164" fontId="11" fillId="4" borderId="14" xfId="0" applyNumberFormat="1" applyFont="1" applyFill="1" applyBorder="1" applyAlignment="1">
      <alignment horizontal="center"/>
    </xf>
    <xf numFmtId="0" fontId="16" fillId="0" borderId="0" xfId="0" applyFont="1"/>
    <xf numFmtId="0" fontId="0" fillId="0" borderId="45" xfId="0" applyBorder="1"/>
    <xf numFmtId="44" fontId="9" fillId="0" borderId="0" xfId="2"/>
    <xf numFmtId="6" fontId="0" fillId="0" borderId="0" xfId="0" applyNumberFormat="1"/>
    <xf numFmtId="0" fontId="20" fillId="3" borderId="5" xfId="0" applyFont="1" applyFill="1" applyBorder="1"/>
    <xf numFmtId="0" fontId="20" fillId="3" borderId="31" xfId="0" applyFont="1" applyFill="1" applyBorder="1" applyAlignment="1">
      <alignment horizontal="center"/>
    </xf>
    <xf numFmtId="9" fontId="20" fillId="3" borderId="13" xfId="2" applyNumberFormat="1" applyFont="1" applyFill="1" applyBorder="1" applyAlignment="1">
      <alignment horizontal="center"/>
    </xf>
    <xf numFmtId="9" fontId="20" fillId="3" borderId="5" xfId="3" applyFont="1" applyFill="1" applyBorder="1" applyAlignment="1">
      <alignment horizontal="center"/>
    </xf>
    <xf numFmtId="9" fontId="20" fillId="3" borderId="14" xfId="2" applyNumberFormat="1" applyFont="1" applyFill="1" applyBorder="1" applyAlignment="1">
      <alignment horizontal="center"/>
    </xf>
    <xf numFmtId="0" fontId="20" fillId="4" borderId="5" xfId="0" applyFont="1" applyFill="1" applyBorder="1"/>
    <xf numFmtId="0" fontId="20" fillId="4" borderId="31" xfId="0" applyFont="1" applyFill="1" applyBorder="1" applyAlignment="1">
      <alignment horizontal="center"/>
    </xf>
    <xf numFmtId="164" fontId="20" fillId="4" borderId="13" xfId="2" applyNumberFormat="1" applyFont="1" applyFill="1" applyBorder="1" applyAlignment="1">
      <alignment horizontal="center"/>
    </xf>
    <xf numFmtId="9" fontId="20" fillId="4" borderId="5" xfId="3" applyFont="1" applyFill="1" applyBorder="1" applyAlignment="1">
      <alignment horizontal="center"/>
    </xf>
    <xf numFmtId="164" fontId="20" fillId="4" borderId="14" xfId="2" applyNumberFormat="1" applyFont="1" applyFill="1" applyBorder="1" applyAlignment="1">
      <alignment horizontal="center"/>
    </xf>
    <xf numFmtId="9" fontId="20" fillId="4" borderId="5" xfId="0" applyNumberFormat="1" applyFont="1" applyFill="1" applyBorder="1" applyAlignment="1">
      <alignment horizontal="center"/>
    </xf>
    <xf numFmtId="9" fontId="20" fillId="0" borderId="39" xfId="3" applyFont="1" applyBorder="1" applyAlignment="1">
      <alignment horizontal="center"/>
    </xf>
    <xf numFmtId="0" fontId="20" fillId="0" borderId="13" xfId="0" applyFont="1" applyBorder="1"/>
    <xf numFmtId="9" fontId="20" fillId="3" borderId="13" xfId="3" applyFont="1" applyFill="1" applyBorder="1" applyAlignment="1">
      <alignment horizontal="center"/>
    </xf>
    <xf numFmtId="9" fontId="20" fillId="3" borderId="14" xfId="3" applyFont="1" applyFill="1" applyBorder="1" applyAlignment="1">
      <alignment horizontal="center"/>
    </xf>
    <xf numFmtId="164" fontId="20" fillId="4" borderId="13" xfId="0" applyNumberFormat="1" applyFont="1" applyFill="1" applyBorder="1" applyAlignment="1">
      <alignment horizontal="center"/>
    </xf>
    <xf numFmtId="164" fontId="20" fillId="4" borderId="14" xfId="0" applyNumberFormat="1" applyFont="1" applyFill="1" applyBorder="1" applyAlignment="1">
      <alignment horizontal="center"/>
    </xf>
    <xf numFmtId="167" fontId="0" fillId="0" borderId="0" xfId="0" applyNumberFormat="1"/>
    <xf numFmtId="0" fontId="17" fillId="0" borderId="0" xfId="0" applyFont="1"/>
    <xf numFmtId="0" fontId="0" fillId="0" borderId="0" xfId="0"/>
    <xf numFmtId="0" fontId="11" fillId="0" borderId="5" xfId="0" applyFont="1" applyBorder="1" applyAlignment="1">
      <alignment horizontal="center"/>
    </xf>
    <xf numFmtId="0" fontId="0" fillId="0" borderId="32" xfId="0" applyBorder="1"/>
    <xf numFmtId="0" fontId="0" fillId="0" borderId="22" xfId="0" applyBorder="1"/>
    <xf numFmtId="0" fontId="11" fillId="0" borderId="12" xfId="0" applyFont="1" applyBorder="1" applyAlignment="1">
      <alignment horizontal="center"/>
    </xf>
    <xf numFmtId="0" fontId="0" fillId="0" borderId="33" xfId="0" applyBorder="1"/>
    <xf numFmtId="0" fontId="0" fillId="0" borderId="34" xfId="0" applyBorder="1"/>
    <xf numFmtId="0" fontId="18" fillId="0" borderId="5" xfId="0" applyFont="1" applyBorder="1"/>
    <xf numFmtId="0" fontId="19" fillId="3" borderId="38" xfId="0" applyFont="1" applyFill="1" applyBorder="1" applyAlignment="1">
      <alignment vertical="top" wrapText="1"/>
    </xf>
    <xf numFmtId="0" fontId="0" fillId="0" borderId="36" xfId="0" applyBorder="1"/>
    <xf numFmtId="0" fontId="0" fillId="0" borderId="37" xfId="0" applyBorder="1"/>
    <xf numFmtId="0" fontId="21" fillId="0" borderId="41" xfId="0" applyFont="1" applyBorder="1"/>
    <xf numFmtId="0" fontId="0" fillId="0" borderId="0" xfId="0" applyAlignment="1">
      <alignment horizontal="center"/>
    </xf>
    <xf numFmtId="0" fontId="0" fillId="0" borderId="0" xfId="3" applyNumberFormat="1" applyFont="1" applyAlignment="1">
      <alignment horizontal="center"/>
    </xf>
    <xf numFmtId="9" fontId="0" fillId="0" borderId="0" xfId="3" applyFont="1"/>
    <xf numFmtId="0" fontId="4" fillId="0" borderId="0" xfId="0" applyFont="1"/>
    <xf numFmtId="0" fontId="7" fillId="0" borderId="2" xfId="0" applyFont="1" applyBorder="1"/>
    <xf numFmtId="0" fontId="0" fillId="0" borderId="35" xfId="0" applyBorder="1"/>
    <xf numFmtId="0" fontId="0" fillId="0" borderId="1" xfId="0" applyBorder="1"/>
    <xf numFmtId="0" fontId="6" fillId="0" borderId="0" xfId="0" applyFont="1"/>
    <xf numFmtId="0" fontId="22" fillId="0" borderId="0" xfId="0" applyFont="1"/>
    <xf numFmtId="0" fontId="0" fillId="0" borderId="0" xfId="0" applyBorder="1"/>
    <xf numFmtId="0" fontId="0" fillId="0" borderId="0" xfId="0" applyBorder="1"/>
    <xf numFmtId="0" fontId="20" fillId="3" borderId="13" xfId="0" applyFont="1" applyFill="1" applyBorder="1"/>
    <xf numFmtId="0" fontId="20" fillId="4" borderId="13" xfId="0" applyFont="1" applyFill="1" applyBorder="1"/>
    <xf numFmtId="0" fontId="20" fillId="4" borderId="16" xfId="0" applyFont="1" applyFill="1" applyBorder="1"/>
    <xf numFmtId="0" fontId="20" fillId="0" borderId="47" xfId="0" applyFont="1" applyBorder="1" applyAlignment="1">
      <alignment horizontal="center"/>
    </xf>
    <xf numFmtId="0" fontId="20" fillId="0" borderId="33" xfId="0" applyFont="1" applyBorder="1" applyAlignment="1">
      <alignment horizontal="center"/>
    </xf>
    <xf numFmtId="0" fontId="20" fillId="0" borderId="46" xfId="0" applyFont="1" applyBorder="1" applyAlignment="1">
      <alignment horizontal="center"/>
    </xf>
    <xf numFmtId="44" fontId="9" fillId="0" borderId="16" xfId="0" applyNumberFormat="1" applyFont="1" applyBorder="1" applyAlignment="1">
      <alignment horizontal="center"/>
    </xf>
    <xf numFmtId="44" fontId="9" fillId="0" borderId="17" xfId="0" applyNumberFormat="1" applyFont="1" applyBorder="1" applyAlignment="1">
      <alignment horizontal="center"/>
    </xf>
    <xf numFmtId="0" fontId="20" fillId="0" borderId="47" xfId="2" applyNumberFormat="1" applyFont="1" applyBorder="1" applyAlignment="1">
      <alignment horizontal="center"/>
    </xf>
    <xf numFmtId="0" fontId="20" fillId="0" borderId="33" xfId="2" applyNumberFormat="1" applyFont="1" applyBorder="1" applyAlignment="1">
      <alignment horizontal="center"/>
    </xf>
    <xf numFmtId="0" fontId="20" fillId="0" borderId="46" xfId="2" applyNumberFormat="1" applyFont="1" applyBorder="1" applyAlignment="1">
      <alignment horizontal="center"/>
    </xf>
    <xf numFmtId="0" fontId="18" fillId="0" borderId="0" xfId="0" applyFont="1" applyBorder="1"/>
    <xf numFmtId="0" fontId="19" fillId="3" borderId="0" xfId="0" applyFont="1" applyFill="1" applyBorder="1" applyAlignment="1">
      <alignment vertical="top" wrapText="1"/>
    </xf>
    <xf numFmtId="9" fontId="20" fillId="3" borderId="12" xfId="2" applyNumberFormat="1" applyFont="1" applyFill="1" applyBorder="1" applyAlignment="1">
      <alignment horizontal="center"/>
    </xf>
    <xf numFmtId="9" fontId="20" fillId="3" borderId="39" xfId="3" applyFont="1" applyFill="1" applyBorder="1" applyAlignment="1">
      <alignment horizontal="center"/>
    </xf>
    <xf numFmtId="9" fontId="20" fillId="3" borderId="40" xfId="2" applyNumberFormat="1" applyFont="1" applyFill="1" applyBorder="1" applyAlignment="1">
      <alignment horizontal="center"/>
    </xf>
    <xf numFmtId="0" fontId="20" fillId="3" borderId="18" xfId="0" applyFont="1" applyFill="1" applyBorder="1"/>
    <xf numFmtId="0" fontId="20" fillId="3" borderId="19" xfId="0" applyFont="1" applyFill="1" applyBorder="1"/>
    <xf numFmtId="0" fontId="20" fillId="3" borderId="48" xfId="0" applyFont="1" applyFill="1" applyBorder="1" applyAlignment="1">
      <alignment horizontal="center"/>
    </xf>
    <xf numFmtId="0" fontId="3" fillId="0" borderId="0" xfId="0" applyFont="1" applyBorder="1"/>
    <xf numFmtId="0" fontId="3" fillId="0" borderId="0" xfId="0" applyFont="1" applyBorder="1" applyAlignment="1">
      <alignment horizontal="center"/>
    </xf>
    <xf numFmtId="0" fontId="3" fillId="0" borderId="27" xfId="0" applyFont="1" applyBorder="1"/>
    <xf numFmtId="0" fontId="3" fillId="0" borderId="49" xfId="0" applyFont="1" applyBorder="1"/>
    <xf numFmtId="0" fontId="3" fillId="0" borderId="28" xfId="0" applyFont="1" applyBorder="1" applyAlignment="1">
      <alignment horizontal="center"/>
    </xf>
    <xf numFmtId="0" fontId="20" fillId="0" borderId="27" xfId="2" applyNumberFormat="1" applyFont="1" applyBorder="1" applyAlignment="1">
      <alignment horizontal="center"/>
    </xf>
    <xf numFmtId="0" fontId="20" fillId="0" borderId="49" xfId="2" applyNumberFormat="1" applyFont="1" applyBorder="1" applyAlignment="1">
      <alignment horizontal="center"/>
    </xf>
    <xf numFmtId="0" fontId="20" fillId="0" borderId="28" xfId="2" applyNumberFormat="1" applyFont="1" applyBorder="1" applyAlignment="1">
      <alignment horizontal="center"/>
    </xf>
    <xf numFmtId="44" fontId="20" fillId="0" borderId="19" xfId="2" applyFont="1" applyBorder="1" applyAlignment="1">
      <alignment horizontal="center"/>
    </xf>
    <xf numFmtId="9" fontId="20" fillId="0" borderId="19" xfId="3" applyFont="1" applyBorder="1" applyAlignment="1">
      <alignment horizontal="center"/>
    </xf>
    <xf numFmtId="0" fontId="20" fillId="0" borderId="27" xfId="3" applyNumberFormat="1" applyFont="1" applyBorder="1" applyAlignment="1">
      <alignment horizontal="center"/>
    </xf>
    <xf numFmtId="0" fontId="20" fillId="0" borderId="49" xfId="3" applyNumberFormat="1" applyFont="1" applyBorder="1" applyAlignment="1">
      <alignment horizontal="center"/>
    </xf>
    <xf numFmtId="0" fontId="20" fillId="0" borderId="28" xfId="3" applyNumberFormat="1" applyFont="1" applyBorder="1" applyAlignment="1">
      <alignment horizontal="center"/>
    </xf>
    <xf numFmtId="44" fontId="20" fillId="0" borderId="20" xfId="2" applyFont="1" applyBorder="1" applyAlignment="1">
      <alignment horizontal="center"/>
    </xf>
    <xf numFmtId="9" fontId="20" fillId="0" borderId="27" xfId="3" applyFont="1" applyBorder="1" applyAlignment="1">
      <alignment horizontal="center"/>
    </xf>
    <xf numFmtId="9" fontId="20" fillId="0" borderId="49" xfId="3" applyFont="1" applyBorder="1" applyAlignment="1">
      <alignment horizontal="center"/>
    </xf>
    <xf numFmtId="9" fontId="20" fillId="0" borderId="28" xfId="3" applyFont="1" applyBorder="1" applyAlignment="1">
      <alignment horizontal="center"/>
    </xf>
    <xf numFmtId="44" fontId="20" fillId="0" borderId="48" xfId="2" applyFont="1" applyBorder="1" applyAlignment="1">
      <alignment horizontal="center"/>
    </xf>
    <xf numFmtId="44" fontId="9" fillId="0" borderId="31" xfId="2" applyBorder="1" applyAlignment="1">
      <alignment horizontal="center"/>
    </xf>
    <xf numFmtId="44" fontId="9" fillId="0" borderId="43" xfId="2" applyBorder="1" applyAlignment="1">
      <alignment horizontal="center"/>
    </xf>
    <xf numFmtId="44" fontId="20" fillId="0" borderId="12" xfId="2" applyFont="1" applyBorder="1" applyAlignment="1">
      <alignment horizontal="center"/>
    </xf>
    <xf numFmtId="44" fontId="20" fillId="0" borderId="40" xfId="2" applyFont="1" applyBorder="1" applyAlignment="1">
      <alignment horizontal="center"/>
    </xf>
    <xf numFmtId="44" fontId="9" fillId="0" borderId="13" xfId="2" applyBorder="1" applyAlignment="1">
      <alignment horizontal="center"/>
    </xf>
    <xf numFmtId="44" fontId="9" fillId="0" borderId="15" xfId="2" applyBorder="1" applyAlignment="1">
      <alignment horizontal="center"/>
    </xf>
    <xf numFmtId="44" fontId="20" fillId="0" borderId="21" xfId="2" applyFont="1" applyBorder="1" applyAlignment="1">
      <alignment horizontal="center"/>
    </xf>
    <xf numFmtId="44" fontId="9" fillId="0" borderId="22" xfId="2" applyBorder="1" applyAlignment="1">
      <alignment horizontal="center"/>
    </xf>
    <xf numFmtId="44" fontId="9" fillId="0" borderId="50" xfId="2" applyBorder="1" applyAlignment="1">
      <alignment horizontal="center"/>
    </xf>
    <xf numFmtId="0" fontId="0" fillId="0" borderId="14" xfId="0" applyBorder="1" applyAlignment="1">
      <alignment horizontal="center"/>
    </xf>
    <xf numFmtId="0" fontId="9" fillId="0" borderId="14" xfId="0" applyFont="1" applyBorder="1" applyAlignment="1">
      <alignment horizontal="center"/>
    </xf>
    <xf numFmtId="0" fontId="9" fillId="0" borderId="17" xfId="0" applyFont="1" applyBorder="1" applyAlignment="1">
      <alignment horizontal="center"/>
    </xf>
    <xf numFmtId="44" fontId="20" fillId="0" borderId="18" xfId="2" applyFont="1" applyBorder="1" applyAlignment="1">
      <alignment horizontal="center"/>
    </xf>
    <xf numFmtId="0" fontId="5" fillId="0" borderId="0" xfId="0" applyFont="1" applyBorder="1"/>
    <xf numFmtId="0" fontId="12" fillId="0" borderId="0" xfId="0" applyFont="1" applyBorder="1" applyAlignment="1">
      <alignment horizontal="center"/>
    </xf>
    <xf numFmtId="164" fontId="0" fillId="0" borderId="0" xfId="2" applyNumberFormat="1" applyFont="1" applyBorder="1" applyAlignment="1">
      <alignment horizontal="center"/>
    </xf>
    <xf numFmtId="0" fontId="0" fillId="0" borderId="0" xfId="3" applyNumberFormat="1" applyFont="1" applyBorder="1" applyAlignment="1">
      <alignment horizontal="center"/>
    </xf>
    <xf numFmtId="0" fontId="0" fillId="0" borderId="0" xfId="2" applyNumberFormat="1" applyFont="1" applyBorder="1" applyAlignment="1">
      <alignment horizontal="center"/>
    </xf>
    <xf numFmtId="9" fontId="0" fillId="0" borderId="0" xfId="3" applyFont="1" applyBorder="1" applyAlignment="1">
      <alignment horizontal="center"/>
    </xf>
    <xf numFmtId="0" fontId="0" fillId="0" borderId="0" xfId="0" applyBorder="1" applyAlignment="1">
      <alignment horizontal="center"/>
    </xf>
    <xf numFmtId="0" fontId="4" fillId="0" borderId="0" xfId="0" applyFont="1" applyBorder="1"/>
    <xf numFmtId="3" fontId="0" fillId="0" borderId="0" xfId="0" applyNumberFormat="1" applyBorder="1" applyAlignment="1">
      <alignment horizontal="center"/>
    </xf>
    <xf numFmtId="9" fontId="0" fillId="0" borderId="0" xfId="3" applyFont="1" applyBorder="1"/>
    <xf numFmtId="0" fontId="20" fillId="0" borderId="13" xfId="0" applyFont="1" applyFill="1" applyBorder="1"/>
    <xf numFmtId="0" fontId="20" fillId="0" borderId="5" xfId="0" applyFont="1" applyFill="1" applyBorder="1"/>
    <xf numFmtId="0" fontId="20" fillId="0" borderId="31" xfId="0" applyFont="1" applyFill="1" applyBorder="1" applyAlignment="1">
      <alignment horizontal="center"/>
    </xf>
    <xf numFmtId="164" fontId="20" fillId="0" borderId="13" xfId="2" applyNumberFormat="1" applyFont="1" applyFill="1" applyBorder="1" applyAlignment="1">
      <alignment horizontal="center"/>
    </xf>
    <xf numFmtId="9" fontId="20" fillId="0" borderId="5" xfId="3" applyFont="1" applyFill="1" applyBorder="1" applyAlignment="1">
      <alignment horizontal="center"/>
    </xf>
    <xf numFmtId="164" fontId="20" fillId="0" borderId="14" xfId="2" applyNumberFormat="1" applyFont="1" applyFill="1" applyBorder="1" applyAlignment="1">
      <alignment horizontal="center"/>
    </xf>
    <xf numFmtId="0" fontId="9" fillId="0" borderId="13" xfId="0" applyFont="1" applyFill="1" applyBorder="1"/>
    <xf numFmtId="0" fontId="12" fillId="0" borderId="31" xfId="0" applyFont="1" applyFill="1" applyBorder="1" applyAlignment="1">
      <alignment horizontal="center"/>
    </xf>
    <xf numFmtId="164" fontId="9" fillId="0" borderId="13" xfId="2" applyNumberFormat="1" applyFill="1" applyBorder="1" applyAlignment="1">
      <alignment horizontal="center"/>
    </xf>
    <xf numFmtId="9" fontId="9" fillId="0" borderId="5" xfId="3" applyFill="1" applyBorder="1" applyAlignment="1">
      <alignment horizontal="center"/>
    </xf>
    <xf numFmtId="164" fontId="11" fillId="0" borderId="14" xfId="2" applyNumberFormat="1" applyFont="1" applyFill="1" applyBorder="1" applyAlignment="1">
      <alignment horizontal="center"/>
    </xf>
    <xf numFmtId="164" fontId="9" fillId="0" borderId="13" xfId="0" applyNumberFormat="1" applyFont="1" applyFill="1" applyBorder="1" applyAlignment="1">
      <alignment horizontal="center"/>
    </xf>
    <xf numFmtId="0" fontId="9" fillId="0" borderId="5" xfId="0" applyFont="1" applyFill="1" applyBorder="1"/>
    <xf numFmtId="0" fontId="9" fillId="0" borderId="12" xfId="0" applyFont="1" applyFill="1" applyBorder="1"/>
    <xf numFmtId="0" fontId="15" fillId="0" borderId="39" xfId="0" applyFont="1" applyFill="1" applyBorder="1"/>
    <xf numFmtId="0" fontId="12" fillId="0" borderId="42" xfId="0" applyFont="1" applyFill="1" applyBorder="1" applyAlignment="1">
      <alignment horizontal="center"/>
    </xf>
    <xf numFmtId="9" fontId="9" fillId="0" borderId="5" xfId="0" applyNumberFormat="1" applyFont="1" applyFill="1" applyBorder="1" applyAlignment="1">
      <alignment horizontal="center"/>
    </xf>
    <xf numFmtId="0" fontId="9" fillId="0" borderId="15" xfId="0" applyFont="1" applyFill="1" applyBorder="1"/>
    <xf numFmtId="0" fontId="20" fillId="0" borderId="16" xfId="0" applyFont="1" applyFill="1" applyBorder="1"/>
    <xf numFmtId="0" fontId="12" fillId="0" borderId="43" xfId="0" applyFont="1" applyFill="1" applyBorder="1" applyAlignment="1">
      <alignment horizontal="center"/>
    </xf>
    <xf numFmtId="164" fontId="9" fillId="0" borderId="15" xfId="2" applyNumberFormat="1" applyFill="1" applyBorder="1" applyAlignment="1">
      <alignment horizontal="center"/>
    </xf>
    <xf numFmtId="9" fontId="9" fillId="0" borderId="16" xfId="3" applyFill="1" applyBorder="1" applyAlignment="1">
      <alignment horizontal="center"/>
    </xf>
    <xf numFmtId="164" fontId="11" fillId="0" borderId="17" xfId="2" applyNumberFormat="1" applyFont="1" applyFill="1" applyBorder="1" applyAlignment="1">
      <alignment horizontal="center"/>
    </xf>
    <xf numFmtId="0" fontId="0" fillId="0" borderId="12" xfId="0" applyBorder="1"/>
    <xf numFmtId="0" fontId="0" fillId="0" borderId="39" xfId="0" applyBorder="1"/>
    <xf numFmtId="0" fontId="0" fillId="0" borderId="42" xfId="0" applyBorder="1"/>
    <xf numFmtId="0" fontId="0" fillId="0" borderId="46" xfId="0" applyBorder="1"/>
    <xf numFmtId="0" fontId="10" fillId="3" borderId="13" xfId="0" applyFont="1" applyFill="1" applyBorder="1"/>
    <xf numFmtId="0" fontId="3" fillId="4" borderId="13" xfId="0" applyFont="1" applyFill="1" applyBorder="1"/>
    <xf numFmtId="0" fontId="0" fillId="4" borderId="13" xfId="0" applyFill="1" applyBorder="1"/>
    <xf numFmtId="0" fontId="3" fillId="0" borderId="13" xfId="0" applyFont="1" applyBorder="1"/>
    <xf numFmtId="0" fontId="8" fillId="4" borderId="13" xfId="0" applyFont="1" applyFill="1" applyBorder="1"/>
    <xf numFmtId="0" fontId="3" fillId="5" borderId="13" xfId="0" applyFont="1" applyFill="1" applyBorder="1"/>
    <xf numFmtId="0" fontId="0" fillId="5" borderId="13" xfId="0" applyFill="1" applyBorder="1"/>
    <xf numFmtId="0" fontId="3" fillId="6" borderId="13" xfId="0" applyFont="1" applyFill="1" applyBorder="1"/>
    <xf numFmtId="0" fontId="0" fillId="6" borderId="13" xfId="0" applyFill="1" applyBorder="1"/>
    <xf numFmtId="0" fontId="0" fillId="4" borderId="15" xfId="0" applyFill="1" applyBorder="1"/>
    <xf numFmtId="0" fontId="13" fillId="4" borderId="16" xfId="0" applyFont="1" applyFill="1" applyBorder="1"/>
    <xf numFmtId="0" fontId="14" fillId="0" borderId="0" xfId="0" applyFont="1"/>
    <xf numFmtId="0" fontId="9" fillId="0" borderId="42" xfId="0" applyFont="1" applyBorder="1" applyAlignment="1">
      <alignment horizontal="center"/>
    </xf>
    <xf numFmtId="44" fontId="20" fillId="0" borderId="27" xfId="2" applyFont="1" applyBorder="1" applyAlignment="1">
      <alignment horizontal="center"/>
    </xf>
    <xf numFmtId="44" fontId="20" fillId="0" borderId="49" xfId="2" applyFont="1" applyBorder="1" applyAlignment="1">
      <alignment horizontal="center"/>
    </xf>
    <xf numFmtId="44" fontId="20" fillId="0" borderId="28" xfId="2" applyFont="1" applyBorder="1" applyAlignment="1">
      <alignment horizontal="center"/>
    </xf>
    <xf numFmtId="0" fontId="9" fillId="0" borderId="31" xfId="0" applyFont="1" applyBorder="1" applyAlignment="1">
      <alignment horizontal="center"/>
    </xf>
    <xf numFmtId="0" fontId="9" fillId="0" borderId="43" xfId="0" applyFont="1" applyBorder="1" applyAlignment="1">
      <alignment horizontal="center"/>
    </xf>
    <xf numFmtId="9" fontId="20" fillId="0" borderId="39" xfId="0" applyNumberFormat="1" applyFont="1" applyBorder="1" applyAlignment="1">
      <alignment horizontal="center"/>
    </xf>
  </cellXfs>
  <cellStyles count="5">
    <cellStyle name="Moeda" xfId="2" builtinId="4"/>
    <cellStyle name="Moeda 2" xfId="4" xr:uid="{00000000-0005-0000-0000-000004000000}"/>
    <cellStyle name="Normal" xfId="0" builtinId="0"/>
    <cellStyle name="Porcentagem" xfId="3" builtinId="5"/>
    <cellStyle name="Vírgula" xfId="1" builtinId="3"/>
  </cellStyles>
  <dxfs count="7">
    <dxf>
      <alignment horizontal="center" vertical="bottom"/>
    </dxf>
    <dxf>
      <alignment horizontal="center" vertical="bottom"/>
    </dxf>
    <dxf>
      <numFmt numFmtId="0" formatCode="General"/>
      <alignment horizontal="center" vertical="bottom"/>
    </dxf>
    <dxf>
      <numFmt numFmtId="0" formatCode="General"/>
      <alignment horizontal="center" vertical="bottom"/>
    </dxf>
    <dxf>
      <alignment horizontal="center" vertical="bottom"/>
    </dxf>
    <dxf>
      <alignment horizontal="center" vertical="bottom"/>
    </dxf>
    <dxf>
      <alignment horizontal="center" vertical="bottom"/>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1"/>
  <c:style val="2"/>
  <c:chart>
    <c:title>
      <c:tx>
        <c:rich>
          <a:bodyPr/>
          <a:lstStyle/>
          <a:p>
            <a:pPr>
              <a:defRPr/>
            </a:pPr>
            <a:r>
              <a:rPr lang="pt-BR"/>
              <a:t>Mix de gastos por tipo de conta (top 6 rubricas)</a:t>
            </a:r>
          </a:p>
        </c:rich>
      </c:tx>
      <c:overlay val="1"/>
    </c:title>
    <c:autoTitleDeleted val="0"/>
    <c:plotArea>
      <c:layout>
        <c:manualLayout>
          <c:layoutTarget val="inner"/>
          <c:xMode val="edge"/>
          <c:yMode val="edge"/>
          <c:x val="4.3117283950617293E-2"/>
          <c:y val="7.0555555555555552E-2"/>
          <c:w val="0.92748456790123457"/>
          <c:h val="0.86530303030303024"/>
        </c:manualLayout>
      </c:layout>
      <c:barChart>
        <c:barDir val="col"/>
        <c:grouping val="clustered"/>
        <c:varyColors val="1"/>
        <c:ser>
          <c:idx val="0"/>
          <c:order val="0"/>
          <c:tx>
            <c:strRef>
              <c:f>'Mix por conta'!$N$6</c:f>
              <c:strCache>
                <c:ptCount val="1"/>
                <c:pt idx="0">
                  <c:v>LIEBHERR</c:v>
                </c:pt>
              </c:strCache>
            </c:strRef>
          </c:tx>
          <c:spPr>
            <a:solidFill>
              <a:srgbClr val="F4C430"/>
            </a:solidFill>
            <a:ln>
              <a:prstDash val="solid"/>
            </a:ln>
          </c:spPr>
          <c:invertIfNegative val="1"/>
          <c:dLbls>
            <c:spPr>
              <a:noFill/>
              <a:ln>
                <a:noFill/>
                <a:prstDash val="solid"/>
              </a:ln>
            </c:spPr>
            <c:dLblPos val="outEnd"/>
            <c:showLegendKey val="0"/>
            <c:showVal val="1"/>
            <c:showCatName val="0"/>
            <c:showSerName val="0"/>
            <c:showPercent val="0"/>
            <c:showBubbleSize val="1"/>
            <c:showLeaderLines val="0"/>
            <c:extLst>
              <c:ext xmlns:c15="http://schemas.microsoft.com/office/drawing/2012/chart" uri="{CE6537A1-D6FC-4f65-9D91-7224C49458BB}">
                <c15:showLeaderLines val="0"/>
              </c:ext>
            </c:extLst>
          </c:dLbls>
          <c:cat>
            <c:strRef>
              <c:f>'Mix por conta'!$M$7:$M$9</c:f>
              <c:strCache>
                <c:ptCount val="3"/>
                <c:pt idx="0">
                  <c:v>Manutenção</c:v>
                </c:pt>
                <c:pt idx="1">
                  <c:v>Diesel</c:v>
                </c:pt>
                <c:pt idx="2">
                  <c:v>Peças de manutenção</c:v>
                </c:pt>
              </c:strCache>
            </c:strRef>
          </c:cat>
          <c:val>
            <c:numRef>
              <c:f>'Mix por conta'!$N$7:$N$9</c:f>
              <c:numCache>
                <c:formatCode>0.0"%"</c:formatCode>
                <c:ptCount val="3"/>
                <c:pt idx="0">
                  <c:v>39.979490133819937</c:v>
                </c:pt>
                <c:pt idx="1">
                  <c:v>32.497208236949177</c:v>
                </c:pt>
                <c:pt idx="2">
                  <c:v>27.523301629230879</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5314-4CA5-881A-4654EDBA5F76}"/>
            </c:ext>
          </c:extLst>
        </c:ser>
        <c:ser>
          <c:idx val="1"/>
          <c:order val="1"/>
          <c:tx>
            <c:strRef>
              <c:f>'Mix por conta'!$O$6</c:f>
              <c:strCache>
                <c:ptCount val="1"/>
                <c:pt idx="0">
                  <c:v>HYUNDAI</c:v>
                </c:pt>
              </c:strCache>
            </c:strRef>
          </c:tx>
          <c:spPr>
            <a:solidFill>
              <a:srgbClr val="004B8D"/>
            </a:solidFill>
            <a:ln>
              <a:prstDash val="solid"/>
            </a:ln>
          </c:spPr>
          <c:invertIfNegative val="1"/>
          <c:dLbls>
            <c:spPr>
              <a:noFill/>
              <a:ln>
                <a:noFill/>
                <a:prstDash val="solid"/>
              </a:ln>
            </c:spPr>
            <c:dLblPos val="outEnd"/>
            <c:showLegendKey val="0"/>
            <c:showVal val="1"/>
            <c:showCatName val="0"/>
            <c:showSerName val="0"/>
            <c:showPercent val="0"/>
            <c:showBubbleSize val="1"/>
            <c:showLeaderLines val="0"/>
            <c:extLst>
              <c:ext xmlns:c15="http://schemas.microsoft.com/office/drawing/2012/chart" uri="{CE6537A1-D6FC-4f65-9D91-7224C49458BB}">
                <c15:showLeaderLines val="0"/>
              </c:ext>
            </c:extLst>
          </c:dLbls>
          <c:cat>
            <c:strRef>
              <c:f>'Mix por conta'!$M$7:$M$9</c:f>
              <c:strCache>
                <c:ptCount val="3"/>
                <c:pt idx="0">
                  <c:v>Manutenção</c:v>
                </c:pt>
                <c:pt idx="1">
                  <c:v>Diesel</c:v>
                </c:pt>
                <c:pt idx="2">
                  <c:v>Peças de manutenção</c:v>
                </c:pt>
              </c:strCache>
            </c:strRef>
          </c:cat>
          <c:val>
            <c:numRef>
              <c:f>'Mix por conta'!$O$7:$O$9</c:f>
              <c:numCache>
                <c:formatCode>0.0"%"</c:formatCode>
                <c:ptCount val="3"/>
                <c:pt idx="0">
                  <c:v>49.38007885701596</c:v>
                </c:pt>
                <c:pt idx="1">
                  <c:v>43.380389749487101</c:v>
                </c:pt>
                <c:pt idx="2">
                  <c:v>7.2395313934969341</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5314-4CA5-881A-4654EDBA5F76}"/>
            </c:ext>
          </c:extLst>
        </c:ser>
        <c:dLbls>
          <c:dLblPos val="outEnd"/>
          <c:showLegendKey val="0"/>
          <c:showVal val="1"/>
          <c:showCatName val="0"/>
          <c:showSerName val="0"/>
          <c:showPercent val="0"/>
          <c:showBubbleSize val="1"/>
        </c:dLbls>
        <c:gapWidth val="150"/>
        <c:axId val="10"/>
        <c:axId val="100"/>
      </c:barChart>
      <c:catAx>
        <c:axId val="10"/>
        <c:scaling>
          <c:orientation val="minMax"/>
        </c:scaling>
        <c:delete val="1"/>
        <c:axPos val="b"/>
        <c:title>
          <c:tx>
            <c:rich>
              <a:bodyPr/>
              <a:lstStyle/>
              <a:p>
                <a:pPr>
                  <a:defRPr/>
                </a:pPr>
                <a:r>
                  <a:rPr lang="pt-BR"/>
                  <a:t>Conta</a:t>
                </a:r>
              </a:p>
            </c:rich>
          </c:tx>
          <c:overlay val="1"/>
        </c:title>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pt-BR"/>
                  <a:t>% do volume da marca</a:t>
                </a:r>
              </a:p>
            </c:rich>
          </c:tx>
          <c:overlay val="1"/>
        </c:title>
        <c:numFmt formatCode="0.0&quot;%&quot;" sourceLinked="1"/>
        <c:majorTickMark val="none"/>
        <c:minorTickMark val="none"/>
        <c:tickLblPos val="nextTo"/>
        <c:crossAx val="10"/>
        <c:crosses val="autoZero"/>
        <c:crossBetween val="between"/>
      </c:valAx>
    </c:plotArea>
    <c:legend>
      <c:legendPos val="r"/>
      <c:layout>
        <c:manualLayout>
          <c:xMode val="edge"/>
          <c:yMode val="edge"/>
          <c:x val="0.86474969135802471"/>
          <c:y val="0.2303401515151515"/>
          <c:w val="0.1097719135802469"/>
          <c:h val="0.1159863636363636"/>
        </c:manualLayout>
      </c:layout>
      <c:overlay val="1"/>
    </c:legend>
    <c:plotVisOnly val="1"/>
    <c:dispBlanksAs val="gap"/>
    <c:showDLblsOverMax val="1"/>
  </c:chart>
  <c:printSettings>
    <c:headerFooter/>
    <c:pageMargins b="0.78740157499999996" l="0.511811024" r="0.511811024" t="0.78740157499999996" header="0.31496062000000002" footer="0.31496062000000002"/>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1"/>
  <c:style val="2"/>
  <c:chart>
    <c:title>
      <c:tx>
        <c:rich>
          <a:bodyPr/>
          <a:lstStyle/>
          <a:p>
            <a:pPr>
              <a:defRPr/>
            </a:pPr>
            <a:r>
              <a:rPr lang="pt-BR"/>
              <a:t>Gasto por conta — custo médio por máquina</a:t>
            </a:r>
          </a:p>
        </c:rich>
      </c:tx>
      <c:overlay val="1"/>
    </c:title>
    <c:autoTitleDeleted val="0"/>
    <c:plotArea>
      <c:layout>
        <c:manualLayout>
          <c:layoutTarget val="inner"/>
          <c:xMode val="edge"/>
          <c:yMode val="edge"/>
          <c:x val="5.4876543209876547E-2"/>
          <c:y val="9.3005050505050507E-2"/>
          <c:w val="0.90788580246913575"/>
          <c:h val="0.87171717171717156"/>
        </c:manualLayout>
      </c:layout>
      <c:barChart>
        <c:barDir val="bar"/>
        <c:grouping val="clustered"/>
        <c:varyColors val="1"/>
        <c:ser>
          <c:idx val="0"/>
          <c:order val="0"/>
          <c:tx>
            <c:strRef>
              <c:f>'Mix por conta'!$D$6</c:f>
              <c:strCache>
                <c:ptCount val="1"/>
                <c:pt idx="0">
                  <c:v>HYUNDAI</c:v>
                </c:pt>
              </c:strCache>
            </c:strRef>
          </c:tx>
          <c:spPr>
            <a:solidFill>
              <a:srgbClr val="004B8D"/>
            </a:solidFill>
            <a:ln>
              <a:prstDash val="solid"/>
            </a:ln>
          </c:spPr>
          <c:invertIfNegative val="1"/>
          <c:dLbls>
            <c:spPr>
              <a:noFill/>
              <a:ln>
                <a:noFill/>
                <a:prstDash val="solid"/>
              </a:ln>
            </c:spPr>
            <c:dLblPos val="outEnd"/>
            <c:showLegendKey val="0"/>
            <c:showVal val="1"/>
            <c:showCatName val="0"/>
            <c:showSerName val="0"/>
            <c:showPercent val="0"/>
            <c:showBubbleSize val="1"/>
            <c:showLeaderLines val="0"/>
            <c:extLst>
              <c:ext xmlns:c15="http://schemas.microsoft.com/office/drawing/2012/chart" uri="{CE6537A1-D6FC-4f65-9D91-7224C49458BB}">
                <c15:showLeaderLines val="0"/>
              </c:ext>
            </c:extLst>
          </c:dLbls>
          <c:cat>
            <c:strRef>
              <c:f>'Mix por conta'!$B$7:$B$9</c:f>
              <c:strCache>
                <c:ptCount val="3"/>
                <c:pt idx="0">
                  <c:v>Manutenção</c:v>
                </c:pt>
                <c:pt idx="1">
                  <c:v>Diesel</c:v>
                </c:pt>
                <c:pt idx="2">
                  <c:v>Peças de manutenção</c:v>
                </c:pt>
              </c:strCache>
            </c:strRef>
          </c:cat>
          <c:val>
            <c:numRef>
              <c:f>'Mix por conta'!$D$7:$D$9</c:f>
              <c:numCache>
                <c:formatCode>_("R$"* #,##0.00_);_("R$"* \(#,##0.00\);_("R$"* "-"??_);_(@_)</c:formatCode>
                <c:ptCount val="3"/>
                <c:pt idx="0">
                  <c:v>3253.832625</c:v>
                </c:pt>
                <c:pt idx="1">
                  <c:v>2858.4913333333329</c:v>
                </c:pt>
                <c:pt idx="2">
                  <c:v>477.03899999999999</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E33C-41E7-A62E-B574444D40CB}"/>
            </c:ext>
          </c:extLst>
        </c:ser>
        <c:ser>
          <c:idx val="1"/>
          <c:order val="1"/>
          <c:tx>
            <c:strRef>
              <c:f>'Mix por conta'!$C$6</c:f>
              <c:strCache>
                <c:ptCount val="1"/>
                <c:pt idx="0">
                  <c:v>LIEBHERR</c:v>
                </c:pt>
              </c:strCache>
            </c:strRef>
          </c:tx>
          <c:spPr>
            <a:solidFill>
              <a:srgbClr val="F4C430"/>
            </a:solidFill>
            <a:ln>
              <a:prstDash val="solid"/>
            </a:ln>
          </c:spPr>
          <c:invertIfNegative val="1"/>
          <c:dLbls>
            <c:spPr>
              <a:noFill/>
              <a:ln>
                <a:noFill/>
                <a:prstDash val="solid"/>
              </a:ln>
            </c:spPr>
            <c:dLblPos val="outEnd"/>
            <c:showLegendKey val="0"/>
            <c:showVal val="1"/>
            <c:showCatName val="0"/>
            <c:showSerName val="0"/>
            <c:showPercent val="0"/>
            <c:showBubbleSize val="1"/>
            <c:showLeaderLines val="0"/>
            <c:extLst>
              <c:ext xmlns:c15="http://schemas.microsoft.com/office/drawing/2012/chart" uri="{CE6537A1-D6FC-4f65-9D91-7224C49458BB}">
                <c15:showLeaderLines val="0"/>
              </c:ext>
            </c:extLst>
          </c:dLbls>
          <c:cat>
            <c:strRef>
              <c:f>'Mix por conta'!$B$7:$B$9</c:f>
              <c:strCache>
                <c:ptCount val="3"/>
                <c:pt idx="0">
                  <c:v>Manutenção</c:v>
                </c:pt>
                <c:pt idx="1">
                  <c:v>Diesel</c:v>
                </c:pt>
                <c:pt idx="2">
                  <c:v>Peças de manutenção</c:v>
                </c:pt>
              </c:strCache>
            </c:strRef>
          </c:cat>
          <c:val>
            <c:numRef>
              <c:f>'Mix por conta'!$C$7:$C$9</c:f>
              <c:numCache>
                <c:formatCode>_("R$"* #,##0.00_);_("R$"* \(#,##0.00\);_("R$"* "-"??_);_(@_)</c:formatCode>
                <c:ptCount val="3"/>
                <c:pt idx="0">
                  <c:v>3669.7347619047619</c:v>
                </c:pt>
                <c:pt idx="1">
                  <c:v>2982.9328571428568</c:v>
                </c:pt>
                <c:pt idx="2">
                  <c:v>2526.375809523809</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E33C-41E7-A62E-B574444D40CB}"/>
            </c:ext>
          </c:extLst>
        </c:ser>
        <c:dLbls>
          <c:dLblPos val="outEnd"/>
          <c:showLegendKey val="0"/>
          <c:showVal val="1"/>
          <c:showCatName val="0"/>
          <c:showSerName val="0"/>
          <c:showPercent val="0"/>
          <c:showBubbleSize val="1"/>
        </c:dLbls>
        <c:gapWidth val="150"/>
        <c:axId val="10"/>
        <c:axId val="100"/>
      </c:barChart>
      <c:catAx>
        <c:axId val="10"/>
        <c:scaling>
          <c:orientation val="minMax"/>
        </c:scaling>
        <c:delete val="1"/>
        <c:axPos val="l"/>
        <c:title>
          <c:tx>
            <c:rich>
              <a:bodyPr/>
              <a:lstStyle/>
              <a:p>
                <a:pPr>
                  <a:defRPr/>
                </a:pPr>
                <a:r>
                  <a:rPr lang="pt-BR"/>
                  <a:t>R$ médio / máquina</a:t>
                </a:r>
              </a:p>
            </c:rich>
          </c:tx>
          <c:layout>
            <c:manualLayout>
              <c:xMode val="edge"/>
              <c:yMode val="edge"/>
              <c:x val="1.5580246913580249E-3"/>
              <c:y val="0.38343106060606058"/>
            </c:manualLayout>
          </c:layout>
          <c:overlay val="1"/>
        </c:title>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b"/>
        <c:majorGridlines/>
        <c:title>
          <c:tx>
            <c:rich>
              <a:bodyPr/>
              <a:lstStyle/>
              <a:p>
                <a:pPr>
                  <a:defRPr/>
                </a:pPr>
                <a:r>
                  <a:rPr lang="pt-BR"/>
                  <a:t>Conta</a:t>
                </a:r>
              </a:p>
            </c:rich>
          </c:tx>
          <c:overlay val="1"/>
        </c:title>
        <c:numFmt formatCode="_(&quot;R$&quot;* #,##0.00_);_(&quot;R$&quot;* \(#,##0.00\);_(&quot;R$&quot;* &quot;-&quot;??_);_(@_)" sourceLinked="1"/>
        <c:majorTickMark val="none"/>
        <c:minorTickMark val="none"/>
        <c:tickLblPos val="nextTo"/>
        <c:crossAx val="10"/>
        <c:crosses val="autoZero"/>
        <c:crossBetween val="between"/>
      </c:valAx>
    </c:plotArea>
    <c:legend>
      <c:legendPos val="r"/>
      <c:layout>
        <c:manualLayout>
          <c:xMode val="edge"/>
          <c:yMode val="edge"/>
          <c:x val="0.85103055555555551"/>
          <c:y val="0.17902702020202019"/>
          <c:w val="0.1097719135802469"/>
          <c:h val="0.1159863636363636"/>
        </c:manualLayout>
      </c:layout>
      <c:overlay val="1"/>
    </c:legend>
    <c:plotVisOnly val="1"/>
    <c:dispBlanksAs val="gap"/>
    <c:showDLblsOverMax val="1"/>
  </c:chart>
  <c:printSettings>
    <c:headerFooter/>
    <c:pageMargins b="0.78740157499999996" l="0.511811024" r="0.511811024" t="0.78740157499999996" header="0.31496062000000002" footer="0.31496062000000002"/>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1"/>
  <c:style val="2"/>
  <c:chart>
    <c:title>
      <c:tx>
        <c:rich>
          <a:bodyPr/>
          <a:lstStyle/>
          <a:p>
            <a:pPr>
              <a:defRPr/>
            </a:pPr>
            <a:r>
              <a:rPr lang="pt-BR"/>
              <a:t>Média mensal 2025 — por local e marca</a:t>
            </a:r>
          </a:p>
        </c:rich>
      </c:tx>
      <c:overlay val="1"/>
    </c:title>
    <c:autoTitleDeleted val="0"/>
    <c:plotArea>
      <c:layout/>
      <c:barChart>
        <c:barDir val="col"/>
        <c:grouping val="clustered"/>
        <c:varyColors val="1"/>
        <c:ser>
          <c:idx val="0"/>
          <c:order val="0"/>
          <c:tx>
            <c:strRef>
              <c:f>'Resumo Local×Marca'!$D$3</c:f>
              <c:strCache>
                <c:ptCount val="1"/>
                <c:pt idx="0">
                  <c:v>Média mensal 2025</c:v>
                </c:pt>
              </c:strCache>
            </c:strRef>
          </c:tx>
          <c:spPr>
            <a:ln>
              <a:prstDash val="solid"/>
            </a:ln>
          </c:spPr>
          <c:invertIfNegative val="1"/>
          <c:cat>
            <c:strRef>
              <c:f>'Resumo Local×Marca'!$A$4:$A$17</c:f>
              <c:strCache>
                <c:ptCount val="14"/>
                <c:pt idx="0">
                  <c:v>Prudente</c:v>
                </c:pt>
                <c:pt idx="1">
                  <c:v>Prudente</c:v>
                </c:pt>
                <c:pt idx="2">
                  <c:v>Maringá</c:v>
                </c:pt>
                <c:pt idx="3">
                  <c:v>Maringá</c:v>
                </c:pt>
                <c:pt idx="4">
                  <c:v>Londrina</c:v>
                </c:pt>
                <c:pt idx="5">
                  <c:v>Dourados</c:v>
                </c:pt>
                <c:pt idx="6">
                  <c:v>Dourados</c:v>
                </c:pt>
                <c:pt idx="7">
                  <c:v>Campo Grande</c:v>
                </c:pt>
                <c:pt idx="8">
                  <c:v>AM-BAR</c:v>
                </c:pt>
                <c:pt idx="9">
                  <c:v>Tupy</c:v>
                </c:pt>
                <c:pt idx="10">
                  <c:v>Tupy</c:v>
                </c:pt>
                <c:pt idx="11">
                  <c:v>Pátio de Manutenção</c:v>
                </c:pt>
                <c:pt idx="12">
                  <c:v>Matheus</c:v>
                </c:pt>
                <c:pt idx="13">
                  <c:v>Multi Aço</c:v>
                </c:pt>
              </c:strCache>
            </c:strRef>
          </c:cat>
          <c:val>
            <c:numRef>
              <c:f>'Resumo Local×Marca'!$D$4:$D$17</c:f>
              <c:numCache>
                <c:formatCode>#,##0</c:formatCode>
                <c:ptCount val="14"/>
                <c:pt idx="0">
                  <c:v>18643.13</c:v>
                </c:pt>
                <c:pt idx="1">
                  <c:v>5586.09</c:v>
                </c:pt>
                <c:pt idx="2">
                  <c:v>25205.29</c:v>
                </c:pt>
                <c:pt idx="3">
                  <c:v>15051.33</c:v>
                </c:pt>
                <c:pt idx="4">
                  <c:v>17156.88</c:v>
                </c:pt>
                <c:pt idx="5">
                  <c:v>6262.4</c:v>
                </c:pt>
                <c:pt idx="6">
                  <c:v>26161.89</c:v>
                </c:pt>
                <c:pt idx="7">
                  <c:v>15541.28</c:v>
                </c:pt>
                <c:pt idx="8">
                  <c:v>10830.79</c:v>
                </c:pt>
                <c:pt idx="9">
                  <c:v>3335.62</c:v>
                </c:pt>
                <c:pt idx="10">
                  <c:v>1509.22</c:v>
                </c:pt>
                <c:pt idx="11">
                  <c:v>7706.94</c:v>
                </c:pt>
                <c:pt idx="12">
                  <c:v>6863.9</c:v>
                </c:pt>
                <c:pt idx="13">
                  <c:v>2164.09</c:v>
                </c:pt>
              </c:numCache>
            </c:numRef>
          </c:val>
          <c:extLst>
            <c:ext xmlns:c16="http://schemas.microsoft.com/office/drawing/2014/chart" uri="{C3380CC4-5D6E-409C-BE32-E72D297353CC}">
              <c16:uniqueId val="{00000000-10AE-4511-8AD5-7F07F07EF42C}"/>
            </c:ext>
          </c:extLst>
        </c:ser>
        <c:dLbls>
          <c:showLegendKey val="0"/>
          <c:showVal val="0"/>
          <c:showCatName val="0"/>
          <c:showSerName val="0"/>
          <c:showPercent val="0"/>
          <c:showBubbleSize val="0"/>
        </c:dLbls>
        <c:gapWidth val="150"/>
        <c:axId val="10"/>
        <c:axId val="100"/>
      </c:barChart>
      <c:catAx>
        <c:axId val="10"/>
        <c:scaling>
          <c:orientation val="minMax"/>
        </c:scaling>
        <c:delete val="1"/>
        <c:axPos val="b"/>
        <c:title>
          <c:tx>
            <c:rich>
              <a:bodyPr/>
              <a:lstStyle/>
              <a:p>
                <a:pPr>
                  <a:defRPr/>
                </a:pPr>
                <a:r>
                  <a:rPr lang="pt-BR"/>
                  <a:t>Local</a:t>
                </a:r>
              </a:p>
            </c:rich>
          </c:tx>
          <c:overlay val="1"/>
        </c:title>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pt-BR"/>
                  <a:t>R$</a:t>
                </a:r>
              </a:p>
            </c:rich>
          </c:tx>
          <c:overlay val="1"/>
        </c:title>
        <c:numFmt formatCode="#,##0"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8740157499999996" l="0.511811024" r="0.511811024" t="0.78740157499999996" header="0.31496062000000002" footer="0.31496062000000002"/>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1"/>
  <c:style val="2"/>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pt-BR"/>
              <a:t>Gasto mensal — parque LIEBHERR (7 máq.)</a:t>
            </a:r>
          </a:p>
        </c:rich>
      </c:tx>
      <c:overlay val="1"/>
      <c:spPr>
        <a:noFill/>
        <a:ln>
          <a:noFill/>
          <a:prstDash val="solid"/>
        </a:ln>
      </c:spPr>
    </c:title>
    <c:autoTitleDeleted val="0"/>
    <c:plotArea>
      <c:layout/>
      <c:lineChart>
        <c:grouping val="standard"/>
        <c:varyColors val="1"/>
        <c:ser>
          <c:idx val="0"/>
          <c:order val="0"/>
          <c:tx>
            <c:strRef>
              <c:f>'Mês×Maq LIEB'!$B$3</c:f>
              <c:strCache>
                <c:ptCount val="1"/>
                <c:pt idx="0">
                  <c:v>EHL0013</c:v>
                </c:pt>
              </c:strCache>
            </c:strRef>
          </c:tx>
          <c:spPr>
            <a:ln w="28575" cap="rnd">
              <a:solidFill>
                <a:schemeClr val="accent1"/>
              </a:solidFill>
              <a:prstDash val="solid"/>
              <a:round/>
            </a:ln>
          </c:spPr>
          <c:marker>
            <c:symbol val="none"/>
          </c:marker>
          <c:cat>
            <c:strRef>
              <c:f>'Mês×Maq LIEB'!$A$4:$A$18</c:f>
              <c:strCache>
                <c:ptCount val="15"/>
                <c:pt idx="0">
                  <c:v>2025-01</c:v>
                </c:pt>
                <c:pt idx="1">
                  <c:v>2025-02</c:v>
                </c:pt>
                <c:pt idx="2">
                  <c:v>2025-03</c:v>
                </c:pt>
                <c:pt idx="3">
                  <c:v>2025-04</c:v>
                </c:pt>
                <c:pt idx="4">
                  <c:v>2025-05</c:v>
                </c:pt>
                <c:pt idx="5">
                  <c:v>2025-06</c:v>
                </c:pt>
                <c:pt idx="6">
                  <c:v>2025-07</c:v>
                </c:pt>
                <c:pt idx="7">
                  <c:v>2025-08</c:v>
                </c:pt>
                <c:pt idx="8">
                  <c:v>2025-09</c:v>
                </c:pt>
                <c:pt idx="9">
                  <c:v>2025-10</c:v>
                </c:pt>
                <c:pt idx="10">
                  <c:v>2025-11</c:v>
                </c:pt>
                <c:pt idx="11">
                  <c:v>2025-12</c:v>
                </c:pt>
                <c:pt idx="12">
                  <c:v>2026-01</c:v>
                </c:pt>
                <c:pt idx="13">
                  <c:v>2026-02</c:v>
                </c:pt>
                <c:pt idx="14">
                  <c:v>2026-03</c:v>
                </c:pt>
              </c:strCache>
            </c:strRef>
          </c:cat>
          <c:val>
            <c:numRef>
              <c:f>'Mês×Maq LIEB'!$B$4:$B$18</c:f>
              <c:numCache>
                <c:formatCode>#,##0</c:formatCode>
                <c:ptCount val="15"/>
                <c:pt idx="0">
                  <c:v>0</c:v>
                </c:pt>
                <c:pt idx="1">
                  <c:v>148.72999999999999</c:v>
                </c:pt>
                <c:pt idx="2">
                  <c:v>0</c:v>
                </c:pt>
                <c:pt idx="3">
                  <c:v>0</c:v>
                </c:pt>
                <c:pt idx="4">
                  <c:v>0</c:v>
                </c:pt>
                <c:pt idx="5">
                  <c:v>1802</c:v>
                </c:pt>
                <c:pt idx="6">
                  <c:v>0</c:v>
                </c:pt>
                <c:pt idx="7">
                  <c:v>712.98</c:v>
                </c:pt>
                <c:pt idx="8">
                  <c:v>8662.65</c:v>
                </c:pt>
                <c:pt idx="9">
                  <c:v>0</c:v>
                </c:pt>
                <c:pt idx="10">
                  <c:v>416.19</c:v>
                </c:pt>
                <c:pt idx="11">
                  <c:v>0</c:v>
                </c:pt>
                <c:pt idx="12">
                  <c:v>1350</c:v>
                </c:pt>
                <c:pt idx="13">
                  <c:v>0</c:v>
                </c:pt>
                <c:pt idx="14">
                  <c:v>1330.02</c:v>
                </c:pt>
              </c:numCache>
            </c:numRef>
          </c:val>
          <c:smooth val="1"/>
          <c:extLst>
            <c:ext xmlns:c16="http://schemas.microsoft.com/office/drawing/2014/chart" uri="{C3380CC4-5D6E-409C-BE32-E72D297353CC}">
              <c16:uniqueId val="{00000000-259E-4CD6-92B2-DBF5E87EB467}"/>
            </c:ext>
          </c:extLst>
        </c:ser>
        <c:ser>
          <c:idx val="1"/>
          <c:order val="1"/>
          <c:tx>
            <c:strRef>
              <c:f>'Mês×Maq LIEB'!$C$3</c:f>
              <c:strCache>
                <c:ptCount val="1"/>
                <c:pt idx="0">
                  <c:v>EHL0014</c:v>
                </c:pt>
              </c:strCache>
            </c:strRef>
          </c:tx>
          <c:spPr>
            <a:ln w="28575" cap="rnd">
              <a:solidFill>
                <a:schemeClr val="accent2"/>
              </a:solidFill>
              <a:prstDash val="solid"/>
              <a:round/>
            </a:ln>
          </c:spPr>
          <c:marker>
            <c:symbol val="none"/>
          </c:marker>
          <c:cat>
            <c:strRef>
              <c:f>'Mês×Maq LIEB'!$A$4:$A$18</c:f>
              <c:strCache>
                <c:ptCount val="15"/>
                <c:pt idx="0">
                  <c:v>2025-01</c:v>
                </c:pt>
                <c:pt idx="1">
                  <c:v>2025-02</c:v>
                </c:pt>
                <c:pt idx="2">
                  <c:v>2025-03</c:v>
                </c:pt>
                <c:pt idx="3">
                  <c:v>2025-04</c:v>
                </c:pt>
                <c:pt idx="4">
                  <c:v>2025-05</c:v>
                </c:pt>
                <c:pt idx="5">
                  <c:v>2025-06</c:v>
                </c:pt>
                <c:pt idx="6">
                  <c:v>2025-07</c:v>
                </c:pt>
                <c:pt idx="7">
                  <c:v>2025-08</c:v>
                </c:pt>
                <c:pt idx="8">
                  <c:v>2025-09</c:v>
                </c:pt>
                <c:pt idx="9">
                  <c:v>2025-10</c:v>
                </c:pt>
                <c:pt idx="10">
                  <c:v>2025-11</c:v>
                </c:pt>
                <c:pt idx="11">
                  <c:v>2025-12</c:v>
                </c:pt>
                <c:pt idx="12">
                  <c:v>2026-01</c:v>
                </c:pt>
                <c:pt idx="13">
                  <c:v>2026-02</c:v>
                </c:pt>
                <c:pt idx="14">
                  <c:v>2026-03</c:v>
                </c:pt>
              </c:strCache>
            </c:strRef>
          </c:cat>
          <c:val>
            <c:numRef>
              <c:f>'Mês×Maq LIEB'!$C$4:$C$18</c:f>
              <c:numCache>
                <c:formatCode>#,##0</c:formatCode>
                <c:ptCount val="15"/>
                <c:pt idx="0">
                  <c:v>0</c:v>
                </c:pt>
                <c:pt idx="1">
                  <c:v>725.02</c:v>
                </c:pt>
                <c:pt idx="2">
                  <c:v>0</c:v>
                </c:pt>
                <c:pt idx="3">
                  <c:v>0</c:v>
                </c:pt>
                <c:pt idx="4">
                  <c:v>0</c:v>
                </c:pt>
                <c:pt idx="5">
                  <c:v>11810.46</c:v>
                </c:pt>
                <c:pt idx="6">
                  <c:v>21756.44</c:v>
                </c:pt>
                <c:pt idx="7">
                  <c:v>15920.79</c:v>
                </c:pt>
                <c:pt idx="8">
                  <c:v>17999.3</c:v>
                </c:pt>
                <c:pt idx="9">
                  <c:v>6642.1</c:v>
                </c:pt>
                <c:pt idx="10">
                  <c:v>3786.56</c:v>
                </c:pt>
                <c:pt idx="11">
                  <c:v>2100</c:v>
                </c:pt>
                <c:pt idx="12">
                  <c:v>15341.26</c:v>
                </c:pt>
                <c:pt idx="13">
                  <c:v>4759.7299999999996</c:v>
                </c:pt>
                <c:pt idx="14">
                  <c:v>12220.17</c:v>
                </c:pt>
              </c:numCache>
            </c:numRef>
          </c:val>
          <c:smooth val="1"/>
          <c:extLst>
            <c:ext xmlns:c16="http://schemas.microsoft.com/office/drawing/2014/chart" uri="{C3380CC4-5D6E-409C-BE32-E72D297353CC}">
              <c16:uniqueId val="{00000001-259E-4CD6-92B2-DBF5E87EB467}"/>
            </c:ext>
          </c:extLst>
        </c:ser>
        <c:ser>
          <c:idx val="2"/>
          <c:order val="2"/>
          <c:tx>
            <c:strRef>
              <c:f>'Mês×Maq LIEB'!$D$3</c:f>
              <c:strCache>
                <c:ptCount val="1"/>
                <c:pt idx="0">
                  <c:v>EHL0028</c:v>
                </c:pt>
              </c:strCache>
            </c:strRef>
          </c:tx>
          <c:spPr>
            <a:ln w="28575" cap="rnd">
              <a:solidFill>
                <a:schemeClr val="accent3"/>
              </a:solidFill>
              <a:prstDash val="solid"/>
              <a:round/>
            </a:ln>
          </c:spPr>
          <c:marker>
            <c:symbol val="none"/>
          </c:marker>
          <c:cat>
            <c:strRef>
              <c:f>'Mês×Maq LIEB'!$A$4:$A$18</c:f>
              <c:strCache>
                <c:ptCount val="15"/>
                <c:pt idx="0">
                  <c:v>2025-01</c:v>
                </c:pt>
                <c:pt idx="1">
                  <c:v>2025-02</c:v>
                </c:pt>
                <c:pt idx="2">
                  <c:v>2025-03</c:v>
                </c:pt>
                <c:pt idx="3">
                  <c:v>2025-04</c:v>
                </c:pt>
                <c:pt idx="4">
                  <c:v>2025-05</c:v>
                </c:pt>
                <c:pt idx="5">
                  <c:v>2025-06</c:v>
                </c:pt>
                <c:pt idx="6">
                  <c:v>2025-07</c:v>
                </c:pt>
                <c:pt idx="7">
                  <c:v>2025-08</c:v>
                </c:pt>
                <c:pt idx="8">
                  <c:v>2025-09</c:v>
                </c:pt>
                <c:pt idx="9">
                  <c:v>2025-10</c:v>
                </c:pt>
                <c:pt idx="10">
                  <c:v>2025-11</c:v>
                </c:pt>
                <c:pt idx="11">
                  <c:v>2025-12</c:v>
                </c:pt>
                <c:pt idx="12">
                  <c:v>2026-01</c:v>
                </c:pt>
                <c:pt idx="13">
                  <c:v>2026-02</c:v>
                </c:pt>
                <c:pt idx="14">
                  <c:v>2026-03</c:v>
                </c:pt>
              </c:strCache>
            </c:strRef>
          </c:cat>
          <c:val>
            <c:numRef>
              <c:f>'Mês×Maq LIEB'!$D$4:$D$18</c:f>
              <c:numCache>
                <c:formatCode>#,##0</c:formatCode>
                <c:ptCount val="15"/>
                <c:pt idx="0">
                  <c:v>6906.09</c:v>
                </c:pt>
                <c:pt idx="1">
                  <c:v>6116.29</c:v>
                </c:pt>
                <c:pt idx="2">
                  <c:v>14853.72</c:v>
                </c:pt>
                <c:pt idx="3">
                  <c:v>14632.4</c:v>
                </c:pt>
                <c:pt idx="4">
                  <c:v>15628.97</c:v>
                </c:pt>
                <c:pt idx="5">
                  <c:v>11391.19</c:v>
                </c:pt>
                <c:pt idx="6">
                  <c:v>12700.01</c:v>
                </c:pt>
                <c:pt idx="7">
                  <c:v>58750.48</c:v>
                </c:pt>
                <c:pt idx="8">
                  <c:v>22867.67</c:v>
                </c:pt>
                <c:pt idx="9">
                  <c:v>34785.93</c:v>
                </c:pt>
                <c:pt idx="10">
                  <c:v>13971.43</c:v>
                </c:pt>
                <c:pt idx="11">
                  <c:v>11113.35</c:v>
                </c:pt>
                <c:pt idx="12">
                  <c:v>5297.05</c:v>
                </c:pt>
                <c:pt idx="13">
                  <c:v>14963.59</c:v>
                </c:pt>
                <c:pt idx="14">
                  <c:v>7348.3</c:v>
                </c:pt>
              </c:numCache>
            </c:numRef>
          </c:val>
          <c:smooth val="1"/>
          <c:extLst>
            <c:ext xmlns:c16="http://schemas.microsoft.com/office/drawing/2014/chart" uri="{C3380CC4-5D6E-409C-BE32-E72D297353CC}">
              <c16:uniqueId val="{00000002-259E-4CD6-92B2-DBF5E87EB467}"/>
            </c:ext>
          </c:extLst>
        </c:ser>
        <c:ser>
          <c:idx val="3"/>
          <c:order val="3"/>
          <c:tx>
            <c:strRef>
              <c:f>'Mês×Maq LIEB'!$E$3</c:f>
              <c:strCache>
                <c:ptCount val="1"/>
                <c:pt idx="0">
                  <c:v>EHL0041</c:v>
                </c:pt>
              </c:strCache>
            </c:strRef>
          </c:tx>
          <c:spPr>
            <a:ln w="28575" cap="rnd">
              <a:solidFill>
                <a:schemeClr val="accent4"/>
              </a:solidFill>
              <a:prstDash val="solid"/>
              <a:round/>
            </a:ln>
          </c:spPr>
          <c:marker>
            <c:symbol val="none"/>
          </c:marker>
          <c:cat>
            <c:strRef>
              <c:f>'Mês×Maq LIEB'!$A$4:$A$18</c:f>
              <c:strCache>
                <c:ptCount val="15"/>
                <c:pt idx="0">
                  <c:v>2025-01</c:v>
                </c:pt>
                <c:pt idx="1">
                  <c:v>2025-02</c:v>
                </c:pt>
                <c:pt idx="2">
                  <c:v>2025-03</c:v>
                </c:pt>
                <c:pt idx="3">
                  <c:v>2025-04</c:v>
                </c:pt>
                <c:pt idx="4">
                  <c:v>2025-05</c:v>
                </c:pt>
                <c:pt idx="5">
                  <c:v>2025-06</c:v>
                </c:pt>
                <c:pt idx="6">
                  <c:v>2025-07</c:v>
                </c:pt>
                <c:pt idx="7">
                  <c:v>2025-08</c:v>
                </c:pt>
                <c:pt idx="8">
                  <c:v>2025-09</c:v>
                </c:pt>
                <c:pt idx="9">
                  <c:v>2025-10</c:v>
                </c:pt>
                <c:pt idx="10">
                  <c:v>2025-11</c:v>
                </c:pt>
                <c:pt idx="11">
                  <c:v>2025-12</c:v>
                </c:pt>
                <c:pt idx="12">
                  <c:v>2026-01</c:v>
                </c:pt>
                <c:pt idx="13">
                  <c:v>2026-02</c:v>
                </c:pt>
                <c:pt idx="14">
                  <c:v>2026-03</c:v>
                </c:pt>
              </c:strCache>
            </c:strRef>
          </c:cat>
          <c:val>
            <c:numRef>
              <c:f>'Mês×Maq LIEB'!$E$4:$E$18</c:f>
              <c:numCache>
                <c:formatCode>#,##0</c:formatCode>
                <c:ptCount val="15"/>
                <c:pt idx="0">
                  <c:v>7763.6900000000014</c:v>
                </c:pt>
                <c:pt idx="1">
                  <c:v>1599.7</c:v>
                </c:pt>
                <c:pt idx="2">
                  <c:v>214.52</c:v>
                </c:pt>
                <c:pt idx="3">
                  <c:v>8204.85</c:v>
                </c:pt>
                <c:pt idx="4">
                  <c:v>0</c:v>
                </c:pt>
                <c:pt idx="5">
                  <c:v>7571.15</c:v>
                </c:pt>
                <c:pt idx="6">
                  <c:v>1549.97</c:v>
                </c:pt>
                <c:pt idx="7">
                  <c:v>660</c:v>
                </c:pt>
                <c:pt idx="8">
                  <c:v>3129.67</c:v>
                </c:pt>
                <c:pt idx="9">
                  <c:v>6245.9</c:v>
                </c:pt>
                <c:pt idx="10">
                  <c:v>0</c:v>
                </c:pt>
                <c:pt idx="11">
                  <c:v>3088</c:v>
                </c:pt>
                <c:pt idx="12">
                  <c:v>5112.08</c:v>
                </c:pt>
                <c:pt idx="13">
                  <c:v>2461.27</c:v>
                </c:pt>
                <c:pt idx="14">
                  <c:v>669</c:v>
                </c:pt>
              </c:numCache>
            </c:numRef>
          </c:val>
          <c:smooth val="1"/>
          <c:extLst>
            <c:ext xmlns:c16="http://schemas.microsoft.com/office/drawing/2014/chart" uri="{C3380CC4-5D6E-409C-BE32-E72D297353CC}">
              <c16:uniqueId val="{00000003-259E-4CD6-92B2-DBF5E87EB467}"/>
            </c:ext>
          </c:extLst>
        </c:ser>
        <c:ser>
          <c:idx val="4"/>
          <c:order val="4"/>
          <c:tx>
            <c:strRef>
              <c:f>'Mês×Maq LIEB'!$F$3</c:f>
              <c:strCache>
                <c:ptCount val="1"/>
                <c:pt idx="0">
                  <c:v>EHL0042</c:v>
                </c:pt>
              </c:strCache>
            </c:strRef>
          </c:tx>
          <c:spPr>
            <a:ln w="28575" cap="rnd">
              <a:solidFill>
                <a:schemeClr val="accent5"/>
              </a:solidFill>
              <a:prstDash val="solid"/>
              <a:round/>
            </a:ln>
          </c:spPr>
          <c:marker>
            <c:symbol val="none"/>
          </c:marker>
          <c:cat>
            <c:strRef>
              <c:f>'Mês×Maq LIEB'!$A$4:$A$18</c:f>
              <c:strCache>
                <c:ptCount val="15"/>
                <c:pt idx="0">
                  <c:v>2025-01</c:v>
                </c:pt>
                <c:pt idx="1">
                  <c:v>2025-02</c:v>
                </c:pt>
                <c:pt idx="2">
                  <c:v>2025-03</c:v>
                </c:pt>
                <c:pt idx="3">
                  <c:v>2025-04</c:v>
                </c:pt>
                <c:pt idx="4">
                  <c:v>2025-05</c:v>
                </c:pt>
                <c:pt idx="5">
                  <c:v>2025-06</c:v>
                </c:pt>
                <c:pt idx="6">
                  <c:v>2025-07</c:v>
                </c:pt>
                <c:pt idx="7">
                  <c:v>2025-08</c:v>
                </c:pt>
                <c:pt idx="8">
                  <c:v>2025-09</c:v>
                </c:pt>
                <c:pt idx="9">
                  <c:v>2025-10</c:v>
                </c:pt>
                <c:pt idx="10">
                  <c:v>2025-11</c:v>
                </c:pt>
                <c:pt idx="11">
                  <c:v>2025-12</c:v>
                </c:pt>
                <c:pt idx="12">
                  <c:v>2026-01</c:v>
                </c:pt>
                <c:pt idx="13">
                  <c:v>2026-02</c:v>
                </c:pt>
                <c:pt idx="14">
                  <c:v>2026-03</c:v>
                </c:pt>
              </c:strCache>
            </c:strRef>
          </c:cat>
          <c:val>
            <c:numRef>
              <c:f>'Mês×Maq LIEB'!$F$4:$F$18</c:f>
              <c:numCache>
                <c:formatCode>#,##0</c:formatCode>
                <c:ptCount val="15"/>
                <c:pt idx="0">
                  <c:v>0</c:v>
                </c:pt>
                <c:pt idx="1">
                  <c:v>0</c:v>
                </c:pt>
                <c:pt idx="2">
                  <c:v>0</c:v>
                </c:pt>
                <c:pt idx="3">
                  <c:v>0</c:v>
                </c:pt>
                <c:pt idx="4">
                  <c:v>0</c:v>
                </c:pt>
                <c:pt idx="5">
                  <c:v>1664.79</c:v>
                </c:pt>
                <c:pt idx="6">
                  <c:v>5566.56</c:v>
                </c:pt>
                <c:pt idx="7">
                  <c:v>6520.91</c:v>
                </c:pt>
                <c:pt idx="8">
                  <c:v>5009.63</c:v>
                </c:pt>
                <c:pt idx="9">
                  <c:v>9517.2899999999991</c:v>
                </c:pt>
                <c:pt idx="10">
                  <c:v>32862.85</c:v>
                </c:pt>
                <c:pt idx="11">
                  <c:v>14006.72</c:v>
                </c:pt>
                <c:pt idx="12">
                  <c:v>2056.6</c:v>
                </c:pt>
                <c:pt idx="13">
                  <c:v>2060.0500000000002</c:v>
                </c:pt>
                <c:pt idx="14">
                  <c:v>13555.88</c:v>
                </c:pt>
              </c:numCache>
            </c:numRef>
          </c:val>
          <c:smooth val="1"/>
          <c:extLst>
            <c:ext xmlns:c16="http://schemas.microsoft.com/office/drawing/2014/chart" uri="{C3380CC4-5D6E-409C-BE32-E72D297353CC}">
              <c16:uniqueId val="{00000004-259E-4CD6-92B2-DBF5E87EB467}"/>
            </c:ext>
          </c:extLst>
        </c:ser>
        <c:ser>
          <c:idx val="5"/>
          <c:order val="5"/>
          <c:tx>
            <c:strRef>
              <c:f>'Mês×Maq LIEB'!$G$3</c:f>
              <c:strCache>
                <c:ptCount val="1"/>
                <c:pt idx="0">
                  <c:v>EHL0043</c:v>
                </c:pt>
              </c:strCache>
            </c:strRef>
          </c:tx>
          <c:spPr>
            <a:ln w="28575" cap="rnd">
              <a:solidFill>
                <a:schemeClr val="accent6"/>
              </a:solidFill>
              <a:prstDash val="solid"/>
              <a:round/>
            </a:ln>
          </c:spPr>
          <c:marker>
            <c:symbol val="none"/>
          </c:marker>
          <c:cat>
            <c:strRef>
              <c:f>'Mês×Maq LIEB'!$A$4:$A$18</c:f>
              <c:strCache>
                <c:ptCount val="15"/>
                <c:pt idx="0">
                  <c:v>2025-01</c:v>
                </c:pt>
                <c:pt idx="1">
                  <c:v>2025-02</c:v>
                </c:pt>
                <c:pt idx="2">
                  <c:v>2025-03</c:v>
                </c:pt>
                <c:pt idx="3">
                  <c:v>2025-04</c:v>
                </c:pt>
                <c:pt idx="4">
                  <c:v>2025-05</c:v>
                </c:pt>
                <c:pt idx="5">
                  <c:v>2025-06</c:v>
                </c:pt>
                <c:pt idx="6">
                  <c:v>2025-07</c:v>
                </c:pt>
                <c:pt idx="7">
                  <c:v>2025-08</c:v>
                </c:pt>
                <c:pt idx="8">
                  <c:v>2025-09</c:v>
                </c:pt>
                <c:pt idx="9">
                  <c:v>2025-10</c:v>
                </c:pt>
                <c:pt idx="10">
                  <c:v>2025-11</c:v>
                </c:pt>
                <c:pt idx="11">
                  <c:v>2025-12</c:v>
                </c:pt>
                <c:pt idx="12">
                  <c:v>2026-01</c:v>
                </c:pt>
                <c:pt idx="13">
                  <c:v>2026-02</c:v>
                </c:pt>
                <c:pt idx="14">
                  <c:v>2026-03</c:v>
                </c:pt>
              </c:strCache>
            </c:strRef>
          </c:cat>
          <c:val>
            <c:numRef>
              <c:f>'Mês×Maq LIEB'!$G$4:$G$18</c:f>
              <c:numCache>
                <c:formatCode>#,##0</c:formatCode>
                <c:ptCount val="15"/>
                <c:pt idx="0">
                  <c:v>6055.91</c:v>
                </c:pt>
                <c:pt idx="1">
                  <c:v>9645.19</c:v>
                </c:pt>
                <c:pt idx="2">
                  <c:v>245.67</c:v>
                </c:pt>
                <c:pt idx="3">
                  <c:v>5025.46</c:v>
                </c:pt>
                <c:pt idx="4">
                  <c:v>2905.4</c:v>
                </c:pt>
                <c:pt idx="5">
                  <c:v>14420.03</c:v>
                </c:pt>
                <c:pt idx="6">
                  <c:v>11423.92</c:v>
                </c:pt>
                <c:pt idx="7">
                  <c:v>187955.22</c:v>
                </c:pt>
                <c:pt idx="8">
                  <c:v>15374.66</c:v>
                </c:pt>
                <c:pt idx="9">
                  <c:v>18391.91</c:v>
                </c:pt>
                <c:pt idx="10">
                  <c:v>26434.87</c:v>
                </c:pt>
                <c:pt idx="11">
                  <c:v>4185.2700000000004</c:v>
                </c:pt>
                <c:pt idx="12">
                  <c:v>18267.03</c:v>
                </c:pt>
                <c:pt idx="13">
                  <c:v>3871.65</c:v>
                </c:pt>
                <c:pt idx="14">
                  <c:v>23998.45</c:v>
                </c:pt>
              </c:numCache>
            </c:numRef>
          </c:val>
          <c:smooth val="1"/>
          <c:extLst>
            <c:ext xmlns:c16="http://schemas.microsoft.com/office/drawing/2014/chart" uri="{C3380CC4-5D6E-409C-BE32-E72D297353CC}">
              <c16:uniqueId val="{00000005-259E-4CD6-92B2-DBF5E87EB467}"/>
            </c:ext>
          </c:extLst>
        </c:ser>
        <c:ser>
          <c:idx val="6"/>
          <c:order val="6"/>
          <c:tx>
            <c:strRef>
              <c:f>'Mês×Maq LIEB'!$H$3</c:f>
              <c:strCache>
                <c:ptCount val="1"/>
                <c:pt idx="0">
                  <c:v>EHL0070</c:v>
                </c:pt>
              </c:strCache>
            </c:strRef>
          </c:tx>
          <c:spPr>
            <a:ln w="28575" cap="rnd">
              <a:solidFill>
                <a:schemeClr val="accent1">
                  <a:lumMod val="60000"/>
                </a:schemeClr>
              </a:solidFill>
              <a:prstDash val="solid"/>
              <a:round/>
            </a:ln>
          </c:spPr>
          <c:marker>
            <c:symbol val="none"/>
          </c:marker>
          <c:cat>
            <c:strRef>
              <c:f>'Mês×Maq LIEB'!$A$4:$A$18</c:f>
              <c:strCache>
                <c:ptCount val="15"/>
                <c:pt idx="0">
                  <c:v>2025-01</c:v>
                </c:pt>
                <c:pt idx="1">
                  <c:v>2025-02</c:v>
                </c:pt>
                <c:pt idx="2">
                  <c:v>2025-03</c:v>
                </c:pt>
                <c:pt idx="3">
                  <c:v>2025-04</c:v>
                </c:pt>
                <c:pt idx="4">
                  <c:v>2025-05</c:v>
                </c:pt>
                <c:pt idx="5">
                  <c:v>2025-06</c:v>
                </c:pt>
                <c:pt idx="6">
                  <c:v>2025-07</c:v>
                </c:pt>
                <c:pt idx="7">
                  <c:v>2025-08</c:v>
                </c:pt>
                <c:pt idx="8">
                  <c:v>2025-09</c:v>
                </c:pt>
                <c:pt idx="9">
                  <c:v>2025-10</c:v>
                </c:pt>
                <c:pt idx="10">
                  <c:v>2025-11</c:v>
                </c:pt>
                <c:pt idx="11">
                  <c:v>2025-12</c:v>
                </c:pt>
                <c:pt idx="12">
                  <c:v>2026-01</c:v>
                </c:pt>
                <c:pt idx="13">
                  <c:v>2026-02</c:v>
                </c:pt>
                <c:pt idx="14">
                  <c:v>2026-03</c:v>
                </c:pt>
              </c:strCache>
            </c:strRef>
          </c:cat>
          <c:val>
            <c:numRef>
              <c:f>'Mês×Maq LIEB'!$H$4:$H$18</c:f>
              <c:numCache>
                <c:formatCode>#,##0</c:formatCode>
                <c:ptCount val="15"/>
                <c:pt idx="0">
                  <c:v>0</c:v>
                </c:pt>
                <c:pt idx="1">
                  <c:v>0</c:v>
                </c:pt>
                <c:pt idx="2">
                  <c:v>0</c:v>
                </c:pt>
                <c:pt idx="3">
                  <c:v>0</c:v>
                </c:pt>
                <c:pt idx="4">
                  <c:v>0</c:v>
                </c:pt>
                <c:pt idx="5">
                  <c:v>0</c:v>
                </c:pt>
                <c:pt idx="6">
                  <c:v>0</c:v>
                </c:pt>
                <c:pt idx="7">
                  <c:v>0</c:v>
                </c:pt>
                <c:pt idx="8">
                  <c:v>0</c:v>
                </c:pt>
                <c:pt idx="9">
                  <c:v>0</c:v>
                </c:pt>
                <c:pt idx="10">
                  <c:v>400</c:v>
                </c:pt>
                <c:pt idx="11">
                  <c:v>0</c:v>
                </c:pt>
                <c:pt idx="12">
                  <c:v>0</c:v>
                </c:pt>
                <c:pt idx="13">
                  <c:v>0</c:v>
                </c:pt>
                <c:pt idx="14">
                  <c:v>0</c:v>
                </c:pt>
              </c:numCache>
            </c:numRef>
          </c:val>
          <c:smooth val="1"/>
          <c:extLst>
            <c:ext xmlns:c16="http://schemas.microsoft.com/office/drawing/2014/chart" uri="{C3380CC4-5D6E-409C-BE32-E72D297353CC}">
              <c16:uniqueId val="{00000006-259E-4CD6-92B2-DBF5E87EB467}"/>
            </c:ext>
          </c:extLst>
        </c:ser>
        <c:dLbls>
          <c:showLegendKey val="0"/>
          <c:showVal val="0"/>
          <c:showCatName val="0"/>
          <c:showSerName val="0"/>
          <c:showPercent val="0"/>
          <c:showBubbleSize val="0"/>
        </c:dLbls>
        <c:smooth val="0"/>
        <c:axId val="10"/>
        <c:axId val="100"/>
      </c:lineChart>
      <c:catAx>
        <c:axId val="10"/>
        <c:scaling>
          <c:orientation val="minMax"/>
        </c:scaling>
        <c:delete val="0"/>
        <c:axPos val="b"/>
        <c:title>
          <c:tx>
            <c:rich>
              <a:bodyPr rot="0" spcFirstLastPara="1" vertOverflow="ellipsis" vert="horz" wrap="square" anchor="ctr" anchorCtr="1"/>
              <a:lstStyle/>
              <a:p>
                <a:pPr>
                  <a:defRPr sz="1000" b="0" i="0" strike="noStrike" kern="1200" baseline="0">
                    <a:solidFill>
                      <a:schemeClr val="tx1">
                        <a:lumMod val="65000"/>
                        <a:lumOff val="35000"/>
                      </a:schemeClr>
                    </a:solidFill>
                    <a:latin typeface="+mn-lt"/>
                    <a:ea typeface="+mn-ea"/>
                    <a:cs typeface="+mn-cs"/>
                  </a:defRPr>
                </a:pPr>
                <a:r>
                  <a:rPr lang="pt-BR"/>
                  <a:t>Mês</a:t>
                </a:r>
              </a:p>
            </c:rich>
          </c:tx>
          <c:overlay val="1"/>
          <c:spPr>
            <a:noFill/>
            <a:ln>
              <a:noFill/>
              <a:prstDash val="solid"/>
            </a:ln>
          </c:spPr>
        </c:title>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pt-BR"/>
          </a:p>
        </c:txPr>
        <c:crossAx val="100"/>
        <c:crosses val="autoZero"/>
        <c:auto val="1"/>
        <c:lblAlgn val="ctr"/>
        <c:lblOffset val="100"/>
        <c:noMultiLvlLbl val="1"/>
      </c:catAx>
      <c:valAx>
        <c:axId val="100"/>
        <c:scaling>
          <c:orientation val="minMax"/>
        </c:scaling>
        <c:delete val="0"/>
        <c:axPos val="l"/>
        <c:majorGridlines>
          <c:spPr>
            <a:ln w="9525" cap="flat" cmpd="sng" algn="ctr">
              <a:solidFill>
                <a:schemeClr val="tx1">
                  <a:lumMod val="15000"/>
                  <a:lumOff val="85000"/>
                </a:schemeClr>
              </a:solidFill>
              <a:prstDash val="solid"/>
              <a:round/>
            </a:ln>
          </c:spPr>
        </c:majorGridlines>
        <c:title>
          <c:tx>
            <c:rich>
              <a:bodyPr rot="-5400000" spcFirstLastPara="1" vertOverflow="ellipsis" vert="horz" wrap="square" anchor="ctr" anchorCtr="1"/>
              <a:lstStyle/>
              <a:p>
                <a:pPr>
                  <a:defRPr sz="1000" b="0" i="0" strike="noStrike" kern="1200" baseline="0">
                    <a:solidFill>
                      <a:schemeClr val="tx1">
                        <a:lumMod val="65000"/>
                        <a:lumOff val="35000"/>
                      </a:schemeClr>
                    </a:solidFill>
                    <a:latin typeface="+mn-lt"/>
                    <a:ea typeface="+mn-ea"/>
                    <a:cs typeface="+mn-cs"/>
                  </a:defRPr>
                </a:pPr>
                <a:r>
                  <a:rPr lang="pt-BR"/>
                  <a:t>R$</a:t>
                </a:r>
              </a:p>
            </c:rich>
          </c:tx>
          <c:overlay val="1"/>
          <c:spPr>
            <a:noFill/>
            <a:ln>
              <a:noFill/>
              <a:prstDash val="solid"/>
            </a:ln>
          </c:spPr>
        </c:title>
        <c:numFmt formatCode="#,##0"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pt-BR"/>
          </a:p>
        </c:txPr>
        <c:crossAx val="10"/>
        <c:crosses val="autoZero"/>
        <c:crossBetween val="between"/>
      </c:valAx>
    </c:plotArea>
    <c:legend>
      <c:legendPos val="b"/>
      <c:overlay val="0"/>
      <c:spPr>
        <a:noFill/>
        <a:ln>
          <a:noFill/>
          <a:prstDash val="solid"/>
        </a:ln>
      </c:spPr>
      <c: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8740157499999996" l="0.511811024" r="0.511811024" t="0.78740157499999996" header="0.31496062000000002" footer="0.31496062000000002"/>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1"/>
  <c:style val="2"/>
  <c:chart>
    <c:title>
      <c:tx>
        <c:rich>
          <a:bodyPr rot="0" spcFirstLastPara="1" vertOverflow="ellipsis" vert="horz" wrap="square" anchor="ctr" anchorCtr="1"/>
          <a:lstStyle/>
          <a:p>
            <a:pPr>
              <a:defRPr sz="1400" b="0" i="0" strike="noStrike" kern="1200" spc="20" baseline="0">
                <a:solidFill>
                  <a:schemeClr val="dk1">
                    <a:lumMod val="50000"/>
                    <a:lumOff val="50000"/>
                  </a:schemeClr>
                </a:solidFill>
                <a:latin typeface="+mn-lt"/>
                <a:ea typeface="+mn-ea"/>
                <a:cs typeface="+mn-cs"/>
              </a:defRPr>
            </a:pPr>
            <a:r>
              <a:rPr lang="pt-BR"/>
              <a:t>Gasto mensal — parque HYUNDAI (16 máq.)</a:t>
            </a:r>
          </a:p>
        </c:rich>
      </c:tx>
      <c:overlay val="1"/>
      <c:spPr>
        <a:noFill/>
        <a:ln>
          <a:noFill/>
          <a:prstDash val="solid"/>
        </a:ln>
      </c:spPr>
    </c:title>
    <c:autoTitleDeleted val="0"/>
    <c:plotArea>
      <c:layout>
        <c:manualLayout>
          <c:layoutTarget val="inner"/>
          <c:xMode val="edge"/>
          <c:yMode val="edge"/>
          <c:x val="4.9230257936507933E-2"/>
          <c:y val="1.211024305555556E-2"/>
          <c:w val="0.93061101190476192"/>
          <c:h val="0.86715659722222227"/>
        </c:manualLayout>
      </c:layout>
      <c:lineChart>
        <c:grouping val="standard"/>
        <c:varyColors val="1"/>
        <c:ser>
          <c:idx val="0"/>
          <c:order val="0"/>
          <c:tx>
            <c:strRef>
              <c:f>'Mês×Maq HYUN'!$B$3</c:f>
              <c:strCache>
                <c:ptCount val="1"/>
                <c:pt idx="0">
                  <c:v>EHH0002</c:v>
                </c:pt>
              </c:strCache>
            </c:strRef>
          </c:tx>
          <c:spPr>
            <a:ln w="22225" cap="rnd" cmpd="sng" algn="ctr">
              <a:solidFill>
                <a:schemeClr val="accent1"/>
              </a:solidFill>
              <a:prstDash val="solid"/>
              <a:round/>
            </a:ln>
          </c:spPr>
          <c:marker>
            <c:symbol val="none"/>
          </c:marker>
          <c:cat>
            <c:strRef>
              <c:f>'Mês×Maq HYUN'!$A$4:$A$18</c:f>
              <c:strCache>
                <c:ptCount val="15"/>
                <c:pt idx="0">
                  <c:v>2025-01</c:v>
                </c:pt>
                <c:pt idx="1">
                  <c:v>2025-02</c:v>
                </c:pt>
                <c:pt idx="2">
                  <c:v>2025-03</c:v>
                </c:pt>
                <c:pt idx="3">
                  <c:v>2025-04</c:v>
                </c:pt>
                <c:pt idx="4">
                  <c:v>2025-05</c:v>
                </c:pt>
                <c:pt idx="5">
                  <c:v>2025-06</c:v>
                </c:pt>
                <c:pt idx="6">
                  <c:v>2025-07</c:v>
                </c:pt>
                <c:pt idx="7">
                  <c:v>2025-08</c:v>
                </c:pt>
                <c:pt idx="8">
                  <c:v>2025-09</c:v>
                </c:pt>
                <c:pt idx="9">
                  <c:v>2025-10</c:v>
                </c:pt>
                <c:pt idx="10">
                  <c:v>2025-11</c:v>
                </c:pt>
                <c:pt idx="11">
                  <c:v>2025-12</c:v>
                </c:pt>
                <c:pt idx="12">
                  <c:v>2026-01</c:v>
                </c:pt>
                <c:pt idx="13">
                  <c:v>2026-02</c:v>
                </c:pt>
                <c:pt idx="14">
                  <c:v>2026-03</c:v>
                </c:pt>
              </c:strCache>
            </c:strRef>
          </c:cat>
          <c:val>
            <c:numRef>
              <c:f>'Mês×Maq HYUN'!$B$4:$B$18</c:f>
              <c:numCache>
                <c:formatCode>#,##0</c:formatCode>
                <c:ptCount val="15"/>
                <c:pt idx="0">
                  <c:v>1145.4000000000001</c:v>
                </c:pt>
                <c:pt idx="1">
                  <c:v>230</c:v>
                </c:pt>
                <c:pt idx="2">
                  <c:v>0</c:v>
                </c:pt>
                <c:pt idx="3">
                  <c:v>1862.1</c:v>
                </c:pt>
                <c:pt idx="4">
                  <c:v>0</c:v>
                </c:pt>
                <c:pt idx="5">
                  <c:v>0</c:v>
                </c:pt>
                <c:pt idx="6">
                  <c:v>0</c:v>
                </c:pt>
                <c:pt idx="7">
                  <c:v>3031.18</c:v>
                </c:pt>
                <c:pt idx="8">
                  <c:v>3299.52</c:v>
                </c:pt>
                <c:pt idx="9">
                  <c:v>6923.6</c:v>
                </c:pt>
                <c:pt idx="10">
                  <c:v>0</c:v>
                </c:pt>
                <c:pt idx="11">
                  <c:v>0</c:v>
                </c:pt>
                <c:pt idx="12">
                  <c:v>0</c:v>
                </c:pt>
                <c:pt idx="13">
                  <c:v>6122.83</c:v>
                </c:pt>
                <c:pt idx="14">
                  <c:v>1779.77</c:v>
                </c:pt>
              </c:numCache>
            </c:numRef>
          </c:val>
          <c:smooth val="1"/>
          <c:extLst>
            <c:ext xmlns:c16="http://schemas.microsoft.com/office/drawing/2014/chart" uri="{C3380CC4-5D6E-409C-BE32-E72D297353CC}">
              <c16:uniqueId val="{00000000-2F4D-42A3-9B5B-014809E82D29}"/>
            </c:ext>
          </c:extLst>
        </c:ser>
        <c:ser>
          <c:idx val="1"/>
          <c:order val="1"/>
          <c:tx>
            <c:strRef>
              <c:f>'Mês×Maq HYUN'!$C$3</c:f>
              <c:strCache>
                <c:ptCount val="1"/>
                <c:pt idx="0">
                  <c:v>EHH0003</c:v>
                </c:pt>
              </c:strCache>
            </c:strRef>
          </c:tx>
          <c:spPr>
            <a:ln w="22225" cap="rnd" cmpd="sng" algn="ctr">
              <a:solidFill>
                <a:schemeClr val="accent2"/>
              </a:solidFill>
              <a:prstDash val="solid"/>
              <a:round/>
            </a:ln>
          </c:spPr>
          <c:marker>
            <c:symbol val="none"/>
          </c:marker>
          <c:cat>
            <c:strRef>
              <c:f>'Mês×Maq HYUN'!$A$4:$A$18</c:f>
              <c:strCache>
                <c:ptCount val="15"/>
                <c:pt idx="0">
                  <c:v>2025-01</c:v>
                </c:pt>
                <c:pt idx="1">
                  <c:v>2025-02</c:v>
                </c:pt>
                <c:pt idx="2">
                  <c:v>2025-03</c:v>
                </c:pt>
                <c:pt idx="3">
                  <c:v>2025-04</c:v>
                </c:pt>
                <c:pt idx="4">
                  <c:v>2025-05</c:v>
                </c:pt>
                <c:pt idx="5">
                  <c:v>2025-06</c:v>
                </c:pt>
                <c:pt idx="6">
                  <c:v>2025-07</c:v>
                </c:pt>
                <c:pt idx="7">
                  <c:v>2025-08</c:v>
                </c:pt>
                <c:pt idx="8">
                  <c:v>2025-09</c:v>
                </c:pt>
                <c:pt idx="9">
                  <c:v>2025-10</c:v>
                </c:pt>
                <c:pt idx="10">
                  <c:v>2025-11</c:v>
                </c:pt>
                <c:pt idx="11">
                  <c:v>2025-12</c:v>
                </c:pt>
                <c:pt idx="12">
                  <c:v>2026-01</c:v>
                </c:pt>
                <c:pt idx="13">
                  <c:v>2026-02</c:v>
                </c:pt>
                <c:pt idx="14">
                  <c:v>2026-03</c:v>
                </c:pt>
              </c:strCache>
            </c:strRef>
          </c:cat>
          <c:val>
            <c:numRef>
              <c:f>'Mês×Maq HYUN'!$C$4:$C$18</c:f>
              <c:numCache>
                <c:formatCode>#,##0</c:formatCode>
                <c:ptCount val="15"/>
                <c:pt idx="0">
                  <c:v>4573.7299999999996</c:v>
                </c:pt>
                <c:pt idx="1">
                  <c:v>9620.44</c:v>
                </c:pt>
                <c:pt idx="2">
                  <c:v>357.5</c:v>
                </c:pt>
                <c:pt idx="3">
                  <c:v>597.6</c:v>
                </c:pt>
                <c:pt idx="4">
                  <c:v>0</c:v>
                </c:pt>
                <c:pt idx="5">
                  <c:v>0</c:v>
                </c:pt>
                <c:pt idx="6">
                  <c:v>0</c:v>
                </c:pt>
                <c:pt idx="7">
                  <c:v>0</c:v>
                </c:pt>
                <c:pt idx="8">
                  <c:v>0</c:v>
                </c:pt>
                <c:pt idx="9">
                  <c:v>1064.74</c:v>
                </c:pt>
                <c:pt idx="10">
                  <c:v>1896.6</c:v>
                </c:pt>
                <c:pt idx="11">
                  <c:v>0</c:v>
                </c:pt>
                <c:pt idx="12">
                  <c:v>155.36000000000001</c:v>
                </c:pt>
                <c:pt idx="13">
                  <c:v>1261.29</c:v>
                </c:pt>
                <c:pt idx="14">
                  <c:v>463.26</c:v>
                </c:pt>
              </c:numCache>
            </c:numRef>
          </c:val>
          <c:smooth val="1"/>
          <c:extLst>
            <c:ext xmlns:c16="http://schemas.microsoft.com/office/drawing/2014/chart" uri="{C3380CC4-5D6E-409C-BE32-E72D297353CC}">
              <c16:uniqueId val="{00000001-2F4D-42A3-9B5B-014809E82D29}"/>
            </c:ext>
          </c:extLst>
        </c:ser>
        <c:ser>
          <c:idx val="2"/>
          <c:order val="2"/>
          <c:tx>
            <c:strRef>
              <c:f>'Mês×Maq HYUN'!$D$3</c:f>
              <c:strCache>
                <c:ptCount val="1"/>
                <c:pt idx="0">
                  <c:v>EHH0004</c:v>
                </c:pt>
              </c:strCache>
            </c:strRef>
          </c:tx>
          <c:spPr>
            <a:ln w="22225" cap="rnd" cmpd="sng" algn="ctr">
              <a:solidFill>
                <a:schemeClr val="accent3"/>
              </a:solidFill>
              <a:prstDash val="solid"/>
              <a:round/>
            </a:ln>
          </c:spPr>
          <c:marker>
            <c:symbol val="none"/>
          </c:marker>
          <c:cat>
            <c:strRef>
              <c:f>'Mês×Maq HYUN'!$A$4:$A$18</c:f>
              <c:strCache>
                <c:ptCount val="15"/>
                <c:pt idx="0">
                  <c:v>2025-01</c:v>
                </c:pt>
                <c:pt idx="1">
                  <c:v>2025-02</c:v>
                </c:pt>
                <c:pt idx="2">
                  <c:v>2025-03</c:v>
                </c:pt>
                <c:pt idx="3">
                  <c:v>2025-04</c:v>
                </c:pt>
                <c:pt idx="4">
                  <c:v>2025-05</c:v>
                </c:pt>
                <c:pt idx="5">
                  <c:v>2025-06</c:v>
                </c:pt>
                <c:pt idx="6">
                  <c:v>2025-07</c:v>
                </c:pt>
                <c:pt idx="7">
                  <c:v>2025-08</c:v>
                </c:pt>
                <c:pt idx="8">
                  <c:v>2025-09</c:v>
                </c:pt>
                <c:pt idx="9">
                  <c:v>2025-10</c:v>
                </c:pt>
                <c:pt idx="10">
                  <c:v>2025-11</c:v>
                </c:pt>
                <c:pt idx="11">
                  <c:v>2025-12</c:v>
                </c:pt>
                <c:pt idx="12">
                  <c:v>2026-01</c:v>
                </c:pt>
                <c:pt idx="13">
                  <c:v>2026-02</c:v>
                </c:pt>
                <c:pt idx="14">
                  <c:v>2026-03</c:v>
                </c:pt>
              </c:strCache>
            </c:strRef>
          </c:cat>
          <c:val>
            <c:numRef>
              <c:f>'Mês×Maq HYUN'!$D$4:$D$18</c:f>
              <c:numCache>
                <c:formatCode>#,##0</c:formatCode>
                <c:ptCount val="15"/>
                <c:pt idx="0">
                  <c:v>806.56</c:v>
                </c:pt>
                <c:pt idx="1">
                  <c:v>0</c:v>
                </c:pt>
                <c:pt idx="2">
                  <c:v>2891</c:v>
                </c:pt>
                <c:pt idx="3">
                  <c:v>1402.1</c:v>
                </c:pt>
                <c:pt idx="4">
                  <c:v>7856.0599999999986</c:v>
                </c:pt>
                <c:pt idx="5">
                  <c:v>4004.68</c:v>
                </c:pt>
                <c:pt idx="6">
                  <c:v>1224.46</c:v>
                </c:pt>
                <c:pt idx="7">
                  <c:v>1866.88</c:v>
                </c:pt>
                <c:pt idx="8">
                  <c:v>13133.52</c:v>
                </c:pt>
                <c:pt idx="9">
                  <c:v>2975</c:v>
                </c:pt>
                <c:pt idx="10">
                  <c:v>32376.9</c:v>
                </c:pt>
                <c:pt idx="11">
                  <c:v>11464.06</c:v>
                </c:pt>
                <c:pt idx="12">
                  <c:v>5762.0599999999986</c:v>
                </c:pt>
                <c:pt idx="13">
                  <c:v>3119.38</c:v>
                </c:pt>
                <c:pt idx="14">
                  <c:v>6001.23</c:v>
                </c:pt>
              </c:numCache>
            </c:numRef>
          </c:val>
          <c:smooth val="1"/>
          <c:extLst>
            <c:ext xmlns:c16="http://schemas.microsoft.com/office/drawing/2014/chart" uri="{C3380CC4-5D6E-409C-BE32-E72D297353CC}">
              <c16:uniqueId val="{00000002-2F4D-42A3-9B5B-014809E82D29}"/>
            </c:ext>
          </c:extLst>
        </c:ser>
        <c:ser>
          <c:idx val="3"/>
          <c:order val="3"/>
          <c:tx>
            <c:strRef>
              <c:f>'Mês×Maq HYUN'!$E$3</c:f>
              <c:strCache>
                <c:ptCount val="1"/>
                <c:pt idx="0">
                  <c:v>EHH0006</c:v>
                </c:pt>
              </c:strCache>
            </c:strRef>
          </c:tx>
          <c:spPr>
            <a:ln w="22225" cap="rnd" cmpd="sng" algn="ctr">
              <a:solidFill>
                <a:schemeClr val="accent4"/>
              </a:solidFill>
              <a:prstDash val="solid"/>
              <a:round/>
            </a:ln>
          </c:spPr>
          <c:marker>
            <c:symbol val="none"/>
          </c:marker>
          <c:cat>
            <c:strRef>
              <c:f>'Mês×Maq HYUN'!$A$4:$A$18</c:f>
              <c:strCache>
                <c:ptCount val="15"/>
                <c:pt idx="0">
                  <c:v>2025-01</c:v>
                </c:pt>
                <c:pt idx="1">
                  <c:v>2025-02</c:v>
                </c:pt>
                <c:pt idx="2">
                  <c:v>2025-03</c:v>
                </c:pt>
                <c:pt idx="3">
                  <c:v>2025-04</c:v>
                </c:pt>
                <c:pt idx="4">
                  <c:v>2025-05</c:v>
                </c:pt>
                <c:pt idx="5">
                  <c:v>2025-06</c:v>
                </c:pt>
                <c:pt idx="6">
                  <c:v>2025-07</c:v>
                </c:pt>
                <c:pt idx="7">
                  <c:v>2025-08</c:v>
                </c:pt>
                <c:pt idx="8">
                  <c:v>2025-09</c:v>
                </c:pt>
                <c:pt idx="9">
                  <c:v>2025-10</c:v>
                </c:pt>
                <c:pt idx="10">
                  <c:v>2025-11</c:v>
                </c:pt>
                <c:pt idx="11">
                  <c:v>2025-12</c:v>
                </c:pt>
                <c:pt idx="12">
                  <c:v>2026-01</c:v>
                </c:pt>
                <c:pt idx="13">
                  <c:v>2026-02</c:v>
                </c:pt>
                <c:pt idx="14">
                  <c:v>2026-03</c:v>
                </c:pt>
              </c:strCache>
            </c:strRef>
          </c:cat>
          <c:val>
            <c:numRef>
              <c:f>'Mês×Maq HYUN'!$E$4:$E$18</c:f>
              <c:numCache>
                <c:formatCode>#,##0</c:formatCode>
                <c:ptCount val="15"/>
                <c:pt idx="0">
                  <c:v>1600</c:v>
                </c:pt>
                <c:pt idx="1">
                  <c:v>2988.19</c:v>
                </c:pt>
                <c:pt idx="2">
                  <c:v>0</c:v>
                </c:pt>
                <c:pt idx="3">
                  <c:v>0</c:v>
                </c:pt>
                <c:pt idx="4">
                  <c:v>166.44</c:v>
                </c:pt>
                <c:pt idx="5">
                  <c:v>2344.98</c:v>
                </c:pt>
                <c:pt idx="6">
                  <c:v>367.46</c:v>
                </c:pt>
                <c:pt idx="7">
                  <c:v>1174.6300000000001</c:v>
                </c:pt>
                <c:pt idx="8">
                  <c:v>2664.92</c:v>
                </c:pt>
                <c:pt idx="9">
                  <c:v>1925.82</c:v>
                </c:pt>
                <c:pt idx="10">
                  <c:v>350</c:v>
                </c:pt>
                <c:pt idx="11">
                  <c:v>179.38</c:v>
                </c:pt>
                <c:pt idx="12">
                  <c:v>108</c:v>
                </c:pt>
                <c:pt idx="13">
                  <c:v>0</c:v>
                </c:pt>
                <c:pt idx="14">
                  <c:v>8533.11</c:v>
                </c:pt>
              </c:numCache>
            </c:numRef>
          </c:val>
          <c:smooth val="1"/>
          <c:extLst>
            <c:ext xmlns:c16="http://schemas.microsoft.com/office/drawing/2014/chart" uri="{C3380CC4-5D6E-409C-BE32-E72D297353CC}">
              <c16:uniqueId val="{00000003-2F4D-42A3-9B5B-014809E82D29}"/>
            </c:ext>
          </c:extLst>
        </c:ser>
        <c:ser>
          <c:idx val="4"/>
          <c:order val="4"/>
          <c:tx>
            <c:strRef>
              <c:f>'Mês×Maq HYUN'!$F$3</c:f>
              <c:strCache>
                <c:ptCount val="1"/>
                <c:pt idx="0">
                  <c:v>EHH0007</c:v>
                </c:pt>
              </c:strCache>
            </c:strRef>
          </c:tx>
          <c:spPr>
            <a:ln w="22225" cap="rnd" cmpd="sng" algn="ctr">
              <a:solidFill>
                <a:schemeClr val="accent5"/>
              </a:solidFill>
              <a:prstDash val="solid"/>
              <a:round/>
            </a:ln>
          </c:spPr>
          <c:marker>
            <c:symbol val="none"/>
          </c:marker>
          <c:cat>
            <c:strRef>
              <c:f>'Mês×Maq HYUN'!$A$4:$A$18</c:f>
              <c:strCache>
                <c:ptCount val="15"/>
                <c:pt idx="0">
                  <c:v>2025-01</c:v>
                </c:pt>
                <c:pt idx="1">
                  <c:v>2025-02</c:v>
                </c:pt>
                <c:pt idx="2">
                  <c:v>2025-03</c:v>
                </c:pt>
                <c:pt idx="3">
                  <c:v>2025-04</c:v>
                </c:pt>
                <c:pt idx="4">
                  <c:v>2025-05</c:v>
                </c:pt>
                <c:pt idx="5">
                  <c:v>2025-06</c:v>
                </c:pt>
                <c:pt idx="6">
                  <c:v>2025-07</c:v>
                </c:pt>
                <c:pt idx="7">
                  <c:v>2025-08</c:v>
                </c:pt>
                <c:pt idx="8">
                  <c:v>2025-09</c:v>
                </c:pt>
                <c:pt idx="9">
                  <c:v>2025-10</c:v>
                </c:pt>
                <c:pt idx="10">
                  <c:v>2025-11</c:v>
                </c:pt>
                <c:pt idx="11">
                  <c:v>2025-12</c:v>
                </c:pt>
                <c:pt idx="12">
                  <c:v>2026-01</c:v>
                </c:pt>
                <c:pt idx="13">
                  <c:v>2026-02</c:v>
                </c:pt>
                <c:pt idx="14">
                  <c:v>2026-03</c:v>
                </c:pt>
              </c:strCache>
            </c:strRef>
          </c:cat>
          <c:val>
            <c:numRef>
              <c:f>'Mês×Maq HYUN'!$F$4:$F$18</c:f>
              <c:numCache>
                <c:formatCode>#,##0</c:formatCode>
                <c:ptCount val="15"/>
                <c:pt idx="0">
                  <c:v>1640</c:v>
                </c:pt>
                <c:pt idx="1">
                  <c:v>0</c:v>
                </c:pt>
                <c:pt idx="2">
                  <c:v>0</c:v>
                </c:pt>
                <c:pt idx="3">
                  <c:v>0</c:v>
                </c:pt>
                <c:pt idx="4">
                  <c:v>6039.51</c:v>
                </c:pt>
                <c:pt idx="5">
                  <c:v>17452.39</c:v>
                </c:pt>
                <c:pt idx="6">
                  <c:v>8896.83</c:v>
                </c:pt>
                <c:pt idx="7">
                  <c:v>18992.34</c:v>
                </c:pt>
                <c:pt idx="8">
                  <c:v>8381.89</c:v>
                </c:pt>
                <c:pt idx="9">
                  <c:v>13074.39</c:v>
                </c:pt>
                <c:pt idx="10">
                  <c:v>6473.68</c:v>
                </c:pt>
                <c:pt idx="11">
                  <c:v>1415.71</c:v>
                </c:pt>
                <c:pt idx="12">
                  <c:v>102.26</c:v>
                </c:pt>
                <c:pt idx="13">
                  <c:v>7001.82</c:v>
                </c:pt>
                <c:pt idx="14">
                  <c:v>1574.56</c:v>
                </c:pt>
              </c:numCache>
            </c:numRef>
          </c:val>
          <c:smooth val="1"/>
          <c:extLst>
            <c:ext xmlns:c16="http://schemas.microsoft.com/office/drawing/2014/chart" uri="{C3380CC4-5D6E-409C-BE32-E72D297353CC}">
              <c16:uniqueId val="{00000004-2F4D-42A3-9B5B-014809E82D29}"/>
            </c:ext>
          </c:extLst>
        </c:ser>
        <c:ser>
          <c:idx val="5"/>
          <c:order val="5"/>
          <c:tx>
            <c:strRef>
              <c:f>'Mês×Maq HYUN'!$G$3</c:f>
              <c:strCache>
                <c:ptCount val="1"/>
                <c:pt idx="0">
                  <c:v>EHH0008</c:v>
                </c:pt>
              </c:strCache>
            </c:strRef>
          </c:tx>
          <c:spPr>
            <a:ln w="22225" cap="rnd" cmpd="sng" algn="ctr">
              <a:solidFill>
                <a:schemeClr val="accent6"/>
              </a:solidFill>
              <a:prstDash val="solid"/>
              <a:round/>
            </a:ln>
          </c:spPr>
          <c:marker>
            <c:symbol val="none"/>
          </c:marker>
          <c:cat>
            <c:strRef>
              <c:f>'Mês×Maq HYUN'!$A$4:$A$18</c:f>
              <c:strCache>
                <c:ptCount val="15"/>
                <c:pt idx="0">
                  <c:v>2025-01</c:v>
                </c:pt>
                <c:pt idx="1">
                  <c:v>2025-02</c:v>
                </c:pt>
                <c:pt idx="2">
                  <c:v>2025-03</c:v>
                </c:pt>
                <c:pt idx="3">
                  <c:v>2025-04</c:v>
                </c:pt>
                <c:pt idx="4">
                  <c:v>2025-05</c:v>
                </c:pt>
                <c:pt idx="5">
                  <c:v>2025-06</c:v>
                </c:pt>
                <c:pt idx="6">
                  <c:v>2025-07</c:v>
                </c:pt>
                <c:pt idx="7">
                  <c:v>2025-08</c:v>
                </c:pt>
                <c:pt idx="8">
                  <c:v>2025-09</c:v>
                </c:pt>
                <c:pt idx="9">
                  <c:v>2025-10</c:v>
                </c:pt>
                <c:pt idx="10">
                  <c:v>2025-11</c:v>
                </c:pt>
                <c:pt idx="11">
                  <c:v>2025-12</c:v>
                </c:pt>
                <c:pt idx="12">
                  <c:v>2026-01</c:v>
                </c:pt>
                <c:pt idx="13">
                  <c:v>2026-02</c:v>
                </c:pt>
                <c:pt idx="14">
                  <c:v>2026-03</c:v>
                </c:pt>
              </c:strCache>
            </c:strRef>
          </c:cat>
          <c:val>
            <c:numRef>
              <c:f>'Mês×Maq HYUN'!$G$4:$G$18</c:f>
              <c:numCache>
                <c:formatCode>#,##0</c:formatCode>
                <c:ptCount val="15"/>
                <c:pt idx="0">
                  <c:v>3598.45</c:v>
                </c:pt>
                <c:pt idx="1">
                  <c:v>4222.28</c:v>
                </c:pt>
                <c:pt idx="2">
                  <c:v>6105</c:v>
                </c:pt>
                <c:pt idx="3">
                  <c:v>6496.2800000000007</c:v>
                </c:pt>
                <c:pt idx="4">
                  <c:v>8886.57</c:v>
                </c:pt>
                <c:pt idx="5">
                  <c:v>2196.06</c:v>
                </c:pt>
                <c:pt idx="6">
                  <c:v>5461.51</c:v>
                </c:pt>
                <c:pt idx="7">
                  <c:v>18956.41</c:v>
                </c:pt>
                <c:pt idx="8">
                  <c:v>5221.8099999999986</c:v>
                </c:pt>
                <c:pt idx="9">
                  <c:v>11676.47</c:v>
                </c:pt>
                <c:pt idx="10">
                  <c:v>1459.66</c:v>
                </c:pt>
                <c:pt idx="11">
                  <c:v>6320.68</c:v>
                </c:pt>
                <c:pt idx="12">
                  <c:v>0</c:v>
                </c:pt>
                <c:pt idx="13">
                  <c:v>4686.0599999999986</c:v>
                </c:pt>
                <c:pt idx="14">
                  <c:v>1590</c:v>
                </c:pt>
              </c:numCache>
            </c:numRef>
          </c:val>
          <c:smooth val="1"/>
          <c:extLst>
            <c:ext xmlns:c16="http://schemas.microsoft.com/office/drawing/2014/chart" uri="{C3380CC4-5D6E-409C-BE32-E72D297353CC}">
              <c16:uniqueId val="{00000005-2F4D-42A3-9B5B-014809E82D29}"/>
            </c:ext>
          </c:extLst>
        </c:ser>
        <c:ser>
          <c:idx val="6"/>
          <c:order val="6"/>
          <c:tx>
            <c:strRef>
              <c:f>'Mês×Maq HYUN'!$H$3</c:f>
              <c:strCache>
                <c:ptCount val="1"/>
                <c:pt idx="0">
                  <c:v>EHH0009</c:v>
                </c:pt>
              </c:strCache>
            </c:strRef>
          </c:tx>
          <c:spPr>
            <a:ln w="22225" cap="rnd" cmpd="sng" algn="ctr">
              <a:solidFill>
                <a:schemeClr val="accent1">
                  <a:lumMod val="60000"/>
                </a:schemeClr>
              </a:solidFill>
              <a:prstDash val="solid"/>
              <a:round/>
            </a:ln>
          </c:spPr>
          <c:marker>
            <c:symbol val="none"/>
          </c:marker>
          <c:cat>
            <c:strRef>
              <c:f>'Mês×Maq HYUN'!$A$4:$A$18</c:f>
              <c:strCache>
                <c:ptCount val="15"/>
                <c:pt idx="0">
                  <c:v>2025-01</c:v>
                </c:pt>
                <c:pt idx="1">
                  <c:v>2025-02</c:v>
                </c:pt>
                <c:pt idx="2">
                  <c:v>2025-03</c:v>
                </c:pt>
                <c:pt idx="3">
                  <c:v>2025-04</c:v>
                </c:pt>
                <c:pt idx="4">
                  <c:v>2025-05</c:v>
                </c:pt>
                <c:pt idx="5">
                  <c:v>2025-06</c:v>
                </c:pt>
                <c:pt idx="6">
                  <c:v>2025-07</c:v>
                </c:pt>
                <c:pt idx="7">
                  <c:v>2025-08</c:v>
                </c:pt>
                <c:pt idx="8">
                  <c:v>2025-09</c:v>
                </c:pt>
                <c:pt idx="9">
                  <c:v>2025-10</c:v>
                </c:pt>
                <c:pt idx="10">
                  <c:v>2025-11</c:v>
                </c:pt>
                <c:pt idx="11">
                  <c:v>2025-12</c:v>
                </c:pt>
                <c:pt idx="12">
                  <c:v>2026-01</c:v>
                </c:pt>
                <c:pt idx="13">
                  <c:v>2026-02</c:v>
                </c:pt>
                <c:pt idx="14">
                  <c:v>2026-03</c:v>
                </c:pt>
              </c:strCache>
            </c:strRef>
          </c:cat>
          <c:val>
            <c:numRef>
              <c:f>'Mês×Maq HYUN'!$H$4:$H$18</c:f>
              <c:numCache>
                <c:formatCode>#,##0</c:formatCode>
                <c:ptCount val="15"/>
                <c:pt idx="0">
                  <c:v>0</c:v>
                </c:pt>
                <c:pt idx="1">
                  <c:v>0</c:v>
                </c:pt>
                <c:pt idx="2">
                  <c:v>0</c:v>
                </c:pt>
                <c:pt idx="3">
                  <c:v>0</c:v>
                </c:pt>
                <c:pt idx="4">
                  <c:v>1233.99</c:v>
                </c:pt>
                <c:pt idx="5">
                  <c:v>1037.3699999999999</c:v>
                </c:pt>
                <c:pt idx="6">
                  <c:v>7679.15</c:v>
                </c:pt>
                <c:pt idx="7">
                  <c:v>14810.33</c:v>
                </c:pt>
                <c:pt idx="8">
                  <c:v>12859.71</c:v>
                </c:pt>
                <c:pt idx="9">
                  <c:v>8050.38</c:v>
                </c:pt>
                <c:pt idx="10">
                  <c:v>447.2</c:v>
                </c:pt>
                <c:pt idx="11">
                  <c:v>7153.18</c:v>
                </c:pt>
                <c:pt idx="12">
                  <c:v>1072.76</c:v>
                </c:pt>
                <c:pt idx="13">
                  <c:v>8644.77</c:v>
                </c:pt>
                <c:pt idx="14">
                  <c:v>12662.5</c:v>
                </c:pt>
              </c:numCache>
            </c:numRef>
          </c:val>
          <c:smooth val="1"/>
          <c:extLst>
            <c:ext xmlns:c16="http://schemas.microsoft.com/office/drawing/2014/chart" uri="{C3380CC4-5D6E-409C-BE32-E72D297353CC}">
              <c16:uniqueId val="{00000006-2F4D-42A3-9B5B-014809E82D29}"/>
            </c:ext>
          </c:extLst>
        </c:ser>
        <c:ser>
          <c:idx val="7"/>
          <c:order val="7"/>
          <c:tx>
            <c:strRef>
              <c:f>'Mês×Maq HYUN'!$I$3</c:f>
              <c:strCache>
                <c:ptCount val="1"/>
                <c:pt idx="0">
                  <c:v>EHH0015</c:v>
                </c:pt>
              </c:strCache>
            </c:strRef>
          </c:tx>
          <c:spPr>
            <a:ln w="22225" cap="rnd" cmpd="sng" algn="ctr">
              <a:solidFill>
                <a:schemeClr val="accent2">
                  <a:lumMod val="60000"/>
                </a:schemeClr>
              </a:solidFill>
              <a:prstDash val="solid"/>
              <a:round/>
            </a:ln>
          </c:spPr>
          <c:marker>
            <c:symbol val="none"/>
          </c:marker>
          <c:cat>
            <c:strRef>
              <c:f>'Mês×Maq HYUN'!$A$4:$A$18</c:f>
              <c:strCache>
                <c:ptCount val="15"/>
                <c:pt idx="0">
                  <c:v>2025-01</c:v>
                </c:pt>
                <c:pt idx="1">
                  <c:v>2025-02</c:v>
                </c:pt>
                <c:pt idx="2">
                  <c:v>2025-03</c:v>
                </c:pt>
                <c:pt idx="3">
                  <c:v>2025-04</c:v>
                </c:pt>
                <c:pt idx="4">
                  <c:v>2025-05</c:v>
                </c:pt>
                <c:pt idx="5">
                  <c:v>2025-06</c:v>
                </c:pt>
                <c:pt idx="6">
                  <c:v>2025-07</c:v>
                </c:pt>
                <c:pt idx="7">
                  <c:v>2025-08</c:v>
                </c:pt>
                <c:pt idx="8">
                  <c:v>2025-09</c:v>
                </c:pt>
                <c:pt idx="9">
                  <c:v>2025-10</c:v>
                </c:pt>
                <c:pt idx="10">
                  <c:v>2025-11</c:v>
                </c:pt>
                <c:pt idx="11">
                  <c:v>2025-12</c:v>
                </c:pt>
                <c:pt idx="12">
                  <c:v>2026-01</c:v>
                </c:pt>
                <c:pt idx="13">
                  <c:v>2026-02</c:v>
                </c:pt>
                <c:pt idx="14">
                  <c:v>2026-03</c:v>
                </c:pt>
              </c:strCache>
            </c:strRef>
          </c:cat>
          <c:val>
            <c:numRef>
              <c:f>'Mês×Maq HYUN'!$I$4:$I$18</c:f>
              <c:numCache>
                <c:formatCode>#,##0</c:formatCode>
                <c:ptCount val="15"/>
                <c:pt idx="0">
                  <c:v>89.9</c:v>
                </c:pt>
                <c:pt idx="1">
                  <c:v>0</c:v>
                </c:pt>
                <c:pt idx="2">
                  <c:v>0</c:v>
                </c:pt>
                <c:pt idx="3">
                  <c:v>0</c:v>
                </c:pt>
                <c:pt idx="4">
                  <c:v>1916.57</c:v>
                </c:pt>
                <c:pt idx="5">
                  <c:v>0</c:v>
                </c:pt>
                <c:pt idx="6">
                  <c:v>27509.69</c:v>
                </c:pt>
                <c:pt idx="7">
                  <c:v>3743.85</c:v>
                </c:pt>
                <c:pt idx="8">
                  <c:v>123.37</c:v>
                </c:pt>
                <c:pt idx="9">
                  <c:v>2784.54</c:v>
                </c:pt>
                <c:pt idx="10">
                  <c:v>4628.84</c:v>
                </c:pt>
                <c:pt idx="11">
                  <c:v>2961.15</c:v>
                </c:pt>
                <c:pt idx="12">
                  <c:v>1001.77</c:v>
                </c:pt>
                <c:pt idx="13">
                  <c:v>2030.96</c:v>
                </c:pt>
                <c:pt idx="14">
                  <c:v>5334.4400000000014</c:v>
                </c:pt>
              </c:numCache>
            </c:numRef>
          </c:val>
          <c:smooth val="1"/>
          <c:extLst>
            <c:ext xmlns:c16="http://schemas.microsoft.com/office/drawing/2014/chart" uri="{C3380CC4-5D6E-409C-BE32-E72D297353CC}">
              <c16:uniqueId val="{00000007-2F4D-42A3-9B5B-014809E82D29}"/>
            </c:ext>
          </c:extLst>
        </c:ser>
        <c:ser>
          <c:idx val="8"/>
          <c:order val="8"/>
          <c:tx>
            <c:strRef>
              <c:f>'Mês×Maq HYUN'!$J$3</c:f>
              <c:strCache>
                <c:ptCount val="1"/>
                <c:pt idx="0">
                  <c:v>EHH0019</c:v>
                </c:pt>
              </c:strCache>
            </c:strRef>
          </c:tx>
          <c:spPr>
            <a:ln w="22225" cap="rnd" cmpd="sng" algn="ctr">
              <a:solidFill>
                <a:schemeClr val="accent3">
                  <a:lumMod val="60000"/>
                </a:schemeClr>
              </a:solidFill>
              <a:prstDash val="solid"/>
              <a:round/>
            </a:ln>
          </c:spPr>
          <c:marker>
            <c:symbol val="none"/>
          </c:marker>
          <c:cat>
            <c:strRef>
              <c:f>'Mês×Maq HYUN'!$A$4:$A$18</c:f>
              <c:strCache>
                <c:ptCount val="15"/>
                <c:pt idx="0">
                  <c:v>2025-01</c:v>
                </c:pt>
                <c:pt idx="1">
                  <c:v>2025-02</c:v>
                </c:pt>
                <c:pt idx="2">
                  <c:v>2025-03</c:v>
                </c:pt>
                <c:pt idx="3">
                  <c:v>2025-04</c:v>
                </c:pt>
                <c:pt idx="4">
                  <c:v>2025-05</c:v>
                </c:pt>
                <c:pt idx="5">
                  <c:v>2025-06</c:v>
                </c:pt>
                <c:pt idx="6">
                  <c:v>2025-07</c:v>
                </c:pt>
                <c:pt idx="7">
                  <c:v>2025-08</c:v>
                </c:pt>
                <c:pt idx="8">
                  <c:v>2025-09</c:v>
                </c:pt>
                <c:pt idx="9">
                  <c:v>2025-10</c:v>
                </c:pt>
                <c:pt idx="10">
                  <c:v>2025-11</c:v>
                </c:pt>
                <c:pt idx="11">
                  <c:v>2025-12</c:v>
                </c:pt>
                <c:pt idx="12">
                  <c:v>2026-01</c:v>
                </c:pt>
                <c:pt idx="13">
                  <c:v>2026-02</c:v>
                </c:pt>
                <c:pt idx="14">
                  <c:v>2026-03</c:v>
                </c:pt>
              </c:strCache>
            </c:strRef>
          </c:cat>
          <c:val>
            <c:numRef>
              <c:f>'Mês×Maq HYUN'!$J$4:$J$18</c:f>
              <c:numCache>
                <c:formatCode>#,##0</c:formatCode>
                <c:ptCount val="15"/>
                <c:pt idx="0">
                  <c:v>2372.7399999999998</c:v>
                </c:pt>
                <c:pt idx="1">
                  <c:v>1798</c:v>
                </c:pt>
                <c:pt idx="2">
                  <c:v>20448.599999999999</c:v>
                </c:pt>
                <c:pt idx="3">
                  <c:v>7929.19</c:v>
                </c:pt>
                <c:pt idx="4">
                  <c:v>615.57000000000005</c:v>
                </c:pt>
                <c:pt idx="5">
                  <c:v>21500</c:v>
                </c:pt>
                <c:pt idx="6">
                  <c:v>1930</c:v>
                </c:pt>
                <c:pt idx="7">
                  <c:v>907.2</c:v>
                </c:pt>
                <c:pt idx="8">
                  <c:v>3911.13</c:v>
                </c:pt>
                <c:pt idx="9">
                  <c:v>9541</c:v>
                </c:pt>
                <c:pt idx="10">
                  <c:v>14515.29</c:v>
                </c:pt>
                <c:pt idx="11">
                  <c:v>742.86</c:v>
                </c:pt>
                <c:pt idx="12">
                  <c:v>39109.730000000003</c:v>
                </c:pt>
                <c:pt idx="13">
                  <c:v>8836.6</c:v>
                </c:pt>
                <c:pt idx="14">
                  <c:v>2311.63</c:v>
                </c:pt>
              </c:numCache>
            </c:numRef>
          </c:val>
          <c:smooth val="1"/>
          <c:extLst>
            <c:ext xmlns:c16="http://schemas.microsoft.com/office/drawing/2014/chart" uri="{C3380CC4-5D6E-409C-BE32-E72D297353CC}">
              <c16:uniqueId val="{00000008-2F4D-42A3-9B5B-014809E82D29}"/>
            </c:ext>
          </c:extLst>
        </c:ser>
        <c:ser>
          <c:idx val="9"/>
          <c:order val="9"/>
          <c:tx>
            <c:strRef>
              <c:f>'Mês×Maq HYUN'!$K$3</c:f>
              <c:strCache>
                <c:ptCount val="1"/>
                <c:pt idx="0">
                  <c:v>EHH0036</c:v>
                </c:pt>
              </c:strCache>
            </c:strRef>
          </c:tx>
          <c:spPr>
            <a:ln w="22225" cap="rnd" cmpd="sng" algn="ctr">
              <a:solidFill>
                <a:schemeClr val="accent4">
                  <a:lumMod val="60000"/>
                </a:schemeClr>
              </a:solidFill>
              <a:prstDash val="solid"/>
              <a:round/>
            </a:ln>
          </c:spPr>
          <c:marker>
            <c:symbol val="none"/>
          </c:marker>
          <c:cat>
            <c:strRef>
              <c:f>'Mês×Maq HYUN'!$A$4:$A$18</c:f>
              <c:strCache>
                <c:ptCount val="15"/>
                <c:pt idx="0">
                  <c:v>2025-01</c:v>
                </c:pt>
                <c:pt idx="1">
                  <c:v>2025-02</c:v>
                </c:pt>
                <c:pt idx="2">
                  <c:v>2025-03</c:v>
                </c:pt>
                <c:pt idx="3">
                  <c:v>2025-04</c:v>
                </c:pt>
                <c:pt idx="4">
                  <c:v>2025-05</c:v>
                </c:pt>
                <c:pt idx="5">
                  <c:v>2025-06</c:v>
                </c:pt>
                <c:pt idx="6">
                  <c:v>2025-07</c:v>
                </c:pt>
                <c:pt idx="7">
                  <c:v>2025-08</c:v>
                </c:pt>
                <c:pt idx="8">
                  <c:v>2025-09</c:v>
                </c:pt>
                <c:pt idx="9">
                  <c:v>2025-10</c:v>
                </c:pt>
                <c:pt idx="10">
                  <c:v>2025-11</c:v>
                </c:pt>
                <c:pt idx="11">
                  <c:v>2025-12</c:v>
                </c:pt>
                <c:pt idx="12">
                  <c:v>2026-01</c:v>
                </c:pt>
                <c:pt idx="13">
                  <c:v>2026-02</c:v>
                </c:pt>
                <c:pt idx="14">
                  <c:v>2026-03</c:v>
                </c:pt>
              </c:strCache>
            </c:strRef>
          </c:cat>
          <c:val>
            <c:numRef>
              <c:f>'Mês×Maq HYUN'!$K$4:$K$18</c:f>
              <c:numCache>
                <c:formatCode>#,##0</c:formatCode>
                <c:ptCount val="15"/>
                <c:pt idx="0">
                  <c:v>5936.93</c:v>
                </c:pt>
                <c:pt idx="1">
                  <c:v>11960.77</c:v>
                </c:pt>
                <c:pt idx="2">
                  <c:v>3739.17</c:v>
                </c:pt>
                <c:pt idx="3">
                  <c:v>9131.7199999999993</c:v>
                </c:pt>
                <c:pt idx="4">
                  <c:v>7961.65</c:v>
                </c:pt>
                <c:pt idx="5">
                  <c:v>5669.63</c:v>
                </c:pt>
                <c:pt idx="6">
                  <c:v>8120.81</c:v>
                </c:pt>
                <c:pt idx="7">
                  <c:v>9397.59</c:v>
                </c:pt>
                <c:pt idx="8">
                  <c:v>8032.02</c:v>
                </c:pt>
                <c:pt idx="9">
                  <c:v>12020.6</c:v>
                </c:pt>
                <c:pt idx="10">
                  <c:v>12843.22</c:v>
                </c:pt>
                <c:pt idx="11">
                  <c:v>3192.08</c:v>
                </c:pt>
                <c:pt idx="12">
                  <c:v>574.92999999999995</c:v>
                </c:pt>
                <c:pt idx="13">
                  <c:v>1261.29</c:v>
                </c:pt>
                <c:pt idx="14">
                  <c:v>4659.7700000000004</c:v>
                </c:pt>
              </c:numCache>
            </c:numRef>
          </c:val>
          <c:smooth val="1"/>
          <c:extLst>
            <c:ext xmlns:c16="http://schemas.microsoft.com/office/drawing/2014/chart" uri="{C3380CC4-5D6E-409C-BE32-E72D297353CC}">
              <c16:uniqueId val="{00000009-2F4D-42A3-9B5B-014809E82D29}"/>
            </c:ext>
          </c:extLst>
        </c:ser>
        <c:ser>
          <c:idx val="10"/>
          <c:order val="10"/>
          <c:tx>
            <c:strRef>
              <c:f>'Mês×Maq HYUN'!$L$3</c:f>
              <c:strCache>
                <c:ptCount val="1"/>
                <c:pt idx="0">
                  <c:v>EHH0037</c:v>
                </c:pt>
              </c:strCache>
            </c:strRef>
          </c:tx>
          <c:spPr>
            <a:ln w="22225" cap="rnd" cmpd="sng" algn="ctr">
              <a:solidFill>
                <a:schemeClr val="accent5">
                  <a:lumMod val="60000"/>
                </a:schemeClr>
              </a:solidFill>
              <a:prstDash val="solid"/>
              <a:round/>
            </a:ln>
          </c:spPr>
          <c:marker>
            <c:symbol val="none"/>
          </c:marker>
          <c:cat>
            <c:strRef>
              <c:f>'Mês×Maq HYUN'!$A$4:$A$18</c:f>
              <c:strCache>
                <c:ptCount val="15"/>
                <c:pt idx="0">
                  <c:v>2025-01</c:v>
                </c:pt>
                <c:pt idx="1">
                  <c:v>2025-02</c:v>
                </c:pt>
                <c:pt idx="2">
                  <c:v>2025-03</c:v>
                </c:pt>
                <c:pt idx="3">
                  <c:v>2025-04</c:v>
                </c:pt>
                <c:pt idx="4">
                  <c:v>2025-05</c:v>
                </c:pt>
                <c:pt idx="5">
                  <c:v>2025-06</c:v>
                </c:pt>
                <c:pt idx="6">
                  <c:v>2025-07</c:v>
                </c:pt>
                <c:pt idx="7">
                  <c:v>2025-08</c:v>
                </c:pt>
                <c:pt idx="8">
                  <c:v>2025-09</c:v>
                </c:pt>
                <c:pt idx="9">
                  <c:v>2025-10</c:v>
                </c:pt>
                <c:pt idx="10">
                  <c:v>2025-11</c:v>
                </c:pt>
                <c:pt idx="11">
                  <c:v>2025-12</c:v>
                </c:pt>
                <c:pt idx="12">
                  <c:v>2026-01</c:v>
                </c:pt>
                <c:pt idx="13">
                  <c:v>2026-02</c:v>
                </c:pt>
                <c:pt idx="14">
                  <c:v>2026-03</c:v>
                </c:pt>
              </c:strCache>
            </c:strRef>
          </c:cat>
          <c:val>
            <c:numRef>
              <c:f>'Mês×Maq HYUN'!$L$4:$L$18</c:f>
              <c:numCache>
                <c:formatCode>#,##0</c:formatCode>
                <c:ptCount val="15"/>
                <c:pt idx="0">
                  <c:v>4405.97</c:v>
                </c:pt>
                <c:pt idx="1">
                  <c:v>2229.5</c:v>
                </c:pt>
                <c:pt idx="2">
                  <c:v>1711.78</c:v>
                </c:pt>
                <c:pt idx="3">
                  <c:v>6106</c:v>
                </c:pt>
                <c:pt idx="4">
                  <c:v>3786.52</c:v>
                </c:pt>
                <c:pt idx="5">
                  <c:v>2799.6</c:v>
                </c:pt>
                <c:pt idx="6">
                  <c:v>0</c:v>
                </c:pt>
                <c:pt idx="7">
                  <c:v>0</c:v>
                </c:pt>
                <c:pt idx="8">
                  <c:v>0</c:v>
                </c:pt>
                <c:pt idx="9">
                  <c:v>278</c:v>
                </c:pt>
                <c:pt idx="10">
                  <c:v>1690.6</c:v>
                </c:pt>
                <c:pt idx="11">
                  <c:v>2961.14</c:v>
                </c:pt>
                <c:pt idx="12">
                  <c:v>1661.42</c:v>
                </c:pt>
                <c:pt idx="13">
                  <c:v>1458</c:v>
                </c:pt>
                <c:pt idx="14">
                  <c:v>5334.45</c:v>
                </c:pt>
              </c:numCache>
            </c:numRef>
          </c:val>
          <c:smooth val="1"/>
          <c:extLst>
            <c:ext xmlns:c16="http://schemas.microsoft.com/office/drawing/2014/chart" uri="{C3380CC4-5D6E-409C-BE32-E72D297353CC}">
              <c16:uniqueId val="{0000000A-2F4D-42A3-9B5B-014809E82D29}"/>
            </c:ext>
          </c:extLst>
        </c:ser>
        <c:ser>
          <c:idx val="11"/>
          <c:order val="11"/>
          <c:tx>
            <c:strRef>
              <c:f>'Mês×Maq HYUN'!$M$3</c:f>
              <c:strCache>
                <c:ptCount val="1"/>
                <c:pt idx="0">
                  <c:v>EHH0038</c:v>
                </c:pt>
              </c:strCache>
            </c:strRef>
          </c:tx>
          <c:spPr>
            <a:ln w="22225" cap="rnd" cmpd="sng" algn="ctr">
              <a:solidFill>
                <a:schemeClr val="accent6">
                  <a:lumMod val="60000"/>
                </a:schemeClr>
              </a:solidFill>
              <a:prstDash val="solid"/>
              <a:round/>
            </a:ln>
          </c:spPr>
          <c:marker>
            <c:symbol val="none"/>
          </c:marker>
          <c:cat>
            <c:strRef>
              <c:f>'Mês×Maq HYUN'!$A$4:$A$18</c:f>
              <c:strCache>
                <c:ptCount val="15"/>
                <c:pt idx="0">
                  <c:v>2025-01</c:v>
                </c:pt>
                <c:pt idx="1">
                  <c:v>2025-02</c:v>
                </c:pt>
                <c:pt idx="2">
                  <c:v>2025-03</c:v>
                </c:pt>
                <c:pt idx="3">
                  <c:v>2025-04</c:v>
                </c:pt>
                <c:pt idx="4">
                  <c:v>2025-05</c:v>
                </c:pt>
                <c:pt idx="5">
                  <c:v>2025-06</c:v>
                </c:pt>
                <c:pt idx="6">
                  <c:v>2025-07</c:v>
                </c:pt>
                <c:pt idx="7">
                  <c:v>2025-08</c:v>
                </c:pt>
                <c:pt idx="8">
                  <c:v>2025-09</c:v>
                </c:pt>
                <c:pt idx="9">
                  <c:v>2025-10</c:v>
                </c:pt>
                <c:pt idx="10">
                  <c:v>2025-11</c:v>
                </c:pt>
                <c:pt idx="11">
                  <c:v>2025-12</c:v>
                </c:pt>
                <c:pt idx="12">
                  <c:v>2026-01</c:v>
                </c:pt>
                <c:pt idx="13">
                  <c:v>2026-02</c:v>
                </c:pt>
                <c:pt idx="14">
                  <c:v>2026-03</c:v>
                </c:pt>
              </c:strCache>
            </c:strRef>
          </c:cat>
          <c:val>
            <c:numRef>
              <c:f>'Mês×Maq HYUN'!$M$4:$M$18</c:f>
              <c:numCache>
                <c:formatCode>#,##0</c:formatCode>
                <c:ptCount val="15"/>
                <c:pt idx="0">
                  <c:v>12977.51</c:v>
                </c:pt>
                <c:pt idx="1">
                  <c:v>9990.92</c:v>
                </c:pt>
                <c:pt idx="2">
                  <c:v>19986.79</c:v>
                </c:pt>
                <c:pt idx="3">
                  <c:v>19667.77</c:v>
                </c:pt>
                <c:pt idx="4">
                  <c:v>7190.99</c:v>
                </c:pt>
                <c:pt idx="5">
                  <c:v>14015.22</c:v>
                </c:pt>
                <c:pt idx="6">
                  <c:v>16360.43</c:v>
                </c:pt>
                <c:pt idx="7">
                  <c:v>17892.78</c:v>
                </c:pt>
                <c:pt idx="8">
                  <c:v>18385.18</c:v>
                </c:pt>
                <c:pt idx="9">
                  <c:v>12732.19</c:v>
                </c:pt>
                <c:pt idx="10">
                  <c:v>8795.02</c:v>
                </c:pt>
                <c:pt idx="11">
                  <c:v>8890.81</c:v>
                </c:pt>
                <c:pt idx="12">
                  <c:v>2940.53</c:v>
                </c:pt>
                <c:pt idx="13">
                  <c:v>0</c:v>
                </c:pt>
                <c:pt idx="14">
                  <c:v>718.64</c:v>
                </c:pt>
              </c:numCache>
            </c:numRef>
          </c:val>
          <c:smooth val="1"/>
          <c:extLst>
            <c:ext xmlns:c16="http://schemas.microsoft.com/office/drawing/2014/chart" uri="{C3380CC4-5D6E-409C-BE32-E72D297353CC}">
              <c16:uniqueId val="{0000000B-2F4D-42A3-9B5B-014809E82D29}"/>
            </c:ext>
          </c:extLst>
        </c:ser>
        <c:ser>
          <c:idx val="12"/>
          <c:order val="12"/>
          <c:tx>
            <c:strRef>
              <c:f>'Mês×Maq HYUN'!$N$3</c:f>
              <c:strCache>
                <c:ptCount val="1"/>
                <c:pt idx="0">
                  <c:v>EHH0039</c:v>
                </c:pt>
              </c:strCache>
            </c:strRef>
          </c:tx>
          <c:spPr>
            <a:ln w="22225" cap="rnd" cmpd="sng" algn="ctr">
              <a:solidFill>
                <a:schemeClr val="accent1">
                  <a:lumMod val="80000"/>
                  <a:lumOff val="20000"/>
                </a:schemeClr>
              </a:solidFill>
              <a:prstDash val="solid"/>
              <a:round/>
            </a:ln>
          </c:spPr>
          <c:marker>
            <c:symbol val="none"/>
          </c:marker>
          <c:cat>
            <c:strRef>
              <c:f>'Mês×Maq HYUN'!$A$4:$A$18</c:f>
              <c:strCache>
                <c:ptCount val="15"/>
                <c:pt idx="0">
                  <c:v>2025-01</c:v>
                </c:pt>
                <c:pt idx="1">
                  <c:v>2025-02</c:v>
                </c:pt>
                <c:pt idx="2">
                  <c:v>2025-03</c:v>
                </c:pt>
                <c:pt idx="3">
                  <c:v>2025-04</c:v>
                </c:pt>
                <c:pt idx="4">
                  <c:v>2025-05</c:v>
                </c:pt>
                <c:pt idx="5">
                  <c:v>2025-06</c:v>
                </c:pt>
                <c:pt idx="6">
                  <c:v>2025-07</c:v>
                </c:pt>
                <c:pt idx="7">
                  <c:v>2025-08</c:v>
                </c:pt>
                <c:pt idx="8">
                  <c:v>2025-09</c:v>
                </c:pt>
                <c:pt idx="9">
                  <c:v>2025-10</c:v>
                </c:pt>
                <c:pt idx="10">
                  <c:v>2025-11</c:v>
                </c:pt>
                <c:pt idx="11">
                  <c:v>2025-12</c:v>
                </c:pt>
                <c:pt idx="12">
                  <c:v>2026-01</c:v>
                </c:pt>
                <c:pt idx="13">
                  <c:v>2026-02</c:v>
                </c:pt>
                <c:pt idx="14">
                  <c:v>2026-03</c:v>
                </c:pt>
              </c:strCache>
            </c:strRef>
          </c:cat>
          <c:val>
            <c:numRef>
              <c:f>'Mês×Maq HYUN'!$N$4:$N$18</c:f>
              <c:numCache>
                <c:formatCode>#,##0</c:formatCode>
                <c:ptCount val="15"/>
                <c:pt idx="0">
                  <c:v>3694.11</c:v>
                </c:pt>
                <c:pt idx="1">
                  <c:v>640.70000000000005</c:v>
                </c:pt>
                <c:pt idx="2">
                  <c:v>3364</c:v>
                </c:pt>
                <c:pt idx="3">
                  <c:v>20750.79</c:v>
                </c:pt>
                <c:pt idx="4">
                  <c:v>4462.1099999999997</c:v>
                </c:pt>
                <c:pt idx="5">
                  <c:v>5896.84</c:v>
                </c:pt>
                <c:pt idx="6">
                  <c:v>4563.1400000000003</c:v>
                </c:pt>
                <c:pt idx="7">
                  <c:v>6531.93</c:v>
                </c:pt>
                <c:pt idx="8">
                  <c:v>15290.55</c:v>
                </c:pt>
                <c:pt idx="9">
                  <c:v>12036.57</c:v>
                </c:pt>
                <c:pt idx="10">
                  <c:v>4497.72</c:v>
                </c:pt>
                <c:pt idx="11">
                  <c:v>2394.5</c:v>
                </c:pt>
                <c:pt idx="12">
                  <c:v>2315.75</c:v>
                </c:pt>
                <c:pt idx="13">
                  <c:v>1109.25</c:v>
                </c:pt>
                <c:pt idx="14">
                  <c:v>1196.6600000000001</c:v>
                </c:pt>
              </c:numCache>
            </c:numRef>
          </c:val>
          <c:smooth val="1"/>
          <c:extLst>
            <c:ext xmlns:c16="http://schemas.microsoft.com/office/drawing/2014/chart" uri="{C3380CC4-5D6E-409C-BE32-E72D297353CC}">
              <c16:uniqueId val="{0000000C-2F4D-42A3-9B5B-014809E82D29}"/>
            </c:ext>
          </c:extLst>
        </c:ser>
        <c:ser>
          <c:idx val="13"/>
          <c:order val="13"/>
          <c:tx>
            <c:strRef>
              <c:f>'Mês×Maq HYUN'!$O$3</c:f>
              <c:strCache>
                <c:ptCount val="1"/>
                <c:pt idx="0">
                  <c:v>EHH0040</c:v>
                </c:pt>
              </c:strCache>
            </c:strRef>
          </c:tx>
          <c:spPr>
            <a:ln w="22225" cap="rnd" cmpd="sng" algn="ctr">
              <a:solidFill>
                <a:schemeClr val="accent2">
                  <a:lumMod val="80000"/>
                  <a:lumOff val="20000"/>
                </a:schemeClr>
              </a:solidFill>
              <a:prstDash val="solid"/>
              <a:round/>
            </a:ln>
          </c:spPr>
          <c:marker>
            <c:symbol val="none"/>
          </c:marker>
          <c:cat>
            <c:strRef>
              <c:f>'Mês×Maq HYUN'!$A$4:$A$18</c:f>
              <c:strCache>
                <c:ptCount val="15"/>
                <c:pt idx="0">
                  <c:v>2025-01</c:v>
                </c:pt>
                <c:pt idx="1">
                  <c:v>2025-02</c:v>
                </c:pt>
                <c:pt idx="2">
                  <c:v>2025-03</c:v>
                </c:pt>
                <c:pt idx="3">
                  <c:v>2025-04</c:v>
                </c:pt>
                <c:pt idx="4">
                  <c:v>2025-05</c:v>
                </c:pt>
                <c:pt idx="5">
                  <c:v>2025-06</c:v>
                </c:pt>
                <c:pt idx="6">
                  <c:v>2025-07</c:v>
                </c:pt>
                <c:pt idx="7">
                  <c:v>2025-08</c:v>
                </c:pt>
                <c:pt idx="8">
                  <c:v>2025-09</c:v>
                </c:pt>
                <c:pt idx="9">
                  <c:v>2025-10</c:v>
                </c:pt>
                <c:pt idx="10">
                  <c:v>2025-11</c:v>
                </c:pt>
                <c:pt idx="11">
                  <c:v>2025-12</c:v>
                </c:pt>
                <c:pt idx="12">
                  <c:v>2026-01</c:v>
                </c:pt>
                <c:pt idx="13">
                  <c:v>2026-02</c:v>
                </c:pt>
                <c:pt idx="14">
                  <c:v>2026-03</c:v>
                </c:pt>
              </c:strCache>
            </c:strRef>
          </c:cat>
          <c:val>
            <c:numRef>
              <c:f>'Mês×Maq HYUN'!$O$4:$O$18</c:f>
              <c:numCache>
                <c:formatCode>#,##0</c:formatCode>
                <c:ptCount val="15"/>
                <c:pt idx="0">
                  <c:v>12977.24</c:v>
                </c:pt>
                <c:pt idx="1">
                  <c:v>5839.82</c:v>
                </c:pt>
                <c:pt idx="2">
                  <c:v>14731.73</c:v>
                </c:pt>
                <c:pt idx="3">
                  <c:v>6790.42</c:v>
                </c:pt>
                <c:pt idx="4">
                  <c:v>13185.87</c:v>
                </c:pt>
                <c:pt idx="5">
                  <c:v>9123.67</c:v>
                </c:pt>
                <c:pt idx="6">
                  <c:v>16135.78</c:v>
                </c:pt>
                <c:pt idx="7">
                  <c:v>10595.37</c:v>
                </c:pt>
                <c:pt idx="8">
                  <c:v>10003.299999999999</c:v>
                </c:pt>
                <c:pt idx="9">
                  <c:v>15273.65</c:v>
                </c:pt>
                <c:pt idx="10">
                  <c:v>8338.9700000000012</c:v>
                </c:pt>
                <c:pt idx="11">
                  <c:v>2285.59</c:v>
                </c:pt>
                <c:pt idx="12">
                  <c:v>612.76</c:v>
                </c:pt>
                <c:pt idx="13">
                  <c:v>4325.75</c:v>
                </c:pt>
                <c:pt idx="14">
                  <c:v>5289</c:v>
                </c:pt>
              </c:numCache>
            </c:numRef>
          </c:val>
          <c:smooth val="1"/>
          <c:extLst>
            <c:ext xmlns:c16="http://schemas.microsoft.com/office/drawing/2014/chart" uri="{C3380CC4-5D6E-409C-BE32-E72D297353CC}">
              <c16:uniqueId val="{0000000D-2F4D-42A3-9B5B-014809E82D29}"/>
            </c:ext>
          </c:extLst>
        </c:ser>
        <c:ser>
          <c:idx val="14"/>
          <c:order val="14"/>
          <c:tx>
            <c:strRef>
              <c:f>'Mês×Maq HYUN'!$P$3</c:f>
              <c:strCache>
                <c:ptCount val="1"/>
                <c:pt idx="0">
                  <c:v>EHH0044</c:v>
                </c:pt>
              </c:strCache>
            </c:strRef>
          </c:tx>
          <c:spPr>
            <a:ln w="22225" cap="rnd" cmpd="sng" algn="ctr">
              <a:solidFill>
                <a:schemeClr val="accent3">
                  <a:lumMod val="80000"/>
                  <a:lumOff val="20000"/>
                </a:schemeClr>
              </a:solidFill>
              <a:prstDash val="solid"/>
              <a:round/>
            </a:ln>
          </c:spPr>
          <c:marker>
            <c:symbol val="none"/>
          </c:marker>
          <c:cat>
            <c:strRef>
              <c:f>'Mês×Maq HYUN'!$A$4:$A$18</c:f>
              <c:strCache>
                <c:ptCount val="15"/>
                <c:pt idx="0">
                  <c:v>2025-01</c:v>
                </c:pt>
                <c:pt idx="1">
                  <c:v>2025-02</c:v>
                </c:pt>
                <c:pt idx="2">
                  <c:v>2025-03</c:v>
                </c:pt>
                <c:pt idx="3">
                  <c:v>2025-04</c:v>
                </c:pt>
                <c:pt idx="4">
                  <c:v>2025-05</c:v>
                </c:pt>
                <c:pt idx="5">
                  <c:v>2025-06</c:v>
                </c:pt>
                <c:pt idx="6">
                  <c:v>2025-07</c:v>
                </c:pt>
                <c:pt idx="7">
                  <c:v>2025-08</c:v>
                </c:pt>
                <c:pt idx="8">
                  <c:v>2025-09</c:v>
                </c:pt>
                <c:pt idx="9">
                  <c:v>2025-10</c:v>
                </c:pt>
                <c:pt idx="10">
                  <c:v>2025-11</c:v>
                </c:pt>
                <c:pt idx="11">
                  <c:v>2025-12</c:v>
                </c:pt>
                <c:pt idx="12">
                  <c:v>2026-01</c:v>
                </c:pt>
                <c:pt idx="13">
                  <c:v>2026-02</c:v>
                </c:pt>
                <c:pt idx="14">
                  <c:v>2026-03</c:v>
                </c:pt>
              </c:strCache>
            </c:strRef>
          </c:cat>
          <c:val>
            <c:numRef>
              <c:f>'Mês×Maq HYUN'!$P$4:$P$18</c:f>
              <c:numCache>
                <c:formatCode>#,##0</c:formatCode>
                <c:ptCount val="15"/>
                <c:pt idx="0">
                  <c:v>11319.24</c:v>
                </c:pt>
                <c:pt idx="1">
                  <c:v>8041.02</c:v>
                </c:pt>
                <c:pt idx="2">
                  <c:v>12830.86</c:v>
                </c:pt>
                <c:pt idx="3">
                  <c:v>34949.440000000002</c:v>
                </c:pt>
                <c:pt idx="4">
                  <c:v>20844.79</c:v>
                </c:pt>
                <c:pt idx="5">
                  <c:v>7142.04</c:v>
                </c:pt>
                <c:pt idx="6">
                  <c:v>1337.08</c:v>
                </c:pt>
                <c:pt idx="7">
                  <c:v>4096.95</c:v>
                </c:pt>
                <c:pt idx="8">
                  <c:v>78025.17</c:v>
                </c:pt>
                <c:pt idx="9">
                  <c:v>20995.46</c:v>
                </c:pt>
                <c:pt idx="10">
                  <c:v>13683.59</c:v>
                </c:pt>
                <c:pt idx="11">
                  <c:v>2670.86</c:v>
                </c:pt>
                <c:pt idx="12">
                  <c:v>836.41</c:v>
                </c:pt>
                <c:pt idx="13">
                  <c:v>8593.77</c:v>
                </c:pt>
                <c:pt idx="14">
                  <c:v>6511.0599999999986</c:v>
                </c:pt>
              </c:numCache>
            </c:numRef>
          </c:val>
          <c:smooth val="1"/>
          <c:extLst>
            <c:ext xmlns:c16="http://schemas.microsoft.com/office/drawing/2014/chart" uri="{C3380CC4-5D6E-409C-BE32-E72D297353CC}">
              <c16:uniqueId val="{0000000E-2F4D-42A3-9B5B-014809E82D29}"/>
            </c:ext>
          </c:extLst>
        </c:ser>
        <c:ser>
          <c:idx val="15"/>
          <c:order val="15"/>
          <c:tx>
            <c:strRef>
              <c:f>'Mês×Maq HYUN'!$Q$3</c:f>
              <c:strCache>
                <c:ptCount val="1"/>
                <c:pt idx="0">
                  <c:v>EHH0046</c:v>
                </c:pt>
              </c:strCache>
            </c:strRef>
          </c:tx>
          <c:spPr>
            <a:ln w="22225" cap="rnd" cmpd="sng" algn="ctr">
              <a:solidFill>
                <a:schemeClr val="accent4">
                  <a:lumMod val="80000"/>
                  <a:lumOff val="20000"/>
                </a:schemeClr>
              </a:solidFill>
              <a:prstDash val="solid"/>
              <a:round/>
            </a:ln>
          </c:spPr>
          <c:marker>
            <c:symbol val="none"/>
          </c:marker>
          <c:cat>
            <c:strRef>
              <c:f>'Mês×Maq HYUN'!$A$4:$A$18</c:f>
              <c:strCache>
                <c:ptCount val="15"/>
                <c:pt idx="0">
                  <c:v>2025-01</c:v>
                </c:pt>
                <c:pt idx="1">
                  <c:v>2025-02</c:v>
                </c:pt>
                <c:pt idx="2">
                  <c:v>2025-03</c:v>
                </c:pt>
                <c:pt idx="3">
                  <c:v>2025-04</c:v>
                </c:pt>
                <c:pt idx="4">
                  <c:v>2025-05</c:v>
                </c:pt>
                <c:pt idx="5">
                  <c:v>2025-06</c:v>
                </c:pt>
                <c:pt idx="6">
                  <c:v>2025-07</c:v>
                </c:pt>
                <c:pt idx="7">
                  <c:v>2025-08</c:v>
                </c:pt>
                <c:pt idx="8">
                  <c:v>2025-09</c:v>
                </c:pt>
                <c:pt idx="9">
                  <c:v>2025-10</c:v>
                </c:pt>
                <c:pt idx="10">
                  <c:v>2025-11</c:v>
                </c:pt>
                <c:pt idx="11">
                  <c:v>2025-12</c:v>
                </c:pt>
                <c:pt idx="12">
                  <c:v>2026-01</c:v>
                </c:pt>
                <c:pt idx="13">
                  <c:v>2026-02</c:v>
                </c:pt>
                <c:pt idx="14">
                  <c:v>2026-03</c:v>
                </c:pt>
              </c:strCache>
            </c:strRef>
          </c:cat>
          <c:val>
            <c:numRef>
              <c:f>'Mês×Maq HYUN'!$Q$4:$Q$18</c:f>
              <c:numCache>
                <c:formatCode>#,##0</c:formatCode>
                <c:ptCount val="15"/>
                <c:pt idx="0">
                  <c:v>2024.17</c:v>
                </c:pt>
                <c:pt idx="1">
                  <c:v>1600</c:v>
                </c:pt>
                <c:pt idx="2">
                  <c:v>0</c:v>
                </c:pt>
                <c:pt idx="3">
                  <c:v>294.7</c:v>
                </c:pt>
                <c:pt idx="4">
                  <c:v>11867.39</c:v>
                </c:pt>
                <c:pt idx="5">
                  <c:v>0</c:v>
                </c:pt>
                <c:pt idx="6">
                  <c:v>0</c:v>
                </c:pt>
                <c:pt idx="7">
                  <c:v>0</c:v>
                </c:pt>
                <c:pt idx="8">
                  <c:v>1184.02</c:v>
                </c:pt>
                <c:pt idx="9">
                  <c:v>2639.5</c:v>
                </c:pt>
                <c:pt idx="10">
                  <c:v>0</c:v>
                </c:pt>
                <c:pt idx="11">
                  <c:v>0</c:v>
                </c:pt>
                <c:pt idx="12">
                  <c:v>0</c:v>
                </c:pt>
                <c:pt idx="13">
                  <c:v>675.03</c:v>
                </c:pt>
                <c:pt idx="14">
                  <c:v>0</c:v>
                </c:pt>
              </c:numCache>
            </c:numRef>
          </c:val>
          <c:smooth val="1"/>
          <c:extLst>
            <c:ext xmlns:c16="http://schemas.microsoft.com/office/drawing/2014/chart" uri="{C3380CC4-5D6E-409C-BE32-E72D297353CC}">
              <c16:uniqueId val="{0000000F-2F4D-42A3-9B5B-014809E82D29}"/>
            </c:ext>
          </c:extLst>
        </c:ser>
        <c:dLbls>
          <c:showLegendKey val="0"/>
          <c:showVal val="0"/>
          <c:showCatName val="0"/>
          <c:showSerName val="0"/>
          <c:showPercent val="0"/>
          <c:showBubbleSize val="0"/>
        </c:dLbls>
        <c:dropLines>
          <c:spPr>
            <a:ln w="9525" cap="flat" cmpd="sng" algn="ctr">
              <a:solidFill>
                <a:schemeClr val="dk1">
                  <a:alpha val="33000"/>
                  <a:lumMod val="35000"/>
                  <a:lumOff val="65000"/>
                </a:schemeClr>
              </a:solidFill>
              <a:prstDash val="solid"/>
              <a:round/>
            </a:ln>
          </c:spPr>
        </c:dropLines>
        <c:smooth val="0"/>
        <c:axId val="10"/>
        <c:axId val="100"/>
      </c:lineChart>
      <c:catAx>
        <c:axId val="10"/>
        <c:scaling>
          <c:orientation val="minMax"/>
        </c:scaling>
        <c:delete val="0"/>
        <c:axPos val="b"/>
        <c:title>
          <c:tx>
            <c:rich>
              <a:bodyPr rot="0" spcFirstLastPara="1" vertOverflow="ellipsis" vert="horz" wrap="square" anchor="ctr" anchorCtr="1"/>
              <a:lstStyle/>
              <a:p>
                <a:pPr>
                  <a:defRPr sz="900" b="0" i="0" strike="noStrike" kern="1200" cap="all" baseline="0">
                    <a:solidFill>
                      <a:schemeClr val="dk1">
                        <a:lumMod val="65000"/>
                        <a:lumOff val="35000"/>
                      </a:schemeClr>
                    </a:solidFill>
                    <a:latin typeface="+mn-lt"/>
                    <a:ea typeface="+mn-ea"/>
                    <a:cs typeface="+mn-cs"/>
                  </a:defRPr>
                </a:pPr>
                <a:r>
                  <a:rPr lang="pt-BR"/>
                  <a:t>Mês</a:t>
                </a:r>
              </a:p>
            </c:rich>
          </c:tx>
          <c:overlay val="1"/>
          <c:spPr>
            <a:noFill/>
            <a:ln>
              <a:noFill/>
              <a:prstDash val="solid"/>
            </a:ln>
          </c:spPr>
        </c:title>
        <c:numFmt formatCode="General" sourceLinked="1"/>
        <c:majorTickMark val="none"/>
        <c:minorTickMark val="none"/>
        <c:tickLblPos val="nextTo"/>
        <c:spPr>
          <a:noFill/>
          <a:ln w="9525" cap="flat" cmpd="sng" algn="ctr">
            <a:solidFill>
              <a:schemeClr val="dk1">
                <a:lumMod val="15000"/>
                <a:lumOff val="85000"/>
              </a:schemeClr>
            </a:solidFill>
            <a:prstDash val="solid"/>
            <a:round/>
          </a:ln>
        </c:spPr>
        <c:txPr>
          <a:bodyPr rot="-60000000" spcFirstLastPara="1" vertOverflow="ellipsis" vert="horz" wrap="square" anchor="ctr" anchorCtr="1"/>
          <a:lstStyle/>
          <a:p>
            <a:pPr>
              <a:defRPr sz="900" b="0" i="0" strike="noStrike" kern="1200" spc="20" baseline="0">
                <a:solidFill>
                  <a:schemeClr val="dk1">
                    <a:lumMod val="65000"/>
                    <a:lumOff val="35000"/>
                  </a:schemeClr>
                </a:solidFill>
                <a:latin typeface="+mn-lt"/>
                <a:ea typeface="+mn-ea"/>
                <a:cs typeface="+mn-cs"/>
              </a:defRPr>
            </a:pPr>
            <a:endParaRPr lang="pt-BR"/>
          </a:p>
        </c:txPr>
        <c:crossAx val="100"/>
        <c:crosses val="autoZero"/>
        <c:auto val="1"/>
        <c:lblAlgn val="ctr"/>
        <c:lblOffset val="100"/>
        <c:noMultiLvlLbl val="1"/>
      </c:catAx>
      <c:valAx>
        <c:axId val="100"/>
        <c:scaling>
          <c:orientation val="minMax"/>
        </c:scaling>
        <c:delete val="0"/>
        <c:axPos val="l"/>
        <c:title>
          <c:tx>
            <c:rich>
              <a:bodyPr rot="-5400000" spcFirstLastPara="1" vertOverflow="ellipsis" vert="horz" wrap="square" anchor="ctr" anchorCtr="1"/>
              <a:lstStyle/>
              <a:p>
                <a:pPr>
                  <a:defRPr sz="900" b="0" i="0" strike="noStrike" kern="1200" cap="all" baseline="0">
                    <a:solidFill>
                      <a:schemeClr val="dk1">
                        <a:lumMod val="65000"/>
                        <a:lumOff val="35000"/>
                      </a:schemeClr>
                    </a:solidFill>
                    <a:latin typeface="+mn-lt"/>
                    <a:ea typeface="+mn-ea"/>
                    <a:cs typeface="+mn-cs"/>
                  </a:defRPr>
                </a:pPr>
                <a:r>
                  <a:rPr lang="pt-BR"/>
                  <a:t>R$</a:t>
                </a:r>
              </a:p>
            </c:rich>
          </c:tx>
          <c:overlay val="1"/>
          <c:spPr>
            <a:noFill/>
            <a:ln>
              <a:noFill/>
              <a:prstDash val="solid"/>
            </a:ln>
          </c:spPr>
        </c:title>
        <c:numFmt formatCode="#,##0"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spc="20" baseline="0">
                <a:solidFill>
                  <a:schemeClr val="dk1">
                    <a:lumMod val="65000"/>
                    <a:lumOff val="35000"/>
                  </a:schemeClr>
                </a:solidFill>
                <a:latin typeface="+mn-lt"/>
                <a:ea typeface="+mn-ea"/>
                <a:cs typeface="+mn-cs"/>
              </a:defRPr>
            </a:pPr>
            <a:endParaRPr lang="pt-BR"/>
          </a:p>
        </c:txPr>
        <c:crossAx val="10"/>
        <c:crosses val="autoZero"/>
        <c:crossBetween val="between"/>
      </c:valAx>
    </c:plotArea>
    <c:legend>
      <c:legendPos val="b"/>
      <c:overlay val="0"/>
      <c:spPr>
        <a:noFill/>
        <a:ln>
          <a:noFill/>
          <a:prstDash val="solid"/>
        </a:ln>
      </c:spPr>
      <c:txPr>
        <a:bodyPr rot="0" spcFirstLastPara="1" vertOverflow="ellipsis" vert="horz" wrap="square" anchor="ctr" anchorCtr="1"/>
        <a:lstStyle/>
        <a:p>
          <a:pPr>
            <a:defRPr sz="900" b="0" i="0" strike="noStrike" kern="1200" baseline="0">
              <a:solidFill>
                <a:schemeClr val="dk1">
                  <a:lumMod val="65000"/>
                  <a:lumOff val="35000"/>
                </a:schemeClr>
              </a:solidFill>
              <a:latin typeface="+mn-lt"/>
              <a:ea typeface="+mn-ea"/>
              <a:cs typeface="+mn-cs"/>
            </a:defRPr>
          </a:pPr>
          <a:endParaRPr lang="pt-BR"/>
        </a:p>
      </c:txPr>
    </c:legend>
    <c:plotVisOnly val="1"/>
    <c:dispBlanksAs val="gap"/>
    <c:showDLblsOverMax val="1"/>
  </c:chart>
  <c:spPr>
    <a:solidFill>
      <a:schemeClr val="lt1"/>
    </a:solidFill>
    <a:ln w="9525" cap="flat" cmpd="sng" algn="ctr">
      <a:solidFill>
        <a:schemeClr val="dk1">
          <a:lumMod val="15000"/>
          <a:lumOff val="85000"/>
        </a:schemeClr>
      </a:solidFill>
      <a:prstDash val="solid"/>
      <a:round/>
    </a:ln>
  </c:spPr>
  <c:printSettings>
    <c:headerFooter/>
    <c:pageMargins b="0.78740157499999996" l="0.511811024" r="0.511811024" t="0.78740157499999996" header="0.31496062000000002" footer="0.31496062000000002"/>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1"/>
  <c:style val="2"/>
  <c:chart>
    <c:autoTitleDeleted val="1"/>
    <c:plotArea>
      <c:layout/>
      <c:lineChart>
        <c:grouping val="standard"/>
        <c:varyColors val="1"/>
        <c:ser>
          <c:idx val="0"/>
          <c:order val="0"/>
          <c:tx>
            <c:strRef>
              <c:f>'Série mensal'!$C$2</c:f>
              <c:strCache>
                <c:ptCount val="1"/>
                <c:pt idx="0">
                  <c:v>HYUNDAI</c:v>
                </c:pt>
              </c:strCache>
            </c:strRef>
          </c:tx>
          <c:spPr>
            <a:ln>
              <a:prstDash val="solid"/>
            </a:ln>
          </c:spPr>
          <c:marker>
            <c:symbol val="none"/>
          </c:marker>
          <c:cat>
            <c:strRef>
              <c:f>'Série mensal'!$B$3:$B$17</c:f>
              <c:strCache>
                <c:ptCount val="15"/>
                <c:pt idx="0">
                  <c:v>2025-01</c:v>
                </c:pt>
                <c:pt idx="1">
                  <c:v>2025-02</c:v>
                </c:pt>
                <c:pt idx="2">
                  <c:v>2025-03</c:v>
                </c:pt>
                <c:pt idx="3">
                  <c:v>2025-04</c:v>
                </c:pt>
                <c:pt idx="4">
                  <c:v>2025-05</c:v>
                </c:pt>
                <c:pt idx="5">
                  <c:v>2025-06</c:v>
                </c:pt>
                <c:pt idx="6">
                  <c:v>2025-07</c:v>
                </c:pt>
                <c:pt idx="7">
                  <c:v>2025-08</c:v>
                </c:pt>
                <c:pt idx="8">
                  <c:v>2025-09</c:v>
                </c:pt>
                <c:pt idx="9">
                  <c:v>2025-10</c:v>
                </c:pt>
                <c:pt idx="10">
                  <c:v>2025-11</c:v>
                </c:pt>
                <c:pt idx="11">
                  <c:v>2025-12</c:v>
                </c:pt>
                <c:pt idx="12">
                  <c:v>2026-01</c:v>
                </c:pt>
                <c:pt idx="13">
                  <c:v>2026-02</c:v>
                </c:pt>
                <c:pt idx="14">
                  <c:v>2026-03</c:v>
                </c:pt>
              </c:strCache>
            </c:strRef>
          </c:cat>
          <c:val>
            <c:numRef>
              <c:f>'Série mensal'!$C$3:$C$17</c:f>
              <c:numCache>
                <c:formatCode>_(* #,##0.00_);_(* \(#,##0.00\);_(* "-"??_);_(@_)</c:formatCode>
                <c:ptCount val="15"/>
                <c:pt idx="0">
                  <c:v>4322.6218749999998</c:v>
                </c:pt>
                <c:pt idx="1">
                  <c:v>3697.6025</c:v>
                </c:pt>
                <c:pt idx="2">
                  <c:v>5385.4018749999996</c:v>
                </c:pt>
                <c:pt idx="3">
                  <c:v>7248.631875</c:v>
                </c:pt>
                <c:pt idx="4">
                  <c:v>6000.8768749999999</c:v>
                </c:pt>
                <c:pt idx="5">
                  <c:v>5823.9049999999997</c:v>
                </c:pt>
                <c:pt idx="6">
                  <c:v>6224.1462499999998</c:v>
                </c:pt>
                <c:pt idx="7">
                  <c:v>6999.84</c:v>
                </c:pt>
                <c:pt idx="8">
                  <c:v>11282.256874999999</c:v>
                </c:pt>
                <c:pt idx="9">
                  <c:v>8374.4943750000002</c:v>
                </c:pt>
                <c:pt idx="10">
                  <c:v>6999.8306250000014</c:v>
                </c:pt>
                <c:pt idx="11">
                  <c:v>3289.5</c:v>
                </c:pt>
                <c:pt idx="12">
                  <c:v>3515.8587499999999</c:v>
                </c:pt>
                <c:pt idx="13">
                  <c:v>3695.4250000000002</c:v>
                </c:pt>
                <c:pt idx="14">
                  <c:v>3997.5050000000001</c:v>
                </c:pt>
              </c:numCache>
            </c:numRef>
          </c:val>
          <c:smooth val="1"/>
          <c:extLst>
            <c:ext xmlns:c16="http://schemas.microsoft.com/office/drawing/2014/chart" uri="{C3380CC4-5D6E-409C-BE32-E72D297353CC}">
              <c16:uniqueId val="{00000000-D963-4DD4-B959-6CA44122E6A0}"/>
            </c:ext>
          </c:extLst>
        </c:ser>
        <c:ser>
          <c:idx val="1"/>
          <c:order val="1"/>
          <c:tx>
            <c:strRef>
              <c:f>'Série mensal'!$D$2</c:f>
              <c:strCache>
                <c:ptCount val="1"/>
                <c:pt idx="0">
                  <c:v>LIEBHERR</c:v>
                </c:pt>
              </c:strCache>
            </c:strRef>
          </c:tx>
          <c:spPr>
            <a:ln>
              <a:prstDash val="solid"/>
            </a:ln>
          </c:spPr>
          <c:marker>
            <c:symbol val="none"/>
          </c:marker>
          <c:cat>
            <c:strRef>
              <c:f>'Série mensal'!$B$3:$B$17</c:f>
              <c:strCache>
                <c:ptCount val="15"/>
                <c:pt idx="0">
                  <c:v>2025-01</c:v>
                </c:pt>
                <c:pt idx="1">
                  <c:v>2025-02</c:v>
                </c:pt>
                <c:pt idx="2">
                  <c:v>2025-03</c:v>
                </c:pt>
                <c:pt idx="3">
                  <c:v>2025-04</c:v>
                </c:pt>
                <c:pt idx="4">
                  <c:v>2025-05</c:v>
                </c:pt>
                <c:pt idx="5">
                  <c:v>2025-06</c:v>
                </c:pt>
                <c:pt idx="6">
                  <c:v>2025-07</c:v>
                </c:pt>
                <c:pt idx="7">
                  <c:v>2025-08</c:v>
                </c:pt>
                <c:pt idx="8">
                  <c:v>2025-09</c:v>
                </c:pt>
                <c:pt idx="9">
                  <c:v>2025-10</c:v>
                </c:pt>
                <c:pt idx="10">
                  <c:v>2025-11</c:v>
                </c:pt>
                <c:pt idx="11">
                  <c:v>2025-12</c:v>
                </c:pt>
                <c:pt idx="12">
                  <c:v>2026-01</c:v>
                </c:pt>
                <c:pt idx="13">
                  <c:v>2026-02</c:v>
                </c:pt>
                <c:pt idx="14">
                  <c:v>2026-03</c:v>
                </c:pt>
              </c:strCache>
            </c:strRef>
          </c:cat>
          <c:val>
            <c:numRef>
              <c:f>'Série mensal'!$D$3:$D$17</c:f>
              <c:numCache>
                <c:formatCode>_(* #,##0.00_);_(* \(#,##0.00\);_(* "-"??_);_(@_)</c:formatCode>
                <c:ptCount val="15"/>
                <c:pt idx="0">
                  <c:v>2960.812857142857</c:v>
                </c:pt>
                <c:pt idx="1">
                  <c:v>2604.9899999999998</c:v>
                </c:pt>
                <c:pt idx="2">
                  <c:v>2187.701428571429</c:v>
                </c:pt>
                <c:pt idx="3">
                  <c:v>3980.3871428571429</c:v>
                </c:pt>
                <c:pt idx="4">
                  <c:v>2647.767142857143</c:v>
                </c:pt>
                <c:pt idx="5">
                  <c:v>6951.3742857142861</c:v>
                </c:pt>
                <c:pt idx="6">
                  <c:v>7570.9857142857136</c:v>
                </c:pt>
                <c:pt idx="7">
                  <c:v>38645.768571428569</c:v>
                </c:pt>
                <c:pt idx="8">
                  <c:v>10434.79714285714</c:v>
                </c:pt>
                <c:pt idx="9">
                  <c:v>10797.59</c:v>
                </c:pt>
                <c:pt idx="10">
                  <c:v>11124.55714285714</c:v>
                </c:pt>
                <c:pt idx="11">
                  <c:v>4927.62</c:v>
                </c:pt>
                <c:pt idx="12">
                  <c:v>6774.86</c:v>
                </c:pt>
                <c:pt idx="13">
                  <c:v>4016.6128571428571</c:v>
                </c:pt>
                <c:pt idx="14">
                  <c:v>8445.9742857142865</c:v>
                </c:pt>
              </c:numCache>
            </c:numRef>
          </c:val>
          <c:smooth val="1"/>
          <c:extLst>
            <c:ext xmlns:c16="http://schemas.microsoft.com/office/drawing/2014/chart" uri="{C3380CC4-5D6E-409C-BE32-E72D297353CC}">
              <c16:uniqueId val="{00000001-D963-4DD4-B959-6CA44122E6A0}"/>
            </c:ext>
          </c:extLst>
        </c:ser>
        <c:dLbls>
          <c:showLegendKey val="0"/>
          <c:showVal val="0"/>
          <c:showCatName val="0"/>
          <c:showSerName val="0"/>
          <c:showPercent val="0"/>
          <c:showBubbleSize val="0"/>
        </c:dLbls>
        <c:smooth val="0"/>
        <c:axId val="10"/>
        <c:axId val="100"/>
      </c:lineChart>
      <c:catAx>
        <c:axId val="10"/>
        <c:scaling>
          <c:orientation val="minMax"/>
        </c:scaling>
        <c:delete val="0"/>
        <c:axPos val="b"/>
        <c:numFmt formatCode="General" sourceLinked="1"/>
        <c:majorTickMark val="out"/>
        <c:minorTickMark val="none"/>
        <c:tickLblPos val="nextTo"/>
        <c:crossAx val="100"/>
        <c:crosses val="autoZero"/>
        <c:auto val="1"/>
        <c:lblAlgn val="ctr"/>
        <c:lblOffset val="100"/>
        <c:noMultiLvlLbl val="1"/>
      </c:catAx>
      <c:valAx>
        <c:axId val="100"/>
        <c:scaling>
          <c:orientation val="minMax"/>
        </c:scaling>
        <c:delete val="0"/>
        <c:axPos val="l"/>
        <c:majorGridlines/>
        <c:numFmt formatCode="_(* #,##0.00_);_(* \(#,##0.00\);_(* &quot;-&quot;??_);_(@_)" sourceLinked="1"/>
        <c:majorTickMark val="out"/>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8740157499999996" l="0.511811024" r="0.511811024" t="0.78740157499999996" header="0.31496062000000002" footer="0.31496062000000002"/>
    <c:pageSetup/>
  </c:printSettings>
</c:chartSpace>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4" Type="http://schemas.openxmlformats.org/officeDocument/2006/relationships/image" Target="../media/image4.png"/></Relationships>
</file>

<file path=xl/drawings/_rels/drawing2.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1" Type="http://schemas.openxmlformats.org/officeDocument/2006/relationships/chart" Target="../charts/chart4.xml"/></Relationships>
</file>

<file path=xl/drawings/_rels/drawing5.xml.rels><?xml version="1.0" encoding="UTF-8" standalone="yes"?>
<Relationships xmlns="http://schemas.openxmlformats.org/package/2006/relationships"><Relationship Id="rId1" Type="http://schemas.openxmlformats.org/officeDocument/2006/relationships/chart" Target="../charts/chart5.xml"/></Relationships>
</file>

<file path=xl/drawings/_rels/drawing6.xml.rels><?xml version="1.0" encoding="UTF-8" standalone="yes"?>
<Relationships xmlns="http://schemas.openxmlformats.org/package/2006/relationships"><Relationship Id="rId1" Type="http://schemas.openxmlformats.org/officeDocument/2006/relationships/chart" Target="../charts/chart6.xml"/></Relationships>
</file>

<file path=xl/drawings/_rels/drawing7.xml.rels><?xml version="1.0" encoding="UTF-8" standalone="yes"?>
<Relationships xmlns="http://schemas.openxmlformats.org/package/2006/relationships"><Relationship Id="rId8" Type="http://schemas.openxmlformats.org/officeDocument/2006/relationships/image" Target="../media/image11.png"/><Relationship Id="rId3" Type="http://schemas.openxmlformats.org/officeDocument/2006/relationships/image" Target="../media/image7.png"/><Relationship Id="rId7" Type="http://schemas.openxmlformats.org/officeDocument/2006/relationships/image" Target="../media/image10.png"/><Relationship Id="rId2" Type="http://schemas.openxmlformats.org/officeDocument/2006/relationships/image" Target="../media/image6.png"/><Relationship Id="rId1" Type="http://schemas.openxmlformats.org/officeDocument/2006/relationships/image" Target="../media/image5.png"/><Relationship Id="rId6" Type="http://schemas.openxmlformats.org/officeDocument/2006/relationships/image" Target="../media/image9.png"/><Relationship Id="rId5" Type="http://schemas.openxmlformats.org/officeDocument/2006/relationships/image" Target="../media/image8.png"/><Relationship Id="rId10" Type="http://schemas.openxmlformats.org/officeDocument/2006/relationships/image" Target="../media/image13.png"/><Relationship Id="rId4" Type="http://schemas.openxmlformats.org/officeDocument/2006/relationships/image" Target="../media/image2.png"/><Relationship Id="rId9" Type="http://schemas.openxmlformats.org/officeDocument/2006/relationships/image" Target="../media/image12.png"/></Relationships>
</file>

<file path=xl/drawings/drawing1.xml><?xml version="1.0" encoding="utf-8"?>
<xdr:wsDr xmlns:xdr="http://schemas.openxmlformats.org/drawingml/2006/spreadsheetDrawing" xmlns:a="http://schemas.openxmlformats.org/drawingml/2006/main">
  <xdr:oneCellAnchor>
    <xdr:from>
      <xdr:col>7</xdr:col>
      <xdr:colOff>47625</xdr:colOff>
      <xdr:row>5</xdr:row>
      <xdr:rowOff>47625</xdr:rowOff>
    </xdr:from>
    <xdr:ext cx="4572000" cy="2667000"/>
    <xdr:pic>
      <xdr:nvPicPr>
        <xdr:cNvPr id="2" name="Image 1" descr="Picture">
          <a:extLst>
            <a:ext uri="{FF2B5EF4-FFF2-40B4-BE49-F238E27FC236}">
              <a16:creationId xmlns:a16="http://schemas.microsoft.com/office/drawing/2014/main" id="{00000000-0008-0000-0000-000002000000}"/>
            </a:ext>
          </a:extLst>
        </xdr:cNvPr>
        <xdr:cNvPicPr/>
      </xdr:nvPicPr>
      <xdr:blipFill>
        <a:blip xmlns:r="http://schemas.openxmlformats.org/officeDocument/2006/relationships" r:embed="rId1" cstate="print"/>
        <a:stretch>
          <a:fillRect/>
        </a:stretch>
      </xdr:blipFill>
      <xdr:spPr>
        <a:xfrm>
          <a:off x="7762875" y="1085850"/>
          <a:ext cx="4572000" cy="2667000"/>
        </a:xfrm>
        <a:prstGeom prst="rect">
          <a:avLst/>
        </a:prstGeom>
        <a:ln>
          <a:prstDash val="solid"/>
        </a:ln>
      </xdr:spPr>
    </xdr:pic>
    <xdr:clientData/>
  </xdr:oneCellAnchor>
  <xdr:oneCellAnchor>
    <xdr:from>
      <xdr:col>15</xdr:col>
      <xdr:colOff>57150</xdr:colOff>
      <xdr:row>5</xdr:row>
      <xdr:rowOff>9525</xdr:rowOff>
    </xdr:from>
    <xdr:ext cx="4572000" cy="2667000"/>
    <xdr:pic>
      <xdr:nvPicPr>
        <xdr:cNvPr id="3" name="Image 2" descr="Picture">
          <a:extLst>
            <a:ext uri="{FF2B5EF4-FFF2-40B4-BE49-F238E27FC236}">
              <a16:creationId xmlns:a16="http://schemas.microsoft.com/office/drawing/2014/main" id="{00000000-0008-0000-0000-000003000000}"/>
            </a:ext>
          </a:extLst>
        </xdr:cNvPr>
        <xdr:cNvPicPr/>
      </xdr:nvPicPr>
      <xdr:blipFill>
        <a:blip xmlns:r="http://schemas.openxmlformats.org/officeDocument/2006/relationships" r:embed="rId2" cstate="print"/>
        <a:stretch>
          <a:fillRect/>
        </a:stretch>
      </xdr:blipFill>
      <xdr:spPr>
        <a:xfrm>
          <a:off x="12649200" y="1047750"/>
          <a:ext cx="4572000" cy="2667000"/>
        </a:xfrm>
        <a:prstGeom prst="rect">
          <a:avLst/>
        </a:prstGeom>
        <a:ln>
          <a:prstDash val="solid"/>
        </a:ln>
      </xdr:spPr>
    </xdr:pic>
    <xdr:clientData/>
  </xdr:oneCellAnchor>
  <xdr:oneCellAnchor>
    <xdr:from>
      <xdr:col>7</xdr:col>
      <xdr:colOff>47625</xdr:colOff>
      <xdr:row>21</xdr:row>
      <xdr:rowOff>47625</xdr:rowOff>
    </xdr:from>
    <xdr:ext cx="4572000" cy="2667000"/>
    <xdr:pic>
      <xdr:nvPicPr>
        <xdr:cNvPr id="4" name="Image 3" descr="Picture">
          <a:extLst>
            <a:ext uri="{FF2B5EF4-FFF2-40B4-BE49-F238E27FC236}">
              <a16:creationId xmlns:a16="http://schemas.microsoft.com/office/drawing/2014/main" id="{00000000-0008-0000-0000-000004000000}"/>
            </a:ext>
          </a:extLst>
        </xdr:cNvPr>
        <xdr:cNvPicPr/>
      </xdr:nvPicPr>
      <xdr:blipFill>
        <a:blip xmlns:r="http://schemas.openxmlformats.org/officeDocument/2006/relationships" r:embed="rId3" cstate="print"/>
        <a:stretch>
          <a:fillRect/>
        </a:stretch>
      </xdr:blipFill>
      <xdr:spPr>
        <a:xfrm>
          <a:off x="7762875" y="4133850"/>
          <a:ext cx="4572000" cy="2667000"/>
        </a:xfrm>
        <a:prstGeom prst="rect">
          <a:avLst/>
        </a:prstGeom>
        <a:ln>
          <a:prstDash val="solid"/>
        </a:ln>
      </xdr:spPr>
    </xdr:pic>
    <xdr:clientData/>
  </xdr:oneCellAnchor>
  <xdr:oneCellAnchor>
    <xdr:from>
      <xdr:col>15</xdr:col>
      <xdr:colOff>57150</xdr:colOff>
      <xdr:row>21</xdr:row>
      <xdr:rowOff>9525</xdr:rowOff>
    </xdr:from>
    <xdr:ext cx="4572000" cy="2667000"/>
    <xdr:pic>
      <xdr:nvPicPr>
        <xdr:cNvPr id="5" name="Image 4" descr="Picture">
          <a:extLst>
            <a:ext uri="{FF2B5EF4-FFF2-40B4-BE49-F238E27FC236}">
              <a16:creationId xmlns:a16="http://schemas.microsoft.com/office/drawing/2014/main" id="{00000000-0008-0000-0000-000005000000}"/>
            </a:ext>
          </a:extLst>
        </xdr:cNvPr>
        <xdr:cNvPicPr/>
      </xdr:nvPicPr>
      <xdr:blipFill>
        <a:blip xmlns:r="http://schemas.openxmlformats.org/officeDocument/2006/relationships" r:embed="rId4" cstate="print"/>
        <a:stretch>
          <a:fillRect/>
        </a:stretch>
      </xdr:blipFill>
      <xdr:spPr>
        <a:xfrm>
          <a:off x="12649200" y="4095750"/>
          <a:ext cx="4572000" cy="2667000"/>
        </a:xfrm>
        <a:prstGeom prst="rect">
          <a:avLst/>
        </a:prstGeom>
        <a:ln>
          <a:prstDash val="solid"/>
        </a:ln>
      </xdr:spPr>
    </xdr:pic>
    <xdr:clientData/>
  </xdr:oneCellAnchor>
</xdr:wsDr>
</file>

<file path=xl/drawings/drawing2.xml><?xml version="1.0" encoding="utf-8"?>
<xdr:wsDr xmlns:xdr="http://schemas.openxmlformats.org/drawingml/2006/spreadsheetDrawing" xmlns:a="http://schemas.openxmlformats.org/drawingml/2006/main">
  <xdr:oneCellAnchor>
    <xdr:from>
      <xdr:col>9</xdr:col>
      <xdr:colOff>428625</xdr:colOff>
      <xdr:row>12</xdr:row>
      <xdr:rowOff>9525</xdr:rowOff>
    </xdr:from>
    <xdr:ext cx="6480000" cy="3960000"/>
    <xdr:graphicFrame macro="">
      <xdr:nvGraphicFramePr>
        <xdr:cNvPr id="2" name="Chart 1">
          <a:extLst>
            <a:ext uri="{FF2B5EF4-FFF2-40B4-BE49-F238E27FC236}">
              <a16:creationId xmlns:a16="http://schemas.microsoft.com/office/drawing/2014/main" id="{00000000-0008-0000-0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0</xdr:col>
      <xdr:colOff>1257300</xdr:colOff>
      <xdr:row>12</xdr:row>
      <xdr:rowOff>9525</xdr:rowOff>
    </xdr:from>
    <xdr:ext cx="6480000" cy="3960000"/>
    <xdr:graphicFrame macro="">
      <xdr:nvGraphicFramePr>
        <xdr:cNvPr id="3" name="Chart 2">
          <a:extLst>
            <a:ext uri="{FF2B5EF4-FFF2-40B4-BE49-F238E27FC236}">
              <a16:creationId xmlns:a16="http://schemas.microsoft.com/office/drawing/2014/main" id="{00000000-0008-0000-01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wsDr>
</file>

<file path=xl/drawings/drawing3.xml><?xml version="1.0" encoding="utf-8"?>
<xdr:wsDr xmlns:xdr="http://schemas.openxmlformats.org/drawingml/2006/spreadsheetDrawing" xmlns:a="http://schemas.openxmlformats.org/drawingml/2006/main">
  <xdr:oneCellAnchor>
    <xdr:from>
      <xdr:col>8</xdr:col>
      <xdr:colOff>0</xdr:colOff>
      <xdr:row>2</xdr:row>
      <xdr:rowOff>0</xdr:rowOff>
    </xdr:from>
    <xdr:ext cx="7920000" cy="4320000"/>
    <xdr:graphicFrame macro="">
      <xdr:nvGraphicFramePr>
        <xdr:cNvPr id="2" name="Chart 1">
          <a:extLst>
            <a:ext uri="{FF2B5EF4-FFF2-40B4-BE49-F238E27FC236}">
              <a16:creationId xmlns:a16="http://schemas.microsoft.com/office/drawing/2014/main" id="{00000000-0008-0000-07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4.xml><?xml version="1.0" encoding="utf-8"?>
<xdr:wsDr xmlns:xdr="http://schemas.openxmlformats.org/drawingml/2006/spreadsheetDrawing" xmlns:a="http://schemas.openxmlformats.org/drawingml/2006/main">
  <xdr:oneCellAnchor>
    <xdr:from>
      <xdr:col>9</xdr:col>
      <xdr:colOff>0</xdr:colOff>
      <xdr:row>2</xdr:row>
      <xdr:rowOff>0</xdr:rowOff>
    </xdr:from>
    <xdr:ext cx="10080000" cy="5760000"/>
    <xdr:graphicFrame macro="">
      <xdr:nvGraphicFramePr>
        <xdr:cNvPr id="2" name="Chart 1">
          <a:extLst>
            <a:ext uri="{FF2B5EF4-FFF2-40B4-BE49-F238E27FC236}">
              <a16:creationId xmlns:a16="http://schemas.microsoft.com/office/drawing/2014/main" id="{00000000-0008-0000-08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5.xml><?xml version="1.0" encoding="utf-8"?>
<xdr:wsDr xmlns:xdr="http://schemas.openxmlformats.org/drawingml/2006/spreadsheetDrawing" xmlns:a="http://schemas.openxmlformats.org/drawingml/2006/main">
  <xdr:oneCellAnchor>
    <xdr:from>
      <xdr:col>18</xdr:col>
      <xdr:colOff>0</xdr:colOff>
      <xdr:row>2</xdr:row>
      <xdr:rowOff>0</xdr:rowOff>
    </xdr:from>
    <xdr:ext cx="10080000" cy="5760000"/>
    <xdr:graphicFrame macro="">
      <xdr:nvGraphicFramePr>
        <xdr:cNvPr id="2" name="Chart 1">
          <a:extLst>
            <a:ext uri="{FF2B5EF4-FFF2-40B4-BE49-F238E27FC236}">
              <a16:creationId xmlns:a16="http://schemas.microsoft.com/office/drawing/2014/main" id="{00000000-0008-0000-09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6.xml><?xml version="1.0" encoding="utf-8"?>
<xdr:wsDr xmlns:xdr="http://schemas.openxmlformats.org/drawingml/2006/spreadsheetDrawing" xmlns:a="http://schemas.openxmlformats.org/drawingml/2006/main">
  <xdr:oneCellAnchor>
    <xdr:from>
      <xdr:col>5</xdr:col>
      <xdr:colOff>0</xdr:colOff>
      <xdr:row>1</xdr:row>
      <xdr:rowOff>0</xdr:rowOff>
    </xdr:from>
    <xdr:ext cx="8640000" cy="5040000"/>
    <xdr:graphicFrame macro="">
      <xdr:nvGraphicFramePr>
        <xdr:cNvPr id="2" name="Chart 1">
          <a:extLst>
            <a:ext uri="{FF2B5EF4-FFF2-40B4-BE49-F238E27FC236}">
              <a16:creationId xmlns:a16="http://schemas.microsoft.com/office/drawing/2014/main" id="{00000000-0008-0000-0A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7.xml><?xml version="1.0" encoding="utf-8"?>
<xdr:wsDr xmlns:xdr="http://schemas.openxmlformats.org/drawingml/2006/spreadsheetDrawing" xmlns:a="http://schemas.openxmlformats.org/drawingml/2006/main">
  <xdr:oneCellAnchor>
    <xdr:from>
      <xdr:col>0</xdr:col>
      <xdr:colOff>485775</xdr:colOff>
      <xdr:row>2</xdr:row>
      <xdr:rowOff>9525</xdr:rowOff>
    </xdr:from>
    <xdr:ext cx="6286500" cy="3638550"/>
    <xdr:pic>
      <xdr:nvPicPr>
        <xdr:cNvPr id="2" name="Image 1" descr="Picture">
          <a:extLst>
            <a:ext uri="{FF2B5EF4-FFF2-40B4-BE49-F238E27FC236}">
              <a16:creationId xmlns:a16="http://schemas.microsoft.com/office/drawing/2014/main" id="{00000000-0008-0000-0C00-000002000000}"/>
            </a:ext>
          </a:extLst>
        </xdr:cNvPr>
        <xdr:cNvPicPr/>
      </xdr:nvPicPr>
      <xdr:blipFill>
        <a:blip xmlns:r="http://schemas.openxmlformats.org/officeDocument/2006/relationships" r:embed="rId1" cstate="print"/>
        <a:stretch>
          <a:fillRect/>
        </a:stretch>
      </xdr:blipFill>
      <xdr:spPr>
        <a:xfrm>
          <a:off x="485775" y="390525"/>
          <a:ext cx="6286500" cy="3638550"/>
        </a:xfrm>
        <a:prstGeom prst="rect">
          <a:avLst/>
        </a:prstGeom>
        <a:ln>
          <a:prstDash val="solid"/>
        </a:ln>
      </xdr:spPr>
    </xdr:pic>
    <xdr:clientData/>
  </xdr:oneCellAnchor>
  <xdr:oneCellAnchor>
    <xdr:from>
      <xdr:col>10</xdr:col>
      <xdr:colOff>122705</xdr:colOff>
      <xdr:row>2</xdr:row>
      <xdr:rowOff>175932</xdr:rowOff>
    </xdr:from>
    <xdr:ext cx="6286500" cy="3638550"/>
    <xdr:pic>
      <xdr:nvPicPr>
        <xdr:cNvPr id="3" name="Image 2" descr="Picture">
          <a:extLst>
            <a:ext uri="{FF2B5EF4-FFF2-40B4-BE49-F238E27FC236}">
              <a16:creationId xmlns:a16="http://schemas.microsoft.com/office/drawing/2014/main" id="{00000000-0008-0000-0C00-000003000000}"/>
            </a:ext>
          </a:extLst>
        </xdr:cNvPr>
        <xdr:cNvPicPr/>
      </xdr:nvPicPr>
      <xdr:blipFill>
        <a:blip xmlns:r="http://schemas.openxmlformats.org/officeDocument/2006/relationships" r:embed="rId2" cstate="print"/>
        <a:stretch>
          <a:fillRect/>
        </a:stretch>
      </xdr:blipFill>
      <xdr:spPr>
        <a:xfrm>
          <a:off x="7171205" y="556932"/>
          <a:ext cx="6286500" cy="3638550"/>
        </a:xfrm>
        <a:prstGeom prst="rect">
          <a:avLst/>
        </a:prstGeom>
        <a:ln>
          <a:prstDash val="solid"/>
        </a:ln>
      </xdr:spPr>
    </xdr:pic>
    <xdr:clientData/>
  </xdr:oneCellAnchor>
  <xdr:oneCellAnchor>
    <xdr:from>
      <xdr:col>21</xdr:col>
      <xdr:colOff>101975</xdr:colOff>
      <xdr:row>2</xdr:row>
      <xdr:rowOff>128867</xdr:rowOff>
    </xdr:from>
    <xdr:ext cx="6096000" cy="3429000"/>
    <xdr:pic>
      <xdr:nvPicPr>
        <xdr:cNvPr id="4" name="Image 3" descr="Picture">
          <a:extLst>
            <a:ext uri="{FF2B5EF4-FFF2-40B4-BE49-F238E27FC236}">
              <a16:creationId xmlns:a16="http://schemas.microsoft.com/office/drawing/2014/main" id="{00000000-0008-0000-0C00-000004000000}"/>
            </a:ext>
          </a:extLst>
        </xdr:cNvPr>
        <xdr:cNvPicPr/>
      </xdr:nvPicPr>
      <xdr:blipFill>
        <a:blip xmlns:r="http://schemas.openxmlformats.org/officeDocument/2006/relationships" r:embed="rId3" cstate="print"/>
        <a:stretch>
          <a:fillRect/>
        </a:stretch>
      </xdr:blipFill>
      <xdr:spPr>
        <a:xfrm>
          <a:off x="13806769" y="509867"/>
          <a:ext cx="6096000" cy="3429000"/>
        </a:xfrm>
        <a:prstGeom prst="rect">
          <a:avLst/>
        </a:prstGeom>
        <a:ln>
          <a:prstDash val="solid"/>
        </a:ln>
      </xdr:spPr>
    </xdr:pic>
    <xdr:clientData/>
  </xdr:oneCellAnchor>
  <xdr:oneCellAnchor>
    <xdr:from>
      <xdr:col>5</xdr:col>
      <xdr:colOff>425823</xdr:colOff>
      <xdr:row>25</xdr:row>
      <xdr:rowOff>93009</xdr:rowOff>
    </xdr:from>
    <xdr:ext cx="5817534" cy="3145491"/>
    <xdr:pic>
      <xdr:nvPicPr>
        <xdr:cNvPr id="5" name="Image 4" descr="Picture">
          <a:extLst>
            <a:ext uri="{FF2B5EF4-FFF2-40B4-BE49-F238E27FC236}">
              <a16:creationId xmlns:a16="http://schemas.microsoft.com/office/drawing/2014/main" id="{00000000-0008-0000-0C00-000005000000}"/>
            </a:ext>
          </a:extLst>
        </xdr:cNvPr>
        <xdr:cNvPicPr/>
      </xdr:nvPicPr>
      <xdr:blipFill>
        <a:blip xmlns:r="http://schemas.openxmlformats.org/officeDocument/2006/relationships" r:embed="rId4" cstate="print"/>
        <a:stretch>
          <a:fillRect/>
        </a:stretch>
      </xdr:blipFill>
      <xdr:spPr>
        <a:xfrm>
          <a:off x="4527176" y="4855509"/>
          <a:ext cx="5817534" cy="3145491"/>
        </a:xfrm>
        <a:prstGeom prst="rect">
          <a:avLst/>
        </a:prstGeom>
        <a:ln>
          <a:prstDash val="solid"/>
        </a:ln>
      </xdr:spPr>
    </xdr:pic>
    <xdr:clientData/>
  </xdr:oneCellAnchor>
  <xdr:oneCellAnchor>
    <xdr:from>
      <xdr:col>15</xdr:col>
      <xdr:colOff>544606</xdr:colOff>
      <xdr:row>25</xdr:row>
      <xdr:rowOff>122705</xdr:rowOff>
    </xdr:from>
    <xdr:ext cx="5817534" cy="3145491"/>
    <xdr:pic>
      <xdr:nvPicPr>
        <xdr:cNvPr id="6" name="Image 5" descr="Picture">
          <a:extLst>
            <a:ext uri="{FF2B5EF4-FFF2-40B4-BE49-F238E27FC236}">
              <a16:creationId xmlns:a16="http://schemas.microsoft.com/office/drawing/2014/main" id="{00000000-0008-0000-0C00-000006000000}"/>
            </a:ext>
          </a:extLst>
        </xdr:cNvPr>
        <xdr:cNvPicPr/>
      </xdr:nvPicPr>
      <xdr:blipFill>
        <a:blip xmlns:r="http://schemas.openxmlformats.org/officeDocument/2006/relationships" r:embed="rId5" cstate="print"/>
        <a:stretch>
          <a:fillRect/>
        </a:stretch>
      </xdr:blipFill>
      <xdr:spPr>
        <a:xfrm>
          <a:off x="10585077" y="4885205"/>
          <a:ext cx="5817534" cy="3145491"/>
        </a:xfrm>
        <a:prstGeom prst="rect">
          <a:avLst/>
        </a:prstGeom>
        <a:ln>
          <a:prstDash val="solid"/>
        </a:ln>
      </xdr:spPr>
    </xdr:pic>
    <xdr:clientData/>
  </xdr:oneCellAnchor>
  <xdr:oneCellAnchor>
    <xdr:from>
      <xdr:col>21</xdr:col>
      <xdr:colOff>415177</xdr:colOff>
      <xdr:row>46</xdr:row>
      <xdr:rowOff>126628</xdr:rowOff>
    </xdr:from>
    <xdr:ext cx="6096000" cy="3429000"/>
    <xdr:pic>
      <xdr:nvPicPr>
        <xdr:cNvPr id="7" name="Image 6" descr="Picture">
          <a:extLst>
            <a:ext uri="{FF2B5EF4-FFF2-40B4-BE49-F238E27FC236}">
              <a16:creationId xmlns:a16="http://schemas.microsoft.com/office/drawing/2014/main" id="{00000000-0008-0000-0C00-000007000000}"/>
            </a:ext>
          </a:extLst>
        </xdr:cNvPr>
        <xdr:cNvPicPr/>
      </xdr:nvPicPr>
      <xdr:blipFill>
        <a:blip xmlns:r="http://schemas.openxmlformats.org/officeDocument/2006/relationships" r:embed="rId6" cstate="print"/>
        <a:stretch>
          <a:fillRect/>
        </a:stretch>
      </xdr:blipFill>
      <xdr:spPr>
        <a:xfrm>
          <a:off x="13907059" y="8889628"/>
          <a:ext cx="6096000" cy="3429000"/>
        </a:xfrm>
        <a:prstGeom prst="rect">
          <a:avLst/>
        </a:prstGeom>
        <a:ln>
          <a:prstDash val="solid"/>
        </a:ln>
      </xdr:spPr>
    </xdr:pic>
    <xdr:clientData/>
  </xdr:oneCellAnchor>
  <xdr:oneCellAnchor>
    <xdr:from>
      <xdr:col>0</xdr:col>
      <xdr:colOff>253814</xdr:colOff>
      <xdr:row>46</xdr:row>
      <xdr:rowOff>90768</xdr:rowOff>
    </xdr:from>
    <xdr:ext cx="6096000" cy="3429000"/>
    <xdr:pic>
      <xdr:nvPicPr>
        <xdr:cNvPr id="8" name="Image 7" descr="Picture">
          <a:extLst>
            <a:ext uri="{FF2B5EF4-FFF2-40B4-BE49-F238E27FC236}">
              <a16:creationId xmlns:a16="http://schemas.microsoft.com/office/drawing/2014/main" id="{00000000-0008-0000-0C00-000008000000}"/>
            </a:ext>
          </a:extLst>
        </xdr:cNvPr>
        <xdr:cNvPicPr/>
      </xdr:nvPicPr>
      <xdr:blipFill>
        <a:blip xmlns:r="http://schemas.openxmlformats.org/officeDocument/2006/relationships" r:embed="rId7" cstate="print"/>
        <a:stretch>
          <a:fillRect/>
        </a:stretch>
      </xdr:blipFill>
      <xdr:spPr>
        <a:xfrm>
          <a:off x="253814" y="8853768"/>
          <a:ext cx="6096000" cy="3429000"/>
        </a:xfrm>
        <a:prstGeom prst="rect">
          <a:avLst/>
        </a:prstGeom>
        <a:ln>
          <a:prstDash val="solid"/>
        </a:ln>
      </xdr:spPr>
    </xdr:pic>
    <xdr:clientData/>
  </xdr:oneCellAnchor>
  <xdr:oneCellAnchor>
    <xdr:from>
      <xdr:col>10</xdr:col>
      <xdr:colOff>44825</xdr:colOff>
      <xdr:row>46</xdr:row>
      <xdr:rowOff>134472</xdr:rowOff>
    </xdr:from>
    <xdr:ext cx="6096000" cy="3429000"/>
    <xdr:pic>
      <xdr:nvPicPr>
        <xdr:cNvPr id="9" name="Image 8" descr="Picture">
          <a:extLst>
            <a:ext uri="{FF2B5EF4-FFF2-40B4-BE49-F238E27FC236}">
              <a16:creationId xmlns:a16="http://schemas.microsoft.com/office/drawing/2014/main" id="{00000000-0008-0000-0C00-000009000000}"/>
            </a:ext>
          </a:extLst>
        </xdr:cNvPr>
        <xdr:cNvPicPr/>
      </xdr:nvPicPr>
      <xdr:blipFill>
        <a:blip xmlns:r="http://schemas.openxmlformats.org/officeDocument/2006/relationships" r:embed="rId8" cstate="print"/>
        <a:stretch>
          <a:fillRect/>
        </a:stretch>
      </xdr:blipFill>
      <xdr:spPr>
        <a:xfrm>
          <a:off x="7194178" y="8897472"/>
          <a:ext cx="6096000" cy="3429000"/>
        </a:xfrm>
        <a:prstGeom prst="rect">
          <a:avLst/>
        </a:prstGeom>
        <a:ln>
          <a:prstDash val="solid"/>
        </a:ln>
      </xdr:spPr>
    </xdr:pic>
    <xdr:clientData/>
  </xdr:oneCellAnchor>
  <xdr:oneCellAnchor>
    <xdr:from>
      <xdr:col>5</xdr:col>
      <xdr:colOff>369795</xdr:colOff>
      <xdr:row>68</xdr:row>
      <xdr:rowOff>100853</xdr:rowOff>
    </xdr:from>
    <xdr:ext cx="6096000" cy="3429000"/>
    <xdr:pic>
      <xdr:nvPicPr>
        <xdr:cNvPr id="10" name="Image 9" descr="Picture">
          <a:extLst>
            <a:ext uri="{FF2B5EF4-FFF2-40B4-BE49-F238E27FC236}">
              <a16:creationId xmlns:a16="http://schemas.microsoft.com/office/drawing/2014/main" id="{00000000-0008-0000-0C00-00000A000000}"/>
            </a:ext>
          </a:extLst>
        </xdr:cNvPr>
        <xdr:cNvPicPr/>
      </xdr:nvPicPr>
      <xdr:blipFill>
        <a:blip xmlns:r="http://schemas.openxmlformats.org/officeDocument/2006/relationships" r:embed="rId9" cstate="print"/>
        <a:stretch>
          <a:fillRect/>
        </a:stretch>
      </xdr:blipFill>
      <xdr:spPr>
        <a:xfrm>
          <a:off x="4471148" y="13054853"/>
          <a:ext cx="6096000" cy="3429000"/>
        </a:xfrm>
        <a:prstGeom prst="rect">
          <a:avLst/>
        </a:prstGeom>
        <a:ln>
          <a:prstDash val="solid"/>
        </a:ln>
      </xdr:spPr>
    </xdr:pic>
    <xdr:clientData/>
  </xdr:oneCellAnchor>
  <xdr:oneCellAnchor>
    <xdr:from>
      <xdr:col>16</xdr:col>
      <xdr:colOff>564216</xdr:colOff>
      <xdr:row>68</xdr:row>
      <xdr:rowOff>105337</xdr:rowOff>
    </xdr:from>
    <xdr:ext cx="6096000" cy="3429000"/>
    <xdr:pic>
      <xdr:nvPicPr>
        <xdr:cNvPr id="11" name="Image 10" descr="Picture">
          <a:extLst>
            <a:ext uri="{FF2B5EF4-FFF2-40B4-BE49-F238E27FC236}">
              <a16:creationId xmlns:a16="http://schemas.microsoft.com/office/drawing/2014/main" id="{00000000-0008-0000-0C00-00000B000000}"/>
            </a:ext>
          </a:extLst>
        </xdr:cNvPr>
        <xdr:cNvPicPr/>
      </xdr:nvPicPr>
      <xdr:blipFill>
        <a:blip xmlns:r="http://schemas.openxmlformats.org/officeDocument/2006/relationships" r:embed="rId10" cstate="print"/>
        <a:stretch>
          <a:fillRect/>
        </a:stretch>
      </xdr:blipFill>
      <xdr:spPr>
        <a:xfrm>
          <a:off x="11209804" y="13059337"/>
          <a:ext cx="6096000" cy="3429000"/>
        </a:xfrm>
        <a:prstGeom prst="rect">
          <a:avLst/>
        </a:prstGeom>
        <a:ln>
          <a:prstDash val="solid"/>
        </a:ln>
      </xdr:spPr>
    </xdr:pic>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MixPct" displayName="TabMixPct" ref="M6:O9">
  <autoFilter ref="M6:O9" xr:uid="{00000000-0009-0000-0100-000001000000}"/>
  <tableColumns count="3">
    <tableColumn id="1" xr3:uid="{00000000-0010-0000-0000-000001000000}" name="Conta"/>
    <tableColumn id="2" xr3:uid="{00000000-0010-0000-0000-000002000000}" name="LIEBHERR"/>
    <tableColumn id="3" xr3:uid="{00000000-0010-0000-0000-000003000000}" name="HYUNDAI"/>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MixVol" displayName="TabMixVol" ref="B6:D9">
  <autoFilter ref="B6:D9" xr:uid="{00000000-0009-0000-0100-000002000000}"/>
  <tableColumns count="3">
    <tableColumn id="1" xr3:uid="{00000000-0010-0000-0100-000001000000}" name="Conta"/>
    <tableColumn id="2" xr3:uid="{00000000-0010-0000-0100-000002000000}" name="LIEBHERR" dataCellStyle="Moeda"/>
    <tableColumn id="3" xr3:uid="{00000000-0010-0000-0100-000003000000}" name="HYUNDAI" dataCellStyle="Moeda"/>
  </tableColumns>
  <tableStyleInfo name="TableStyleMedium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Hierarquia" displayName="TabHierarquia" ref="A3:I50">
  <autoFilter ref="A3:I50" xr:uid="{00000000-0009-0000-0100-000003000000}"/>
  <tableColumns count="9">
    <tableColumn id="1" xr3:uid="{00000000-0010-0000-0200-000001000000}" name="Local"/>
    <tableColumn id="3" xr3:uid="{00000000-0010-0000-0200-000003000000}" name="Marca"/>
    <tableColumn id="4" xr3:uid="{00000000-0010-0000-0200-000004000000}" name="Máquina" dataDxfId="6"/>
    <tableColumn id="5" xr3:uid="{00000000-0010-0000-0200-000005000000}" name="2025" dataDxfId="5"/>
    <tableColumn id="6" xr3:uid="{00000000-0010-0000-0200-000006000000}" name="2026" dataDxfId="4"/>
    <tableColumn id="7" xr3:uid="{00000000-0010-0000-0200-000007000000}" name="Meses c/ gasto 2025" dataDxfId="3"/>
    <tableColumn id="8" xr3:uid="{00000000-0010-0000-0200-000008000000}" name="Meses c/ gasto 2026" dataDxfId="2"/>
    <tableColumn id="9" xr3:uid="{00000000-0010-0000-0200-000009000000}" name="2025(m)" dataDxfId="1"/>
    <tableColumn id="10" xr3:uid="{00000000-0010-0000-0200-00000A000000}" name="2026(m)" dataDxfId="0"/>
  </tableColumns>
  <tableStyleInfo name="TableStyleMedium9"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PivotLocal" displayName="TabPivotLocal" ref="A3:G17">
  <autoFilter ref="A3:G17" xr:uid="{00000000-0009-0000-0100-000004000000}"/>
  <tableColumns count="7">
    <tableColumn id="1" xr3:uid="{00000000-0010-0000-0300-000001000000}" name="Local"/>
    <tableColumn id="2" xr3:uid="{00000000-0010-0000-0300-000002000000}" name="Marca"/>
    <tableColumn id="3" xr3:uid="{00000000-0010-0000-0300-000003000000}" name="Máquinas"/>
    <tableColumn id="4" xr3:uid="{00000000-0010-0000-0300-000004000000}" name="Média mensal 2025"/>
    <tableColumn id="5" xr3:uid="{00000000-0010-0000-0300-000005000000}" name="Gasto total 2025"/>
    <tableColumn id="6" xr3:uid="{00000000-0010-0000-0300-000006000000}" name="Média mensal 2026"/>
    <tableColumn id="7" xr3:uid="{00000000-0010-0000-0300-000007000000}" name="Gasto total 2026"/>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GastoMesMaquina" displayName="TabGastoMesMaquina" ref="A3:E274">
  <autoFilter ref="A3:E274" xr:uid="{00000000-0009-0000-0100-000005000000}"/>
  <tableColumns count="5">
    <tableColumn id="1" xr3:uid="{00000000-0010-0000-0400-000001000000}" name="Mês"/>
    <tableColumn id="2" xr3:uid="{00000000-0010-0000-0400-000002000000}" name="Marca"/>
    <tableColumn id="3" xr3:uid="{00000000-0010-0000-0400-000003000000}" name="Máquina"/>
    <tableColumn id="4" xr3:uid="{00000000-0010-0000-0400-000004000000}" name="Local"/>
    <tableColumn id="5" xr3:uid="{00000000-0010-0000-0400-000005000000}" name="Gasto"/>
  </tableColumns>
  <tableStyleInfo name="TableStyleMedium4"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FonteDados" displayName="TabFonteDados" ref="A3:T1489">
  <autoFilter ref="A3:T1489" xr:uid="{00000000-0009-0000-0100-000006000000}"/>
  <tableColumns count="20">
    <tableColumn id="1" xr3:uid="{00000000-0010-0000-0500-000001000000}" name="Ano"/>
    <tableColumn id="2" xr3:uid="{00000000-0010-0000-0500-000002000000}" name="Mês"/>
    <tableColumn id="3" xr3:uid="{00000000-0010-0000-0500-000003000000}" name="Data_NF"/>
    <tableColumn id="4" xr3:uid="{00000000-0010-0000-0500-000004000000}" name="Local"/>
    <tableColumn id="5" xr3:uid="{00000000-0010-0000-0500-000005000000}" name="Marca"/>
    <tableColumn id="6" xr3:uid="{00000000-0010-0000-0500-000006000000}" name="Máquina"/>
    <tableColumn id="7" xr3:uid="{00000000-0010-0000-0500-000007000000}" name="Divisão"/>
    <tableColumn id="8" xr3:uid="{00000000-0010-0000-0500-000008000000}" name="Filial_SAGI"/>
    <tableColumn id="9" xr3:uid="{00000000-0010-0000-0500-000009000000}" name="N3_CC"/>
    <tableColumn id="10" xr3:uid="{00000000-0010-0000-0500-00000A000000}" name="N4_CC"/>
    <tableColumn id="11" xr3:uid="{00000000-0010-0000-0500-00000B000000}" name="Conta_Código"/>
    <tableColumn id="12" xr3:uid="{00000000-0010-0000-0500-00000C000000}" name="Conta"/>
    <tableColumn id="13" xr3:uid="{00000000-0010-0000-0500-00000D000000}" name="Titulo"/>
    <tableColumn id="14" xr3:uid="{00000000-0010-0000-0500-00000E000000}" name="Gasto_Abs"/>
    <tableColumn id="15" xr3:uid="{00000000-0010-0000-0500-00000F000000}" name="Valor_Conta"/>
    <tableColumn id="16" xr3:uid="{00000000-0010-0000-0500-000010000000}" name="Origem"/>
    <tableColumn id="17" xr3:uid="{00000000-0010-0000-0500-000011000000}" name="Sistema"/>
    <tableColumn id="18" xr3:uid="{00000000-0010-0000-0500-000012000000}" name="Arquivo_Fonte"/>
    <tableColumn id="19" xr3:uid="{00000000-0010-0000-0500-000013000000}" name="Tipo_Fonte"/>
    <tableColumn id="20" xr3:uid="{00000000-0010-0000-0500-000014000000}" name="Observacao"/>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6.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drawing" Target="../drawings/drawing2.xml"/></Relationships>
</file>

<file path=xl/worksheets/_rels/sheet7.xml.rels><?xml version="1.0" encoding="UTF-8" standalone="yes"?>
<Relationships xmlns="http://schemas.openxmlformats.org/package/2006/relationships"><Relationship Id="rId1" Type="http://schemas.openxmlformats.org/officeDocument/2006/relationships/table" Target="../tables/table3.xml"/></Relationships>
</file>

<file path=xl/worksheets/_rels/sheet8.xml.rels><?xml version="1.0" encoding="UTF-8" standalone="yes"?>
<Relationships xmlns="http://schemas.openxmlformats.org/package/2006/relationships"><Relationship Id="rId2" Type="http://schemas.openxmlformats.org/officeDocument/2006/relationships/table" Target="../tables/table4.xml"/><Relationship Id="rId1" Type="http://schemas.openxmlformats.org/officeDocument/2006/relationships/drawing" Target="../drawings/drawing3.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5.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6.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Y43"/>
  <sheetViews>
    <sheetView tabSelected="1" workbookViewId="0">
      <selection activeCell="O3" sqref="O3"/>
    </sheetView>
  </sheetViews>
  <sheetFormatPr defaultRowHeight="15" x14ac:dyDescent="0.25"/>
  <cols>
    <col min="1" max="1" width="28" customWidth="1"/>
    <col min="2" max="2" width="42" customWidth="1"/>
    <col min="21" max="21" width="3.7109375" customWidth="1"/>
  </cols>
  <sheetData>
    <row r="1" spans="1:25" ht="21" customHeight="1" x14ac:dyDescent="0.35">
      <c r="A1" s="7" t="s">
        <v>8</v>
      </c>
      <c r="B1" s="6"/>
      <c r="C1" s="6"/>
      <c r="D1" s="6"/>
      <c r="E1" s="6"/>
      <c r="F1" s="6"/>
      <c r="G1" s="6"/>
      <c r="H1" s="6"/>
      <c r="I1" s="6"/>
      <c r="J1" s="6"/>
      <c r="K1" s="6"/>
      <c r="L1" s="6"/>
      <c r="M1" s="6"/>
      <c r="N1" s="6"/>
      <c r="O1" s="6"/>
      <c r="P1" s="6"/>
      <c r="Q1" s="6"/>
      <c r="R1" s="6"/>
      <c r="S1" s="6"/>
      <c r="T1" s="6"/>
      <c r="U1" s="6"/>
      <c r="V1" s="6"/>
      <c r="W1" s="6"/>
      <c r="X1" s="6"/>
      <c r="Y1" s="6"/>
    </row>
    <row r="2" spans="1:25" x14ac:dyDescent="0.25">
      <c r="A2" s="6"/>
      <c r="B2" s="6"/>
      <c r="C2" s="6"/>
      <c r="D2" s="6"/>
      <c r="E2" s="6"/>
      <c r="F2" s="6"/>
      <c r="G2" s="6"/>
      <c r="H2" s="6"/>
      <c r="I2" s="6"/>
      <c r="J2" s="6"/>
      <c r="K2" s="6"/>
      <c r="L2" s="6"/>
      <c r="M2" s="6"/>
      <c r="N2" s="6"/>
      <c r="O2" s="6"/>
      <c r="P2" s="6"/>
      <c r="Q2" s="6"/>
      <c r="R2" s="6"/>
      <c r="S2" s="6"/>
      <c r="T2" s="6"/>
      <c r="U2" s="6"/>
      <c r="V2" s="6"/>
      <c r="W2" s="6"/>
      <c r="X2" s="6"/>
      <c r="Y2" s="6"/>
    </row>
    <row r="3" spans="1:25" ht="15.75" customHeight="1" x14ac:dyDescent="0.25">
      <c r="A3" s="8" t="s">
        <v>9</v>
      </c>
      <c r="B3" s="6"/>
      <c r="C3" s="6"/>
      <c r="D3" s="6"/>
      <c r="E3" s="6"/>
      <c r="F3" s="6"/>
      <c r="G3" s="6"/>
      <c r="H3" s="6"/>
      <c r="I3" s="6"/>
      <c r="J3" s="6"/>
      <c r="K3" s="6"/>
      <c r="L3" s="6"/>
      <c r="M3" s="6"/>
      <c r="N3" s="6"/>
      <c r="O3" s="6"/>
      <c r="P3" s="6"/>
      <c r="Q3" s="6"/>
      <c r="R3" s="6"/>
      <c r="S3" s="6"/>
      <c r="T3" s="6"/>
      <c r="U3" s="6"/>
      <c r="V3" s="6"/>
      <c r="W3" s="6"/>
      <c r="X3" s="6"/>
      <c r="Y3" s="6"/>
    </row>
    <row r="4" spans="1:25" x14ac:dyDescent="0.25">
      <c r="A4" s="6" t="s">
        <v>10</v>
      </c>
      <c r="B4" s="6"/>
      <c r="C4" s="6"/>
      <c r="D4" s="6"/>
      <c r="E4" s="6"/>
      <c r="F4" s="6"/>
      <c r="G4" s="6"/>
      <c r="H4" s="6"/>
      <c r="I4" s="6"/>
      <c r="J4" s="6"/>
      <c r="K4" s="6"/>
      <c r="L4" s="6"/>
      <c r="M4" s="6"/>
      <c r="N4" s="6"/>
      <c r="O4" s="6"/>
      <c r="P4" s="6"/>
      <c r="Q4" s="6"/>
      <c r="R4" s="6"/>
      <c r="S4" s="6"/>
      <c r="T4" s="6"/>
      <c r="U4" s="6"/>
      <c r="V4" s="6"/>
      <c r="W4" s="6"/>
      <c r="X4" s="6"/>
      <c r="Y4" s="6"/>
    </row>
    <row r="5" spans="1:25" x14ac:dyDescent="0.25">
      <c r="A5" s="6"/>
      <c r="B5" s="6"/>
      <c r="C5" s="6"/>
      <c r="D5" s="6"/>
      <c r="E5" s="6"/>
      <c r="F5" s="6"/>
      <c r="G5" s="6"/>
      <c r="H5" s="6"/>
      <c r="I5" s="6"/>
      <c r="J5" s="6"/>
      <c r="K5" s="6"/>
      <c r="L5" s="6"/>
      <c r="M5" s="6"/>
      <c r="N5" s="6"/>
      <c r="O5" s="6"/>
      <c r="P5" s="6"/>
      <c r="Q5" s="6"/>
      <c r="R5" s="6"/>
      <c r="S5" s="6"/>
      <c r="T5" s="6"/>
      <c r="U5" s="6"/>
      <c r="V5" s="6"/>
      <c r="W5" s="6"/>
      <c r="X5" s="6"/>
      <c r="Y5" s="6"/>
    </row>
    <row r="6" spans="1:25" x14ac:dyDescent="0.25">
      <c r="A6" s="9" t="s">
        <v>11</v>
      </c>
      <c r="B6" s="9" t="s">
        <v>12</v>
      </c>
      <c r="C6" s="6"/>
      <c r="D6" s="6"/>
      <c r="E6" s="6"/>
      <c r="F6" s="6"/>
      <c r="G6" s="6"/>
      <c r="H6" s="6"/>
      <c r="I6" s="6"/>
      <c r="J6" s="6"/>
      <c r="K6" s="6"/>
      <c r="L6" s="6"/>
      <c r="M6" s="6"/>
      <c r="N6" s="6"/>
      <c r="O6" s="6"/>
      <c r="P6" s="6"/>
      <c r="Q6" s="6"/>
      <c r="R6" s="6"/>
      <c r="S6" s="6"/>
      <c r="T6" s="6"/>
      <c r="U6" s="6"/>
      <c r="V6" s="6"/>
      <c r="W6" s="6"/>
      <c r="X6" s="6"/>
      <c r="Y6" s="6"/>
    </row>
    <row r="7" spans="1:25" x14ac:dyDescent="0.25">
      <c r="A7" s="6" t="s">
        <v>13</v>
      </c>
      <c r="B7" s="6" t="s">
        <v>1616</v>
      </c>
      <c r="C7" s="6"/>
      <c r="D7" s="6"/>
      <c r="E7" s="6"/>
      <c r="F7" s="6"/>
      <c r="G7" s="6"/>
      <c r="H7" s="6"/>
      <c r="I7" s="6"/>
      <c r="J7" s="6"/>
      <c r="K7" s="6"/>
      <c r="L7" s="6"/>
      <c r="M7" s="6"/>
      <c r="N7" s="6"/>
      <c r="O7" s="6"/>
      <c r="P7" s="6"/>
      <c r="Q7" s="6"/>
      <c r="R7" s="6"/>
      <c r="S7" s="6"/>
      <c r="T7" s="6"/>
      <c r="U7" s="6"/>
      <c r="V7" s="6"/>
      <c r="W7" s="6"/>
      <c r="X7" s="6"/>
      <c r="Y7" s="6"/>
    </row>
    <row r="8" spans="1:25" x14ac:dyDescent="0.25">
      <c r="A8" s="6" t="s">
        <v>3</v>
      </c>
      <c r="B8" s="6" t="s">
        <v>14</v>
      </c>
      <c r="C8" s="6"/>
      <c r="D8" s="6"/>
      <c r="E8" s="6"/>
      <c r="F8" s="6"/>
      <c r="G8" s="6"/>
      <c r="H8" s="6"/>
      <c r="I8" s="6"/>
      <c r="J8" s="6"/>
      <c r="K8" s="6"/>
      <c r="L8" s="6"/>
      <c r="M8" s="6"/>
      <c r="N8" s="6"/>
      <c r="O8" s="6"/>
      <c r="P8" s="6"/>
      <c r="Q8" s="6"/>
      <c r="R8" s="6"/>
      <c r="S8" s="6"/>
      <c r="T8" s="6"/>
      <c r="U8" s="6"/>
      <c r="V8" s="6"/>
      <c r="W8" s="6"/>
      <c r="X8" s="6"/>
      <c r="Y8" s="6"/>
    </row>
    <row r="9" spans="1:25" x14ac:dyDescent="0.25">
      <c r="A9" s="6" t="s">
        <v>4</v>
      </c>
      <c r="B9" s="6" t="s">
        <v>15</v>
      </c>
      <c r="C9" s="6"/>
      <c r="D9" s="6"/>
      <c r="E9" s="6"/>
      <c r="F9" s="6"/>
      <c r="G9" s="6"/>
      <c r="H9" s="6"/>
      <c r="I9" s="6"/>
      <c r="J9" s="6"/>
      <c r="K9" s="6"/>
      <c r="L9" s="6"/>
      <c r="M9" s="6"/>
      <c r="N9" s="6"/>
      <c r="O9" s="6"/>
      <c r="P9" s="6"/>
      <c r="Q9" s="6"/>
      <c r="R9" s="6"/>
      <c r="S9" s="6"/>
      <c r="T9" s="6"/>
      <c r="U9" s="6"/>
      <c r="V9" s="6"/>
      <c r="W9" s="6"/>
      <c r="X9" s="6"/>
      <c r="Y9" s="6"/>
    </row>
    <row r="10" spans="1:25" x14ac:dyDescent="0.25">
      <c r="A10" s="6" t="s">
        <v>16</v>
      </c>
      <c r="B10" s="6" t="s">
        <v>17</v>
      </c>
      <c r="C10" s="6"/>
      <c r="D10" s="6"/>
      <c r="E10" s="6"/>
      <c r="F10" s="6"/>
      <c r="G10" s="6"/>
      <c r="H10" s="6"/>
      <c r="I10" s="6"/>
      <c r="J10" s="6"/>
      <c r="K10" s="6"/>
      <c r="L10" s="6"/>
      <c r="M10" s="6"/>
      <c r="N10" s="6"/>
      <c r="O10" s="6"/>
      <c r="P10" s="6"/>
      <c r="Q10" s="6"/>
      <c r="R10" s="6"/>
      <c r="S10" s="6"/>
      <c r="T10" s="6"/>
      <c r="U10" s="6"/>
      <c r="V10" s="6"/>
      <c r="W10" s="6"/>
      <c r="X10" s="6"/>
      <c r="Y10" s="6"/>
    </row>
    <row r="11" spans="1:25" x14ac:dyDescent="0.25">
      <c r="A11" s="6" t="s">
        <v>18</v>
      </c>
      <c r="B11" s="6" t="s">
        <v>19</v>
      </c>
      <c r="C11" s="6"/>
      <c r="D11" s="6"/>
      <c r="E11" s="6"/>
      <c r="F11" s="6"/>
      <c r="G11" s="6"/>
      <c r="H11" s="6"/>
      <c r="I11" s="6"/>
      <c r="J11" s="6"/>
      <c r="K11" s="6"/>
      <c r="L11" s="6"/>
      <c r="M11" s="6"/>
      <c r="N11" s="6"/>
      <c r="O11" s="6"/>
      <c r="P11" s="6"/>
      <c r="Q11" s="6"/>
      <c r="R11" s="6"/>
      <c r="S11" s="6"/>
      <c r="T11" s="6"/>
      <c r="U11" s="6"/>
      <c r="V11" s="6"/>
      <c r="W11" s="6"/>
      <c r="X11" s="6"/>
      <c r="Y11" s="6"/>
    </row>
    <row r="12" spans="1:25" x14ac:dyDescent="0.25">
      <c r="A12" s="6"/>
      <c r="B12" s="6"/>
      <c r="C12" s="6"/>
      <c r="D12" s="6"/>
      <c r="E12" s="6"/>
      <c r="F12" s="6"/>
      <c r="G12" s="6"/>
      <c r="H12" s="6"/>
      <c r="I12" s="6"/>
      <c r="J12" s="6"/>
      <c r="K12" s="6"/>
      <c r="L12" s="6"/>
      <c r="M12" s="6"/>
      <c r="N12" s="6"/>
      <c r="O12" s="6"/>
      <c r="P12" s="6"/>
      <c r="Q12" s="6"/>
      <c r="R12" s="6"/>
      <c r="S12" s="6"/>
      <c r="T12" s="6"/>
      <c r="U12" s="6"/>
      <c r="V12" s="6"/>
      <c r="W12" s="6"/>
      <c r="X12" s="6"/>
      <c r="Y12" s="6"/>
    </row>
    <row r="13" spans="1:25" x14ac:dyDescent="0.25">
      <c r="A13" s="6"/>
      <c r="B13" s="6"/>
      <c r="C13" s="6"/>
      <c r="D13" s="6"/>
      <c r="E13" s="6"/>
      <c r="F13" s="6"/>
      <c r="G13" s="6"/>
      <c r="H13" s="6"/>
      <c r="I13" s="6"/>
      <c r="J13" s="6"/>
      <c r="K13" s="6"/>
      <c r="L13" s="6"/>
      <c r="M13" s="6"/>
      <c r="N13" s="6"/>
      <c r="O13" s="6"/>
      <c r="P13" s="6"/>
      <c r="Q13" s="6"/>
      <c r="R13" s="6"/>
      <c r="S13" s="6"/>
      <c r="T13" s="6"/>
      <c r="U13" s="6"/>
      <c r="V13" s="6"/>
      <c r="W13" s="6"/>
      <c r="X13" s="6"/>
      <c r="Y13" s="6"/>
    </row>
    <row r="14" spans="1:25" x14ac:dyDescent="0.25">
      <c r="A14" s="6"/>
      <c r="B14" s="6"/>
      <c r="C14" s="6"/>
      <c r="D14" s="6"/>
      <c r="E14" s="6"/>
      <c r="F14" s="6"/>
      <c r="G14" s="6"/>
      <c r="H14" s="6"/>
      <c r="I14" s="6"/>
      <c r="J14" s="6"/>
      <c r="K14" s="6"/>
      <c r="L14" s="6"/>
      <c r="M14" s="6"/>
      <c r="N14" s="6"/>
      <c r="O14" s="6"/>
      <c r="P14" s="6"/>
      <c r="Q14" s="6"/>
      <c r="R14" s="6"/>
      <c r="S14" s="6"/>
      <c r="T14" s="6"/>
      <c r="U14" s="6"/>
      <c r="V14" s="6"/>
      <c r="W14" s="6"/>
      <c r="X14" s="6"/>
      <c r="Y14" s="6"/>
    </row>
    <row r="15" spans="1:25" x14ac:dyDescent="0.25">
      <c r="A15" s="6"/>
      <c r="B15" s="6"/>
      <c r="C15" s="6"/>
      <c r="D15" s="6"/>
      <c r="E15" s="6"/>
      <c r="F15" s="6"/>
      <c r="G15" s="6"/>
      <c r="H15" s="6"/>
      <c r="I15" s="6"/>
      <c r="J15" s="6"/>
      <c r="K15" s="6"/>
      <c r="L15" s="6"/>
      <c r="M15" s="6"/>
      <c r="N15" s="6"/>
      <c r="O15" s="6"/>
      <c r="P15" s="6"/>
      <c r="Q15" s="6"/>
      <c r="R15" s="6"/>
      <c r="S15" s="6"/>
      <c r="T15" s="6"/>
      <c r="U15" s="6"/>
      <c r="V15" s="6"/>
      <c r="W15" s="6"/>
      <c r="X15" s="6"/>
      <c r="Y15" s="6"/>
    </row>
    <row r="16" spans="1:25" x14ac:dyDescent="0.25">
      <c r="A16" s="6"/>
      <c r="B16" s="6"/>
      <c r="C16" s="6"/>
      <c r="D16" s="6"/>
      <c r="E16" s="6"/>
      <c r="F16" s="6"/>
      <c r="G16" s="6"/>
      <c r="H16" s="6"/>
      <c r="I16" s="6"/>
      <c r="J16" s="6"/>
      <c r="K16" s="6"/>
      <c r="L16" s="6"/>
      <c r="M16" s="6"/>
      <c r="N16" s="6"/>
      <c r="O16" s="6"/>
      <c r="P16" s="6"/>
      <c r="Q16" s="6"/>
      <c r="R16" s="6"/>
      <c r="S16" s="6"/>
      <c r="T16" s="6"/>
      <c r="U16" s="6"/>
      <c r="V16" s="6"/>
      <c r="W16" s="6"/>
      <c r="X16" s="6"/>
      <c r="Y16" s="6"/>
    </row>
    <row r="17" spans="1:25" x14ac:dyDescent="0.25">
      <c r="A17" s="6"/>
      <c r="B17" s="6"/>
      <c r="C17" s="6"/>
      <c r="D17" s="6"/>
      <c r="E17" s="6"/>
      <c r="F17" s="6"/>
      <c r="G17" s="6"/>
      <c r="H17" s="6"/>
      <c r="I17" s="6"/>
      <c r="J17" s="6"/>
      <c r="K17" s="6"/>
      <c r="L17" s="6"/>
      <c r="M17" s="6"/>
      <c r="N17" s="6"/>
      <c r="O17" s="6"/>
      <c r="P17" s="6"/>
      <c r="Q17" s="6"/>
      <c r="R17" s="6"/>
      <c r="S17" s="6"/>
      <c r="T17" s="6"/>
      <c r="U17" s="6"/>
      <c r="V17" s="6"/>
      <c r="W17" s="6"/>
      <c r="X17" s="6"/>
      <c r="Y17" s="6"/>
    </row>
    <row r="18" spans="1:25" x14ac:dyDescent="0.25">
      <c r="A18" s="6"/>
      <c r="B18" s="6"/>
      <c r="C18" s="6"/>
      <c r="D18" s="6"/>
      <c r="E18" s="6"/>
      <c r="F18" s="6"/>
      <c r="G18" s="6"/>
      <c r="H18" s="6"/>
      <c r="I18" s="6"/>
      <c r="J18" s="6"/>
      <c r="K18" s="6"/>
      <c r="L18" s="6"/>
      <c r="M18" s="6"/>
      <c r="N18" s="6"/>
      <c r="O18" s="6"/>
      <c r="P18" s="6"/>
      <c r="Q18" s="6"/>
      <c r="R18" s="6"/>
      <c r="S18" s="6"/>
      <c r="T18" s="6"/>
      <c r="U18" s="6"/>
      <c r="V18" s="6"/>
      <c r="W18" s="6"/>
      <c r="X18" s="6"/>
      <c r="Y18" s="6"/>
    </row>
    <row r="19" spans="1:25" x14ac:dyDescent="0.25">
      <c r="A19" s="6"/>
      <c r="B19" s="6"/>
      <c r="C19" s="6"/>
      <c r="D19" s="6"/>
      <c r="E19" s="6"/>
      <c r="F19" s="6"/>
      <c r="G19" s="6"/>
      <c r="H19" s="6"/>
      <c r="I19" s="6"/>
      <c r="J19" s="6"/>
      <c r="K19" s="6"/>
      <c r="L19" s="6"/>
      <c r="M19" s="6"/>
      <c r="N19" s="6"/>
      <c r="O19" s="6"/>
      <c r="P19" s="6"/>
      <c r="Q19" s="6"/>
      <c r="R19" s="6"/>
      <c r="S19" s="6"/>
      <c r="T19" s="6"/>
      <c r="U19" s="6"/>
      <c r="V19" s="6"/>
      <c r="W19" s="6"/>
      <c r="X19" s="6"/>
      <c r="Y19" s="6"/>
    </row>
    <row r="20" spans="1:25" x14ac:dyDescent="0.25">
      <c r="A20" s="6"/>
      <c r="B20" s="6"/>
      <c r="C20" s="6"/>
      <c r="D20" s="6"/>
      <c r="E20" s="6"/>
      <c r="F20" s="6"/>
      <c r="G20" s="6"/>
      <c r="H20" s="6"/>
      <c r="I20" s="6"/>
      <c r="J20" s="6"/>
      <c r="K20" s="6"/>
      <c r="L20" s="6"/>
      <c r="M20" s="6"/>
      <c r="N20" s="6"/>
      <c r="O20" s="6"/>
      <c r="P20" s="6"/>
      <c r="Q20" s="6"/>
      <c r="R20" s="6"/>
      <c r="S20" s="6"/>
      <c r="T20" s="6"/>
      <c r="U20" s="6"/>
      <c r="V20" s="6"/>
      <c r="W20" s="6"/>
      <c r="X20" s="6"/>
      <c r="Y20" s="6"/>
    </row>
    <row r="21" spans="1:25" x14ac:dyDescent="0.25">
      <c r="A21" s="6"/>
      <c r="B21" s="6"/>
      <c r="C21" s="6"/>
      <c r="D21" s="6"/>
      <c r="E21" s="6"/>
      <c r="F21" s="6"/>
      <c r="G21" s="6"/>
      <c r="H21" s="6"/>
      <c r="I21" s="6"/>
      <c r="J21" s="6"/>
      <c r="K21" s="6"/>
      <c r="L21" s="6"/>
      <c r="M21" s="6"/>
      <c r="N21" s="6"/>
      <c r="O21" s="6"/>
      <c r="P21" s="6"/>
      <c r="Q21" s="6"/>
      <c r="R21" s="6"/>
      <c r="S21" s="6"/>
      <c r="T21" s="6"/>
      <c r="U21" s="6"/>
      <c r="V21" s="6"/>
      <c r="W21" s="6"/>
      <c r="X21" s="6"/>
      <c r="Y21" s="6"/>
    </row>
    <row r="22" spans="1:25" x14ac:dyDescent="0.25">
      <c r="A22" s="6"/>
      <c r="B22" s="6"/>
      <c r="C22" s="6"/>
      <c r="D22" s="6"/>
      <c r="E22" s="6"/>
      <c r="F22" s="6"/>
      <c r="G22" s="6"/>
      <c r="H22" s="6"/>
      <c r="I22" s="6"/>
      <c r="J22" s="6"/>
      <c r="K22" s="6"/>
      <c r="L22" s="6"/>
      <c r="M22" s="6"/>
      <c r="N22" s="6"/>
      <c r="O22" s="6"/>
      <c r="P22" s="6"/>
      <c r="Q22" s="6"/>
      <c r="R22" s="6"/>
      <c r="S22" s="6"/>
      <c r="T22" s="6"/>
      <c r="U22" s="6"/>
      <c r="V22" s="6"/>
      <c r="W22" s="6"/>
      <c r="X22" s="6"/>
      <c r="Y22" s="6"/>
    </row>
    <row r="23" spans="1:25" x14ac:dyDescent="0.25">
      <c r="A23" s="6"/>
      <c r="B23" s="6"/>
      <c r="C23" s="6"/>
      <c r="D23" s="6"/>
      <c r="E23" s="6"/>
      <c r="F23" s="6"/>
      <c r="G23" s="6"/>
      <c r="H23" s="6"/>
      <c r="I23" s="6"/>
      <c r="J23" s="6"/>
      <c r="K23" s="6"/>
      <c r="L23" s="6"/>
      <c r="M23" s="6"/>
      <c r="N23" s="6"/>
      <c r="O23" s="6"/>
      <c r="P23" s="6"/>
      <c r="Q23" s="6"/>
      <c r="R23" s="6"/>
      <c r="S23" s="6"/>
      <c r="T23" s="6"/>
      <c r="U23" s="6"/>
      <c r="V23" s="6"/>
      <c r="W23" s="6"/>
      <c r="X23" s="6"/>
      <c r="Y23" s="6"/>
    </row>
    <row r="24" spans="1:25" x14ac:dyDescent="0.25">
      <c r="A24" s="6"/>
      <c r="B24" s="6"/>
      <c r="C24" s="6"/>
      <c r="D24" s="6"/>
      <c r="E24" s="6"/>
      <c r="F24" s="6"/>
      <c r="G24" s="6"/>
      <c r="H24" s="6"/>
      <c r="I24" s="6"/>
      <c r="J24" s="6"/>
      <c r="K24" s="6"/>
      <c r="L24" s="6"/>
      <c r="M24" s="6"/>
      <c r="N24" s="6"/>
      <c r="O24" s="6"/>
      <c r="P24" s="6"/>
      <c r="Q24" s="6"/>
      <c r="R24" s="6"/>
      <c r="S24" s="6"/>
      <c r="T24" s="6"/>
      <c r="U24" s="6"/>
      <c r="V24" s="6"/>
      <c r="W24" s="6"/>
      <c r="X24" s="6"/>
      <c r="Y24" s="6"/>
    </row>
    <row r="25" spans="1:25" x14ac:dyDescent="0.25">
      <c r="A25" s="6"/>
      <c r="B25" s="6"/>
      <c r="C25" s="6"/>
      <c r="D25" s="6"/>
      <c r="E25" s="6"/>
      <c r="F25" s="6"/>
      <c r="G25" s="6"/>
      <c r="H25" s="6"/>
      <c r="I25" s="6"/>
      <c r="J25" s="6"/>
      <c r="K25" s="6"/>
      <c r="L25" s="6"/>
      <c r="M25" s="6"/>
      <c r="N25" s="6"/>
      <c r="O25" s="6"/>
      <c r="P25" s="6"/>
      <c r="Q25" s="6"/>
      <c r="R25" s="6"/>
      <c r="S25" s="6"/>
      <c r="T25" s="6"/>
      <c r="U25" s="6"/>
      <c r="V25" s="6"/>
      <c r="W25" s="6"/>
      <c r="X25" s="6"/>
      <c r="Y25" s="6"/>
    </row>
    <row r="26" spans="1:25" x14ac:dyDescent="0.25">
      <c r="A26" s="6"/>
      <c r="B26" s="6"/>
      <c r="C26" s="6"/>
      <c r="D26" s="6"/>
      <c r="E26" s="6"/>
      <c r="F26" s="6"/>
      <c r="G26" s="6"/>
      <c r="H26" s="6"/>
      <c r="I26" s="6"/>
      <c r="J26" s="6"/>
      <c r="K26" s="6"/>
      <c r="L26" s="6"/>
      <c r="M26" s="6"/>
      <c r="N26" s="6"/>
      <c r="O26" s="6"/>
      <c r="P26" s="6"/>
      <c r="Q26" s="6"/>
      <c r="R26" s="6"/>
      <c r="S26" s="6"/>
      <c r="T26" s="6"/>
      <c r="U26" s="6"/>
      <c r="V26" s="6"/>
      <c r="W26" s="6"/>
      <c r="X26" s="6"/>
      <c r="Y26" s="6"/>
    </row>
    <row r="27" spans="1:25" x14ac:dyDescent="0.25">
      <c r="A27" s="6"/>
      <c r="B27" s="6"/>
      <c r="C27" s="6"/>
      <c r="D27" s="6"/>
      <c r="E27" s="6"/>
      <c r="F27" s="6"/>
      <c r="G27" s="6"/>
      <c r="H27" s="6"/>
      <c r="I27" s="6"/>
      <c r="J27" s="6"/>
      <c r="K27" s="6"/>
      <c r="L27" s="6"/>
      <c r="M27" s="6"/>
      <c r="N27" s="6"/>
      <c r="O27" s="6"/>
      <c r="P27" s="6"/>
      <c r="Q27" s="6"/>
      <c r="R27" s="6"/>
      <c r="S27" s="6"/>
      <c r="T27" s="6"/>
      <c r="U27" s="6"/>
      <c r="V27" s="6"/>
      <c r="W27" s="6"/>
      <c r="X27" s="6"/>
      <c r="Y27" s="6"/>
    </row>
    <row r="28" spans="1:25" x14ac:dyDescent="0.25">
      <c r="A28" s="6"/>
      <c r="B28" s="6"/>
      <c r="C28" s="6"/>
      <c r="D28" s="6"/>
      <c r="E28" s="6"/>
      <c r="F28" s="6"/>
      <c r="G28" s="6"/>
      <c r="H28" s="6"/>
      <c r="I28" s="6"/>
      <c r="J28" s="6"/>
      <c r="K28" s="6"/>
      <c r="L28" s="6"/>
      <c r="M28" s="6"/>
      <c r="N28" s="6"/>
      <c r="O28" s="6"/>
      <c r="P28" s="6"/>
      <c r="Q28" s="6"/>
      <c r="R28" s="6"/>
      <c r="S28" s="6"/>
      <c r="T28" s="6"/>
      <c r="U28" s="6"/>
      <c r="V28" s="6"/>
      <c r="W28" s="6"/>
      <c r="X28" s="6"/>
      <c r="Y28" s="6"/>
    </row>
    <row r="29" spans="1:25" x14ac:dyDescent="0.25">
      <c r="A29" s="6"/>
      <c r="B29" s="6"/>
      <c r="C29" s="6"/>
      <c r="D29" s="6"/>
      <c r="E29" s="6"/>
      <c r="F29" s="6"/>
      <c r="G29" s="6"/>
      <c r="H29" s="6"/>
      <c r="I29" s="6"/>
      <c r="J29" s="6"/>
      <c r="K29" s="6"/>
      <c r="L29" s="6"/>
      <c r="M29" s="6"/>
      <c r="N29" s="6"/>
      <c r="O29" s="6"/>
      <c r="P29" s="6"/>
      <c r="Q29" s="6"/>
      <c r="R29" s="6"/>
      <c r="S29" s="6"/>
      <c r="T29" s="6"/>
      <c r="U29" s="6"/>
      <c r="V29" s="6"/>
      <c r="W29" s="6"/>
      <c r="X29" s="6"/>
      <c r="Y29" s="6"/>
    </row>
    <row r="30" spans="1:25" x14ac:dyDescent="0.25">
      <c r="A30" s="6"/>
      <c r="B30" s="6"/>
      <c r="C30" s="6"/>
      <c r="D30" s="6"/>
      <c r="E30" s="6"/>
      <c r="F30" s="6"/>
      <c r="G30" s="6"/>
      <c r="H30" s="6"/>
      <c r="I30" s="6"/>
      <c r="J30" s="6"/>
      <c r="K30" s="6"/>
      <c r="L30" s="6"/>
      <c r="M30" s="6"/>
      <c r="N30" s="6"/>
      <c r="O30" s="6"/>
      <c r="P30" s="6"/>
      <c r="Q30" s="6"/>
      <c r="R30" s="6"/>
      <c r="S30" s="6"/>
      <c r="T30" s="6"/>
      <c r="U30" s="6"/>
      <c r="V30" s="6"/>
      <c r="W30" s="6"/>
      <c r="X30" s="6"/>
      <c r="Y30" s="6"/>
    </row>
    <row r="31" spans="1:25" x14ac:dyDescent="0.25">
      <c r="A31" s="6"/>
      <c r="B31" s="6"/>
      <c r="C31" s="6"/>
      <c r="D31" s="6"/>
      <c r="E31" s="6"/>
      <c r="F31" s="6"/>
      <c r="G31" s="6"/>
      <c r="H31" s="6"/>
      <c r="I31" s="6"/>
      <c r="J31" s="6"/>
      <c r="K31" s="6"/>
      <c r="L31" s="6"/>
      <c r="M31" s="6"/>
      <c r="N31" s="6"/>
      <c r="O31" s="6"/>
      <c r="P31" s="6"/>
      <c r="Q31" s="6"/>
      <c r="R31" s="6"/>
      <c r="S31" s="6"/>
      <c r="T31" s="6"/>
      <c r="U31" s="6"/>
      <c r="V31" s="6"/>
      <c r="W31" s="6"/>
      <c r="X31" s="6"/>
      <c r="Y31" s="6"/>
    </row>
    <row r="32" spans="1:25" x14ac:dyDescent="0.25">
      <c r="A32" s="6"/>
      <c r="B32" s="6"/>
      <c r="C32" s="6"/>
      <c r="D32" s="6"/>
      <c r="E32" s="6"/>
      <c r="F32" s="6"/>
      <c r="G32" s="6"/>
      <c r="H32" s="6"/>
      <c r="I32" s="6"/>
      <c r="J32" s="6"/>
      <c r="K32" s="6"/>
      <c r="L32" s="6"/>
      <c r="M32" s="6"/>
      <c r="N32" s="6"/>
      <c r="O32" s="6"/>
      <c r="P32" s="6"/>
      <c r="Q32" s="6"/>
      <c r="R32" s="6"/>
      <c r="S32" s="6"/>
      <c r="T32" s="6"/>
      <c r="U32" s="6"/>
      <c r="V32" s="6"/>
      <c r="W32" s="6"/>
      <c r="X32" s="6"/>
      <c r="Y32" s="6"/>
    </row>
    <row r="33" spans="1:25" x14ac:dyDescent="0.25">
      <c r="A33" s="6"/>
      <c r="B33" s="6"/>
      <c r="C33" s="6"/>
      <c r="D33" s="6"/>
      <c r="E33" s="6"/>
      <c r="F33" s="6"/>
      <c r="G33" s="6"/>
      <c r="H33" s="6"/>
      <c r="I33" s="6"/>
      <c r="J33" s="6"/>
      <c r="K33" s="6"/>
      <c r="L33" s="6"/>
      <c r="M33" s="6"/>
      <c r="N33" s="6"/>
      <c r="O33" s="6"/>
      <c r="P33" s="6"/>
      <c r="Q33" s="6"/>
      <c r="R33" s="6"/>
      <c r="S33" s="6"/>
      <c r="T33" s="6"/>
      <c r="U33" s="6"/>
      <c r="V33" s="6"/>
      <c r="W33" s="6"/>
      <c r="X33" s="6"/>
      <c r="Y33" s="6"/>
    </row>
    <row r="34" spans="1:25" x14ac:dyDescent="0.25">
      <c r="A34" s="6"/>
      <c r="B34" s="6"/>
      <c r="C34" s="6"/>
      <c r="D34" s="6"/>
      <c r="E34" s="6"/>
      <c r="F34" s="6"/>
      <c r="G34" s="6"/>
      <c r="H34" s="6"/>
      <c r="I34" s="6"/>
      <c r="J34" s="6"/>
      <c r="K34" s="6"/>
      <c r="L34" s="6"/>
      <c r="M34" s="6"/>
      <c r="N34" s="6"/>
      <c r="O34" s="6"/>
      <c r="P34" s="6"/>
      <c r="Q34" s="6"/>
      <c r="R34" s="6"/>
      <c r="S34" s="6"/>
      <c r="T34" s="6"/>
      <c r="U34" s="6"/>
      <c r="V34" s="6"/>
      <c r="W34" s="6"/>
      <c r="X34" s="6"/>
      <c r="Y34" s="6"/>
    </row>
    <row r="35" spans="1:25" x14ac:dyDescent="0.25">
      <c r="A35" s="6"/>
      <c r="B35" s="6"/>
      <c r="C35" s="6"/>
      <c r="D35" s="6"/>
      <c r="E35" s="6"/>
      <c r="F35" s="6"/>
      <c r="G35" s="6"/>
      <c r="H35" s="6"/>
      <c r="I35" s="6"/>
      <c r="J35" s="6"/>
      <c r="K35" s="6"/>
      <c r="L35" s="6"/>
      <c r="M35" s="6"/>
      <c r="N35" s="6"/>
      <c r="O35" s="6"/>
      <c r="P35" s="6"/>
      <c r="Q35" s="6"/>
      <c r="R35" s="6"/>
      <c r="S35" s="6"/>
      <c r="T35" s="6"/>
      <c r="U35" s="6"/>
      <c r="V35" s="6"/>
      <c r="W35" s="6"/>
      <c r="X35" s="6"/>
      <c r="Y35" s="6"/>
    </row>
    <row r="36" spans="1:25" x14ac:dyDescent="0.25">
      <c r="A36" s="6"/>
      <c r="B36" s="6"/>
      <c r="C36" s="6"/>
      <c r="D36" s="6"/>
      <c r="E36" s="6"/>
      <c r="F36" s="6"/>
      <c r="G36" s="6"/>
      <c r="H36" s="6"/>
      <c r="I36" s="6"/>
      <c r="J36" s="6"/>
      <c r="K36" s="6"/>
      <c r="L36" s="6"/>
      <c r="M36" s="6"/>
      <c r="N36" s="6"/>
      <c r="O36" s="6"/>
      <c r="P36" s="6"/>
      <c r="Q36" s="6"/>
      <c r="R36" s="6"/>
      <c r="S36" s="6"/>
      <c r="T36" s="6"/>
      <c r="U36" s="6"/>
      <c r="V36" s="6"/>
      <c r="W36" s="6"/>
      <c r="X36" s="6"/>
      <c r="Y36" s="6"/>
    </row>
    <row r="37" spans="1:25" x14ac:dyDescent="0.25">
      <c r="A37" s="6"/>
      <c r="B37" s="6"/>
      <c r="C37" s="6"/>
      <c r="D37" s="6"/>
      <c r="E37" s="6"/>
      <c r="F37" s="6"/>
      <c r="G37" s="6"/>
      <c r="H37" s="6"/>
      <c r="I37" s="6"/>
      <c r="J37" s="6"/>
      <c r="K37" s="6"/>
      <c r="L37" s="6"/>
      <c r="M37" s="6"/>
      <c r="N37" s="6"/>
      <c r="O37" s="6"/>
      <c r="P37" s="6"/>
      <c r="Q37" s="6"/>
      <c r="R37" s="6"/>
      <c r="S37" s="6"/>
      <c r="T37" s="6"/>
      <c r="U37" s="6"/>
      <c r="V37" s="6"/>
      <c r="W37" s="6"/>
      <c r="X37" s="6"/>
      <c r="Y37" s="6"/>
    </row>
    <row r="38" spans="1:25" x14ac:dyDescent="0.25">
      <c r="A38" s="6"/>
      <c r="B38" s="6"/>
      <c r="C38" s="6"/>
      <c r="D38" s="6"/>
      <c r="E38" s="6"/>
      <c r="F38" s="6"/>
      <c r="G38" s="6"/>
      <c r="H38" s="6"/>
      <c r="I38" s="6"/>
      <c r="J38" s="6"/>
      <c r="K38" s="6"/>
      <c r="L38" s="6"/>
      <c r="M38" s="6"/>
      <c r="N38" s="6"/>
      <c r="O38" s="6"/>
      <c r="P38" s="6"/>
      <c r="Q38" s="6"/>
      <c r="R38" s="6"/>
      <c r="S38" s="6"/>
      <c r="T38" s="6"/>
      <c r="U38" s="6"/>
      <c r="V38" s="6"/>
      <c r="W38" s="6"/>
      <c r="X38" s="6"/>
      <c r="Y38" s="6"/>
    </row>
    <row r="39" spans="1:25" x14ac:dyDescent="0.25">
      <c r="A39" s="6"/>
      <c r="B39" s="6"/>
      <c r="C39" s="6"/>
      <c r="D39" s="6"/>
      <c r="E39" s="6"/>
      <c r="F39" s="6"/>
      <c r="G39" s="6"/>
      <c r="H39" s="6"/>
      <c r="I39" s="6"/>
      <c r="J39" s="6"/>
      <c r="K39" s="6"/>
      <c r="L39" s="6"/>
      <c r="M39" s="6"/>
      <c r="N39" s="6"/>
      <c r="O39" s="6"/>
      <c r="P39" s="6"/>
      <c r="Q39" s="6"/>
      <c r="R39" s="6"/>
      <c r="S39" s="6"/>
      <c r="T39" s="6"/>
      <c r="U39" s="6"/>
      <c r="V39" s="6"/>
      <c r="W39" s="6"/>
      <c r="X39" s="6"/>
      <c r="Y39" s="6"/>
    </row>
    <row r="40" spans="1:25" x14ac:dyDescent="0.25">
      <c r="A40" s="6"/>
      <c r="B40" s="6"/>
      <c r="C40" s="6"/>
      <c r="D40" s="6"/>
      <c r="E40" s="6"/>
      <c r="F40" s="6"/>
      <c r="G40" s="6"/>
      <c r="H40" s="6"/>
      <c r="I40" s="6"/>
      <c r="J40" s="6"/>
      <c r="K40" s="6"/>
      <c r="L40" s="6"/>
      <c r="M40" s="6"/>
      <c r="N40" s="6"/>
      <c r="O40" s="6"/>
      <c r="P40" s="6"/>
      <c r="Q40" s="6"/>
      <c r="R40" s="6"/>
      <c r="S40" s="6"/>
      <c r="T40" s="6"/>
      <c r="U40" s="6"/>
      <c r="V40" s="6"/>
      <c r="W40" s="6"/>
      <c r="X40" s="6"/>
      <c r="Y40" s="6"/>
    </row>
    <row r="41" spans="1:25" x14ac:dyDescent="0.25">
      <c r="A41" s="6"/>
      <c r="B41" s="6"/>
      <c r="C41" s="6"/>
      <c r="D41" s="6"/>
      <c r="E41" s="6"/>
      <c r="F41" s="6"/>
      <c r="G41" s="6"/>
      <c r="H41" s="6"/>
      <c r="I41" s="6"/>
      <c r="J41" s="6"/>
      <c r="K41" s="6"/>
      <c r="L41" s="6"/>
      <c r="M41" s="6"/>
      <c r="N41" s="6"/>
      <c r="O41" s="6"/>
      <c r="P41" s="6"/>
      <c r="Q41" s="6"/>
      <c r="R41" s="6"/>
      <c r="S41" s="6"/>
      <c r="T41" s="6"/>
      <c r="U41" s="6"/>
      <c r="V41" s="6"/>
      <c r="W41" s="6"/>
      <c r="X41" s="6"/>
      <c r="Y41" s="6"/>
    </row>
    <row r="42" spans="1:25" x14ac:dyDescent="0.25">
      <c r="A42" s="6"/>
      <c r="B42" s="6"/>
      <c r="C42" s="6"/>
      <c r="D42" s="6"/>
      <c r="E42" s="6"/>
      <c r="F42" s="6"/>
      <c r="G42" s="6"/>
      <c r="H42" s="6"/>
      <c r="I42" s="6"/>
      <c r="J42" s="6"/>
      <c r="K42" s="6"/>
      <c r="L42" s="6"/>
      <c r="M42" s="6"/>
      <c r="N42" s="6"/>
      <c r="O42" s="6"/>
      <c r="P42" s="6"/>
      <c r="Q42" s="6"/>
      <c r="R42" s="6"/>
      <c r="S42" s="6"/>
      <c r="T42" s="6"/>
      <c r="U42" s="6"/>
      <c r="V42" s="6"/>
      <c r="W42" s="6"/>
      <c r="X42" s="6"/>
      <c r="Y42" s="6"/>
    </row>
    <row r="43" spans="1:25" x14ac:dyDescent="0.25">
      <c r="A43" s="6"/>
      <c r="B43" s="6"/>
      <c r="C43" s="6"/>
      <c r="D43" s="6"/>
      <c r="E43" s="6"/>
      <c r="F43" s="6"/>
      <c r="G43" s="6"/>
      <c r="H43" s="6"/>
      <c r="I43" s="6"/>
      <c r="J43" s="6"/>
      <c r="K43" s="6"/>
      <c r="L43" s="6"/>
      <c r="M43" s="6"/>
      <c r="N43" s="6"/>
      <c r="O43" s="6"/>
      <c r="P43" s="6"/>
      <c r="Q43" s="6"/>
      <c r="R43" s="6"/>
      <c r="S43" s="6"/>
      <c r="T43" s="6"/>
      <c r="U43" s="6"/>
      <c r="V43" s="6"/>
      <c r="W43" s="6"/>
      <c r="X43" s="6"/>
      <c r="Y43" s="6"/>
    </row>
  </sheetData>
  <pageMargins left="0.75" right="0.75" top="1" bottom="1" header="0.5" footer="0.5"/>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P54"/>
  <sheetViews>
    <sheetView workbookViewId="0">
      <selection activeCell="M12" sqref="M12"/>
    </sheetView>
  </sheetViews>
  <sheetFormatPr defaultRowHeight="15" x14ac:dyDescent="0.25"/>
  <cols>
    <col min="1" max="1" width="25" bestFit="1" customWidth="1"/>
    <col min="2" max="2" width="16" customWidth="1"/>
    <col min="3" max="3" width="17.85546875" customWidth="1"/>
    <col min="4" max="4" width="24.42578125" style="10" bestFit="1" customWidth="1"/>
    <col min="5" max="5" width="9" style="83" customWidth="1"/>
    <col min="6" max="6" width="16" style="10" customWidth="1"/>
    <col min="7" max="7" width="16.140625" customWidth="1"/>
    <col min="8" max="8" width="8.7109375" style="53" customWidth="1"/>
    <col min="9" max="9" width="20.28515625" customWidth="1"/>
    <col min="12" max="12" width="14.85546875" bestFit="1" customWidth="1"/>
    <col min="13" max="13" width="8.42578125" bestFit="1" customWidth="1"/>
    <col min="15" max="16" width="5" bestFit="1" customWidth="1"/>
  </cols>
  <sheetData>
    <row r="1" spans="1:16" x14ac:dyDescent="0.25">
      <c r="A1" s="312"/>
      <c r="B1" s="313"/>
      <c r="C1" s="314"/>
      <c r="D1" s="210">
        <v>2025</v>
      </c>
      <c r="E1" s="211"/>
      <c r="F1" s="212"/>
      <c r="G1" s="210" t="s">
        <v>20</v>
      </c>
      <c r="H1" s="211"/>
      <c r="I1" s="315"/>
    </row>
    <row r="2" spans="1:16" x14ac:dyDescent="0.25">
      <c r="A2" s="316" t="s">
        <v>21</v>
      </c>
      <c r="B2" s="87" t="s">
        <v>22</v>
      </c>
      <c r="C2" s="102" t="s">
        <v>23</v>
      </c>
      <c r="D2" s="112" t="s">
        <v>24</v>
      </c>
      <c r="E2" s="88" t="s">
        <v>25</v>
      </c>
      <c r="F2" s="113" t="s">
        <v>26</v>
      </c>
      <c r="G2" s="112" t="s">
        <v>24</v>
      </c>
      <c r="H2" s="88" t="s">
        <v>25</v>
      </c>
      <c r="I2" s="113" t="s">
        <v>26</v>
      </c>
    </row>
    <row r="3" spans="1:16" x14ac:dyDescent="0.25">
      <c r="A3" s="317" t="s">
        <v>27</v>
      </c>
      <c r="B3" s="89"/>
      <c r="C3" s="103">
        <v>4</v>
      </c>
      <c r="D3" s="114">
        <v>291150.65999999997</v>
      </c>
      <c r="E3" s="90"/>
      <c r="F3" s="115">
        <f t="shared" ref="F3:F28" si="0">D3/12</f>
        <v>24262.554999999997</v>
      </c>
      <c r="G3" s="114">
        <v>98793.65</v>
      </c>
      <c r="H3" s="90"/>
      <c r="I3" s="115">
        <f t="shared" ref="I3:I28" si="1">G3/3</f>
        <v>32931.216666666667</v>
      </c>
      <c r="M3" s="81"/>
      <c r="N3" s="82"/>
      <c r="O3" s="83"/>
      <c r="P3" s="56"/>
    </row>
    <row r="4" spans="1:16" x14ac:dyDescent="0.25">
      <c r="A4" s="318" t="s">
        <v>27</v>
      </c>
      <c r="B4" s="91" t="s">
        <v>3</v>
      </c>
      <c r="C4" s="104">
        <v>2</v>
      </c>
      <c r="D4" s="116">
        <v>224117.53</v>
      </c>
      <c r="E4" s="92">
        <f>D4/D3</f>
        <v>0.7697648014948687</v>
      </c>
      <c r="F4" s="115">
        <f t="shared" si="0"/>
        <v>18676.460833333334</v>
      </c>
      <c r="G4" s="116">
        <v>54859.18</v>
      </c>
      <c r="H4" s="92">
        <f>G4/G3</f>
        <v>0.55529054752000762</v>
      </c>
      <c r="I4" s="115">
        <f t="shared" si="1"/>
        <v>18286.393333333333</v>
      </c>
      <c r="L4" s="52"/>
    </row>
    <row r="5" spans="1:16" x14ac:dyDescent="0.25">
      <c r="A5" s="318" t="s">
        <v>27</v>
      </c>
      <c r="B5" s="91" t="s">
        <v>4</v>
      </c>
      <c r="C5" s="104">
        <v>2</v>
      </c>
      <c r="D5" s="116">
        <v>67033.13</v>
      </c>
      <c r="E5" s="92">
        <f>D5/D3</f>
        <v>0.23023519850513136</v>
      </c>
      <c r="F5" s="115">
        <f t="shared" si="0"/>
        <v>5586.0941666666668</v>
      </c>
      <c r="G5" s="116">
        <v>43934.47</v>
      </c>
      <c r="H5" s="92">
        <f>G5/G3</f>
        <v>0.44470945247999244</v>
      </c>
      <c r="I5" s="115">
        <f t="shared" si="1"/>
        <v>14644.823333333334</v>
      </c>
    </row>
    <row r="6" spans="1:16" x14ac:dyDescent="0.25">
      <c r="A6" s="319" t="s">
        <v>28</v>
      </c>
      <c r="B6" s="93"/>
      <c r="C6" s="105">
        <v>3</v>
      </c>
      <c r="D6" s="117">
        <v>402678.27</v>
      </c>
      <c r="E6" s="94"/>
      <c r="F6" s="118">
        <f t="shared" si="0"/>
        <v>33556.522499999999</v>
      </c>
      <c r="G6" s="117">
        <v>89803.14</v>
      </c>
      <c r="H6" s="94"/>
      <c r="I6" s="118">
        <f t="shared" si="1"/>
        <v>29934.38</v>
      </c>
    </row>
    <row r="7" spans="1:16" x14ac:dyDescent="0.25">
      <c r="A7" s="21" t="s">
        <v>29</v>
      </c>
      <c r="B7" s="93" t="s">
        <v>3</v>
      </c>
      <c r="C7" s="106">
        <v>1</v>
      </c>
      <c r="D7" s="119">
        <v>302063.51</v>
      </c>
      <c r="E7" s="59">
        <f>D7/D6</f>
        <v>0.75013610741895753</v>
      </c>
      <c r="F7" s="118">
        <f t="shared" si="0"/>
        <v>25171.959166666667</v>
      </c>
      <c r="G7" s="119">
        <v>47492.71</v>
      </c>
      <c r="H7" s="59">
        <f>G7/G6</f>
        <v>0.52885355679099866</v>
      </c>
      <c r="I7" s="118">
        <f t="shared" si="1"/>
        <v>15830.903333333334</v>
      </c>
    </row>
    <row r="8" spans="1:16" x14ac:dyDescent="0.25">
      <c r="A8" s="21" t="s">
        <v>29</v>
      </c>
      <c r="B8" s="93" t="s">
        <v>4</v>
      </c>
      <c r="C8" s="106">
        <v>2</v>
      </c>
      <c r="D8" s="119">
        <v>100614.76</v>
      </c>
      <c r="E8" s="59">
        <f>D8/D6</f>
        <v>0.24986389258104241</v>
      </c>
      <c r="F8" s="118">
        <f t="shared" si="0"/>
        <v>8384.5633333333335</v>
      </c>
      <c r="G8" s="119">
        <v>42310.43</v>
      </c>
      <c r="H8" s="59">
        <f>G8/G6</f>
        <v>0.4711464432090014</v>
      </c>
      <c r="I8" s="118">
        <f t="shared" si="1"/>
        <v>14103.476666666667</v>
      </c>
    </row>
    <row r="9" spans="1:16" x14ac:dyDescent="0.25">
      <c r="A9" s="317" t="s">
        <v>30</v>
      </c>
      <c r="B9" s="91"/>
      <c r="C9" s="107">
        <v>1</v>
      </c>
      <c r="D9" s="116">
        <v>80001.22</v>
      </c>
      <c r="E9" s="92"/>
      <c r="F9" s="115">
        <f t="shared" si="0"/>
        <v>6666.7683333333334</v>
      </c>
      <c r="G9" s="116">
        <v>28874.28</v>
      </c>
      <c r="H9" s="92"/>
      <c r="I9" s="115">
        <f t="shared" si="1"/>
        <v>9624.76</v>
      </c>
    </row>
    <row r="10" spans="1:16" x14ac:dyDescent="0.25">
      <c r="A10" s="320" t="s">
        <v>30</v>
      </c>
      <c r="B10" s="91" t="s">
        <v>4</v>
      </c>
      <c r="C10" s="104">
        <v>1</v>
      </c>
      <c r="D10" s="116">
        <v>80001.22</v>
      </c>
      <c r="E10" s="92"/>
      <c r="F10" s="115">
        <f t="shared" si="0"/>
        <v>6666.7683333333334</v>
      </c>
      <c r="G10" s="116">
        <v>28874.28</v>
      </c>
      <c r="H10" s="92"/>
      <c r="I10" s="115">
        <f t="shared" si="1"/>
        <v>9624.76</v>
      </c>
    </row>
    <row r="11" spans="1:16" x14ac:dyDescent="0.25">
      <c r="A11" s="321" t="s">
        <v>31</v>
      </c>
      <c r="B11" s="96"/>
      <c r="C11" s="108">
        <v>2</v>
      </c>
      <c r="D11" s="120">
        <v>205882.59</v>
      </c>
      <c r="E11" s="97"/>
      <c r="F11" s="121">
        <f t="shared" si="0"/>
        <v>17156.8825</v>
      </c>
      <c r="G11" s="120">
        <v>49049.9</v>
      </c>
      <c r="H11" s="97"/>
      <c r="I11" s="121">
        <f t="shared" si="1"/>
        <v>16349.966666666667</v>
      </c>
    </row>
    <row r="12" spans="1:16" x14ac:dyDescent="0.25">
      <c r="A12" s="322" t="s">
        <v>31</v>
      </c>
      <c r="B12" s="96" t="s">
        <v>4</v>
      </c>
      <c r="C12" s="109">
        <v>2</v>
      </c>
      <c r="D12" s="122">
        <v>205882.59</v>
      </c>
      <c r="E12" s="98">
        <v>1</v>
      </c>
      <c r="F12" s="121">
        <f t="shared" si="0"/>
        <v>17156.8825</v>
      </c>
      <c r="G12" s="122">
        <v>49049.9</v>
      </c>
      <c r="H12" s="98">
        <v>1</v>
      </c>
      <c r="I12" s="121">
        <f t="shared" si="1"/>
        <v>16349.966666666667</v>
      </c>
    </row>
    <row r="13" spans="1:16" x14ac:dyDescent="0.25">
      <c r="A13" s="317" t="s">
        <v>32</v>
      </c>
      <c r="B13" s="91"/>
      <c r="C13" s="103">
        <v>3</v>
      </c>
      <c r="D13" s="114">
        <v>389091.44</v>
      </c>
      <c r="E13" s="90"/>
      <c r="F13" s="115">
        <f t="shared" si="0"/>
        <v>32424.286666666667</v>
      </c>
      <c r="G13" s="114">
        <v>96194</v>
      </c>
      <c r="H13" s="90"/>
      <c r="I13" s="115">
        <f t="shared" si="1"/>
        <v>32064.666666666668</v>
      </c>
    </row>
    <row r="14" spans="1:16" x14ac:dyDescent="0.25">
      <c r="A14" s="318" t="s">
        <v>32</v>
      </c>
      <c r="B14" s="91" t="s">
        <v>3</v>
      </c>
      <c r="C14" s="104">
        <v>1</v>
      </c>
      <c r="D14" s="116">
        <v>75148.75</v>
      </c>
      <c r="E14" s="92">
        <f>D14/D13</f>
        <v>0.19313904721214117</v>
      </c>
      <c r="F14" s="115">
        <f t="shared" si="0"/>
        <v>6262.395833333333</v>
      </c>
      <c r="G14" s="116">
        <v>40504.44</v>
      </c>
      <c r="H14" s="92">
        <f>G14/G13</f>
        <v>0.42107033702725744</v>
      </c>
      <c r="I14" s="115">
        <f t="shared" si="1"/>
        <v>13501.480000000001</v>
      </c>
    </row>
    <row r="15" spans="1:16" x14ac:dyDescent="0.25">
      <c r="A15" s="318" t="s">
        <v>32</v>
      </c>
      <c r="B15" s="91" t="s">
        <v>4</v>
      </c>
      <c r="C15" s="104">
        <v>2</v>
      </c>
      <c r="D15" s="116">
        <v>313942.69</v>
      </c>
      <c r="E15" s="92">
        <f>D15/D13</f>
        <v>0.80686095278785885</v>
      </c>
      <c r="F15" s="115">
        <f t="shared" si="0"/>
        <v>26161.890833333335</v>
      </c>
      <c r="G15" s="116">
        <v>55689.56</v>
      </c>
      <c r="H15" s="92">
        <f>G15/G13</f>
        <v>0.57892966297274251</v>
      </c>
      <c r="I15" s="115">
        <f t="shared" si="1"/>
        <v>18563.186666666665</v>
      </c>
    </row>
    <row r="16" spans="1:16" x14ac:dyDescent="0.25">
      <c r="A16" s="321" t="s">
        <v>33</v>
      </c>
      <c r="B16" s="96"/>
      <c r="C16" s="108">
        <v>2</v>
      </c>
      <c r="D16" s="120">
        <v>186495.39</v>
      </c>
      <c r="E16" s="97"/>
      <c r="F16" s="121">
        <f t="shared" si="0"/>
        <v>15541.282500000001</v>
      </c>
      <c r="G16" s="120">
        <v>45886.8</v>
      </c>
      <c r="H16" s="97"/>
      <c r="I16" s="121">
        <f t="shared" si="1"/>
        <v>15295.6</v>
      </c>
    </row>
    <row r="17" spans="1:9" x14ac:dyDescent="0.25">
      <c r="A17" s="322" t="s">
        <v>33</v>
      </c>
      <c r="B17" s="96" t="s">
        <v>4</v>
      </c>
      <c r="C17" s="109">
        <v>2</v>
      </c>
      <c r="D17" s="122">
        <v>186495.39</v>
      </c>
      <c r="E17" s="98">
        <v>1</v>
      </c>
      <c r="F17" s="121">
        <f t="shared" si="0"/>
        <v>15541.282500000001</v>
      </c>
      <c r="G17" s="122">
        <v>45886.8</v>
      </c>
      <c r="H17" s="98">
        <v>1</v>
      </c>
      <c r="I17" s="121">
        <f t="shared" si="1"/>
        <v>15295.6</v>
      </c>
    </row>
    <row r="18" spans="1:9" x14ac:dyDescent="0.25">
      <c r="A18" s="317" t="s">
        <v>34</v>
      </c>
      <c r="B18" s="91"/>
      <c r="C18" s="103">
        <v>2</v>
      </c>
      <c r="D18" s="114">
        <v>129969.49</v>
      </c>
      <c r="E18" s="90"/>
      <c r="F18" s="115">
        <f t="shared" si="0"/>
        <v>10830.790833333334</v>
      </c>
      <c r="G18" s="114">
        <v>76182.75</v>
      </c>
      <c r="H18" s="90"/>
      <c r="I18" s="115">
        <f t="shared" si="1"/>
        <v>25394.25</v>
      </c>
    </row>
    <row r="19" spans="1:9" x14ac:dyDescent="0.25">
      <c r="A19" s="318" t="s">
        <v>34</v>
      </c>
      <c r="B19" s="91" t="s">
        <v>4</v>
      </c>
      <c r="C19" s="104">
        <v>2</v>
      </c>
      <c r="D19" s="116">
        <v>129969.49</v>
      </c>
      <c r="E19" s="92">
        <v>1</v>
      </c>
      <c r="F19" s="115">
        <f t="shared" si="0"/>
        <v>10830.790833333334</v>
      </c>
      <c r="G19" s="116">
        <v>76182.75</v>
      </c>
      <c r="H19" s="92">
        <v>1</v>
      </c>
      <c r="I19" s="115">
        <f t="shared" si="1"/>
        <v>25394.25</v>
      </c>
    </row>
    <row r="20" spans="1:9" x14ac:dyDescent="0.25">
      <c r="A20" s="321" t="s">
        <v>35</v>
      </c>
      <c r="B20" s="96"/>
      <c r="C20" s="108">
        <v>2</v>
      </c>
      <c r="D20" s="120">
        <v>58138.06</v>
      </c>
      <c r="E20" s="97"/>
      <c r="F20" s="121">
        <f t="shared" si="0"/>
        <v>4844.8383333333331</v>
      </c>
      <c r="G20" s="120">
        <v>13352.93</v>
      </c>
      <c r="H20" s="97"/>
      <c r="I20" s="121">
        <f t="shared" si="1"/>
        <v>4450.9766666666665</v>
      </c>
    </row>
    <row r="21" spans="1:9" x14ac:dyDescent="0.25">
      <c r="A21" s="322" t="s">
        <v>35</v>
      </c>
      <c r="B21" s="96" t="s">
        <v>3</v>
      </c>
      <c r="C21" s="109">
        <v>1</v>
      </c>
      <c r="D21" s="122">
        <v>40027.449999999997</v>
      </c>
      <c r="E21" s="98">
        <f>D21/D20</f>
        <v>0.68848960560431494</v>
      </c>
      <c r="F21" s="121">
        <f t="shared" si="0"/>
        <v>3335.6208333333329</v>
      </c>
      <c r="G21" s="122">
        <v>8242.35</v>
      </c>
      <c r="H21" s="98">
        <f>G21/G20</f>
        <v>0.61726901885953123</v>
      </c>
      <c r="I21" s="121">
        <f t="shared" si="1"/>
        <v>2747.4500000000003</v>
      </c>
    </row>
    <row r="22" spans="1:9" x14ac:dyDescent="0.25">
      <c r="A22" s="322" t="s">
        <v>35</v>
      </c>
      <c r="B22" s="96" t="s">
        <v>4</v>
      </c>
      <c r="C22" s="109">
        <v>1</v>
      </c>
      <c r="D22" s="122">
        <v>18110.61</v>
      </c>
      <c r="E22" s="98">
        <f>D22/D20</f>
        <v>0.31151039439568506</v>
      </c>
      <c r="F22" s="121">
        <f t="shared" si="0"/>
        <v>1509.2175</v>
      </c>
      <c r="G22" s="122">
        <v>5110.58</v>
      </c>
      <c r="H22" s="98">
        <f>G22/G20</f>
        <v>0.38273098114046877</v>
      </c>
      <c r="I22" s="121">
        <f t="shared" si="1"/>
        <v>1703.5266666666666</v>
      </c>
    </row>
    <row r="23" spans="1:9" x14ac:dyDescent="0.25">
      <c r="A23" s="317" t="s">
        <v>36</v>
      </c>
      <c r="B23" s="91"/>
      <c r="C23" s="103">
        <v>2</v>
      </c>
      <c r="D23" s="114">
        <v>92483.22</v>
      </c>
      <c r="E23" s="90"/>
      <c r="F23" s="115">
        <f t="shared" si="0"/>
        <v>7706.9350000000004</v>
      </c>
      <c r="G23" s="114">
        <v>78860.42</v>
      </c>
      <c r="H23" s="90"/>
      <c r="I23" s="115">
        <f t="shared" si="1"/>
        <v>26286.806666666667</v>
      </c>
    </row>
    <row r="24" spans="1:9" x14ac:dyDescent="0.25">
      <c r="A24" s="318" t="s">
        <v>36</v>
      </c>
      <c r="B24" s="91" t="s">
        <v>3</v>
      </c>
      <c r="C24" s="104">
        <v>2</v>
      </c>
      <c r="D24" s="116">
        <v>92483.22</v>
      </c>
      <c r="E24" s="92">
        <v>1</v>
      </c>
      <c r="F24" s="115">
        <f t="shared" si="0"/>
        <v>7706.9350000000004</v>
      </c>
      <c r="G24" s="116">
        <v>78860.42</v>
      </c>
      <c r="H24" s="92">
        <v>1</v>
      </c>
      <c r="I24" s="115">
        <f t="shared" si="1"/>
        <v>26286.806666666667</v>
      </c>
    </row>
    <row r="25" spans="1:9" x14ac:dyDescent="0.25">
      <c r="A25" s="323" t="s">
        <v>37</v>
      </c>
      <c r="B25" s="99"/>
      <c r="C25" s="110">
        <v>1</v>
      </c>
      <c r="D25" s="123">
        <v>82366.740000000005</v>
      </c>
      <c r="E25" s="100"/>
      <c r="F25" s="124">
        <f t="shared" si="0"/>
        <v>6863.8950000000004</v>
      </c>
      <c r="G25" s="123">
        <v>15568.74</v>
      </c>
      <c r="H25" s="100"/>
      <c r="I25" s="124">
        <f t="shared" si="1"/>
        <v>5189.58</v>
      </c>
    </row>
    <row r="26" spans="1:9" x14ac:dyDescent="0.25">
      <c r="A26" s="324" t="s">
        <v>37</v>
      </c>
      <c r="B26" s="99" t="s">
        <v>4</v>
      </c>
      <c r="C26" s="111">
        <v>1</v>
      </c>
      <c r="D26" s="125">
        <v>82366.740000000005</v>
      </c>
      <c r="E26" s="101">
        <v>1</v>
      </c>
      <c r="F26" s="124">
        <f t="shared" si="0"/>
        <v>6863.8950000000004</v>
      </c>
      <c r="G26" s="125">
        <v>15568.74</v>
      </c>
      <c r="H26" s="101">
        <v>1</v>
      </c>
      <c r="I26" s="124">
        <f t="shared" si="1"/>
        <v>5189.58</v>
      </c>
    </row>
    <row r="27" spans="1:9" x14ac:dyDescent="0.25">
      <c r="A27" s="317" t="s">
        <v>38</v>
      </c>
      <c r="B27" s="91"/>
      <c r="C27" s="103">
        <v>1</v>
      </c>
      <c r="D27" s="114">
        <v>25969.11</v>
      </c>
      <c r="E27" s="90"/>
      <c r="F27" s="115">
        <f t="shared" si="0"/>
        <v>2164.0925000000002</v>
      </c>
      <c r="G27" s="114">
        <v>8453.8700000000008</v>
      </c>
      <c r="H27" s="90"/>
      <c r="I27" s="115">
        <f t="shared" si="1"/>
        <v>2817.9566666666669</v>
      </c>
    </row>
    <row r="28" spans="1:9" ht="15.75" customHeight="1" thickBot="1" x14ac:dyDescent="0.3">
      <c r="A28" s="325" t="s">
        <v>38</v>
      </c>
      <c r="B28" s="326" t="s">
        <v>4</v>
      </c>
      <c r="C28" s="163">
        <v>1</v>
      </c>
      <c r="D28" s="126">
        <v>25969.11</v>
      </c>
      <c r="E28" s="127">
        <v>1</v>
      </c>
      <c r="F28" s="128">
        <f t="shared" si="0"/>
        <v>2164.0925000000002</v>
      </c>
      <c r="G28" s="126">
        <v>8453.8700000000008</v>
      </c>
      <c r="H28" s="127">
        <v>1</v>
      </c>
      <c r="I28" s="128">
        <f t="shared" si="1"/>
        <v>2817.9566666666669</v>
      </c>
    </row>
    <row r="29" spans="1:9" x14ac:dyDescent="0.25">
      <c r="A29" s="1"/>
      <c r="B29" s="1"/>
      <c r="C29" s="49"/>
      <c r="D29" s="52"/>
      <c r="F29" s="52"/>
      <c r="G29" s="52"/>
      <c r="H29" s="60"/>
      <c r="I29" s="52"/>
    </row>
    <row r="30" spans="1:9" x14ac:dyDescent="0.25">
      <c r="G30" s="52"/>
      <c r="H30" s="60"/>
      <c r="I30" s="52"/>
    </row>
    <row r="31" spans="1:9" x14ac:dyDescent="0.25">
      <c r="D31" s="207">
        <v>2025</v>
      </c>
      <c r="E31" s="208"/>
      <c r="F31" s="209"/>
      <c r="G31" s="207" t="s">
        <v>20</v>
      </c>
      <c r="H31" s="208"/>
      <c r="I31" s="209"/>
    </row>
    <row r="32" spans="1:9" x14ac:dyDescent="0.25">
      <c r="B32" t="s">
        <v>39</v>
      </c>
      <c r="D32" s="129" t="s">
        <v>24</v>
      </c>
      <c r="E32" s="129" t="s">
        <v>25</v>
      </c>
      <c r="F32" s="129" t="s">
        <v>26</v>
      </c>
      <c r="G32" s="129" t="s">
        <v>24</v>
      </c>
      <c r="H32" s="129" t="s">
        <v>25</v>
      </c>
      <c r="I32" s="129" t="s">
        <v>26</v>
      </c>
    </row>
    <row r="33" spans="1:12" x14ac:dyDescent="0.25">
      <c r="B33" s="93" t="s">
        <v>4</v>
      </c>
      <c r="C33" s="78">
        <f>SUM(C5+C8+C10+C12+C15+C17+C19+C22+C26+C28)</f>
        <v>16</v>
      </c>
      <c r="D33" s="130">
        <f>D5+D8+D10+D12+D15+D17+D19+D22+D26+D28</f>
        <v>1210385.7300000002</v>
      </c>
      <c r="E33" s="59">
        <f>D33/D35</f>
        <v>0.62255396837340216</v>
      </c>
      <c r="F33" s="130">
        <f>F5+F8+F10+F12+F15+F17+F19+F22+F26+F28</f>
        <v>100865.47750000001</v>
      </c>
      <c r="G33" s="130">
        <f>G5+G8+G10+G12+G15+G17+G19+G22+G26+G28</f>
        <v>371061.38</v>
      </c>
      <c r="H33" s="59">
        <f>G33/G35</f>
        <v>0.61738558393218146</v>
      </c>
      <c r="I33" s="130">
        <f>I5+I8+I10+I12+I15+I17+I19+I22+I26+I28</f>
        <v>123687.12666666668</v>
      </c>
    </row>
    <row r="34" spans="1:12" x14ac:dyDescent="0.25">
      <c r="B34" s="93" t="s">
        <v>3</v>
      </c>
      <c r="C34" s="78">
        <f>SUM(C4+C7+C14+C21+C24)</f>
        <v>7</v>
      </c>
      <c r="D34" s="130">
        <f>D4+D7+D14+D21+D24</f>
        <v>733840.46</v>
      </c>
      <c r="E34" s="59">
        <f>D34/D35</f>
        <v>0.3774460316265979</v>
      </c>
      <c r="F34" s="130">
        <f>F4+F7+F14+F21+F24</f>
        <v>61153.371666666666</v>
      </c>
      <c r="G34" s="130">
        <f>G4+G7+G14+G21+G24</f>
        <v>229959.10000000003</v>
      </c>
      <c r="H34" s="59">
        <f>G34/G35</f>
        <v>0.3826144160678186</v>
      </c>
      <c r="I34" s="130">
        <f>I4+I7+I14+I21+I24</f>
        <v>76653.03333333334</v>
      </c>
    </row>
    <row r="35" spans="1:12" x14ac:dyDescent="0.25">
      <c r="A35" s="1"/>
      <c r="B35" s="131" t="s">
        <v>40</v>
      </c>
      <c r="C35" s="77">
        <f>SUM(C33:C34)</f>
        <v>23</v>
      </c>
      <c r="D35" s="58">
        <f>SUM(D33:D34)</f>
        <v>1944226.1900000002</v>
      </c>
      <c r="E35" s="95"/>
      <c r="F35" s="132"/>
      <c r="G35" s="58">
        <f>SUM(G33:G34)</f>
        <v>601020.48</v>
      </c>
      <c r="H35" s="59"/>
      <c r="I35" s="58"/>
    </row>
    <row r="36" spans="1:12" x14ac:dyDescent="0.25">
      <c r="A36" s="1"/>
      <c r="B36" s="54"/>
      <c r="C36" s="49"/>
      <c r="D36" s="52"/>
      <c r="F36" s="86"/>
      <c r="G36" s="52"/>
      <c r="H36" s="60"/>
      <c r="I36" s="52"/>
    </row>
    <row r="37" spans="1:12" x14ac:dyDescent="0.25">
      <c r="A37" s="1"/>
      <c r="B37" s="54"/>
      <c r="C37" s="49"/>
      <c r="D37" s="52"/>
      <c r="F37" s="86"/>
      <c r="G37" s="52"/>
      <c r="H37" s="60"/>
      <c r="I37" s="52"/>
    </row>
    <row r="38" spans="1:12" x14ac:dyDescent="0.25">
      <c r="B38" s="2"/>
      <c r="C38" s="12"/>
      <c r="D38" s="207">
        <v>2025</v>
      </c>
      <c r="E38" s="208"/>
      <c r="F38" s="209"/>
      <c r="G38" s="207" t="s">
        <v>20</v>
      </c>
      <c r="H38" s="208"/>
      <c r="I38" s="209"/>
    </row>
    <row r="39" spans="1:12" x14ac:dyDescent="0.25">
      <c r="B39" t="s">
        <v>41</v>
      </c>
      <c r="C39" s="10"/>
      <c r="D39" s="129" t="s">
        <v>42</v>
      </c>
      <c r="E39" s="129" t="s">
        <v>25</v>
      </c>
      <c r="F39" s="129" t="s">
        <v>26</v>
      </c>
      <c r="G39" s="129" t="s">
        <v>24</v>
      </c>
      <c r="H39" s="129" t="s">
        <v>25</v>
      </c>
      <c r="I39" s="129" t="s">
        <v>26</v>
      </c>
    </row>
    <row r="40" spans="1:12" x14ac:dyDescent="0.25">
      <c r="A40" s="1"/>
      <c r="B40" s="76" t="s">
        <v>4</v>
      </c>
      <c r="C40" s="77">
        <v>16</v>
      </c>
      <c r="D40" s="58">
        <f>D33/C40</f>
        <v>75649.108125000013</v>
      </c>
      <c r="E40" s="95"/>
      <c r="F40" s="130">
        <f>F33/C40</f>
        <v>6304.0923437500005</v>
      </c>
      <c r="G40" s="58">
        <f>G33/C40</f>
        <v>23191.33625</v>
      </c>
      <c r="H40" s="59"/>
      <c r="I40" s="58">
        <f>I33/C40</f>
        <v>7730.4454166666674</v>
      </c>
      <c r="L40" s="134"/>
    </row>
    <row r="41" spans="1:12" x14ac:dyDescent="0.25">
      <c r="B41" s="93" t="s">
        <v>3</v>
      </c>
      <c r="C41" s="61">
        <v>7</v>
      </c>
      <c r="D41" s="58">
        <f>D34/C41</f>
        <v>104834.35142857142</v>
      </c>
      <c r="E41" s="95"/>
      <c r="F41" s="130">
        <f>F34/C41</f>
        <v>8736.1959523809528</v>
      </c>
      <c r="G41" s="58">
        <f>G34/C41</f>
        <v>32851.300000000003</v>
      </c>
      <c r="H41" s="59"/>
      <c r="I41" s="58">
        <f>I34/C41</f>
        <v>10950.433333333334</v>
      </c>
    </row>
    <row r="42" spans="1:12" x14ac:dyDescent="0.25">
      <c r="C42" s="10"/>
      <c r="D42" s="52"/>
      <c r="F42" s="56"/>
      <c r="G42" s="52"/>
      <c r="H42" s="60"/>
      <c r="I42" s="52"/>
    </row>
    <row r="43" spans="1:12" x14ac:dyDescent="0.25">
      <c r="B43" s="2"/>
      <c r="C43" s="12"/>
      <c r="D43" s="52"/>
      <c r="F43" s="56"/>
      <c r="G43" s="52"/>
      <c r="H43" s="60"/>
      <c r="I43" s="52"/>
    </row>
    <row r="44" spans="1:12" x14ac:dyDescent="0.25">
      <c r="C44" s="10"/>
      <c r="D44" s="52"/>
      <c r="F44" s="56"/>
      <c r="G44" s="52"/>
      <c r="H44" s="60"/>
      <c r="I44" s="52"/>
    </row>
    <row r="45" spans="1:12" x14ac:dyDescent="0.25">
      <c r="A45" s="1"/>
      <c r="B45" s="1"/>
      <c r="C45" s="49"/>
      <c r="D45" s="52"/>
      <c r="F45" s="56"/>
      <c r="G45" s="52"/>
      <c r="H45" s="60"/>
      <c r="I45" s="52"/>
    </row>
    <row r="46" spans="1:12" x14ac:dyDescent="0.25">
      <c r="A46" s="228"/>
      <c r="B46" s="279"/>
      <c r="C46" s="280"/>
      <c r="D46" s="281"/>
      <c r="E46" s="282"/>
      <c r="F46" s="283"/>
      <c r="G46" s="281"/>
      <c r="H46" s="284"/>
      <c r="I46" s="281"/>
    </row>
    <row r="47" spans="1:12" x14ac:dyDescent="0.25">
      <c r="A47" s="228"/>
      <c r="B47" s="228"/>
      <c r="C47" s="285"/>
      <c r="D47" s="281"/>
      <c r="E47" s="282"/>
      <c r="F47" s="283"/>
      <c r="G47" s="281"/>
      <c r="H47" s="284"/>
      <c r="I47" s="281"/>
    </row>
    <row r="48" spans="1:12" x14ac:dyDescent="0.25">
      <c r="A48" s="228"/>
      <c r="B48" s="228"/>
      <c r="C48" s="285"/>
      <c r="D48" s="281"/>
      <c r="E48" s="282"/>
      <c r="F48" s="283"/>
      <c r="G48" s="281"/>
      <c r="H48" s="284"/>
      <c r="I48" s="281"/>
    </row>
    <row r="49" spans="1:9" x14ac:dyDescent="0.25">
      <c r="A49" s="248"/>
      <c r="B49" s="248"/>
      <c r="C49" s="249"/>
      <c r="D49" s="281"/>
      <c r="E49" s="282"/>
      <c r="F49" s="283"/>
      <c r="G49" s="281"/>
      <c r="H49" s="284"/>
      <c r="I49" s="281"/>
    </row>
    <row r="50" spans="1:9" x14ac:dyDescent="0.25">
      <c r="A50" s="228"/>
      <c r="B50" s="286"/>
      <c r="C50" s="280"/>
      <c r="D50" s="281"/>
      <c r="E50" s="282"/>
      <c r="F50" s="283"/>
      <c r="G50" s="281"/>
      <c r="H50" s="284"/>
      <c r="I50" s="281"/>
    </row>
    <row r="51" spans="1:9" x14ac:dyDescent="0.25">
      <c r="A51" s="228"/>
      <c r="B51" s="228"/>
      <c r="C51" s="285"/>
      <c r="D51" s="281"/>
      <c r="E51" s="282"/>
      <c r="F51" s="283"/>
      <c r="G51" s="281"/>
      <c r="H51" s="284"/>
      <c r="I51" s="281"/>
    </row>
    <row r="52" spans="1:9" x14ac:dyDescent="0.25">
      <c r="A52" s="248"/>
      <c r="B52" s="248"/>
      <c r="C52" s="249"/>
      <c r="D52" s="281"/>
      <c r="E52" s="282"/>
      <c r="F52" s="283"/>
      <c r="G52" s="281"/>
      <c r="H52" s="284"/>
      <c r="I52" s="281"/>
    </row>
    <row r="53" spans="1:9" x14ac:dyDescent="0.25">
      <c r="A53" s="228"/>
      <c r="B53" s="286"/>
      <c r="C53" s="280"/>
      <c r="D53" s="287"/>
      <c r="E53" s="282"/>
      <c r="F53" s="285"/>
      <c r="G53" s="287"/>
      <c r="H53" s="284"/>
      <c r="I53" s="287"/>
    </row>
    <row r="54" spans="1:9" x14ac:dyDescent="0.25">
      <c r="A54" s="228"/>
      <c r="B54" s="228"/>
      <c r="C54" s="228"/>
      <c r="D54" s="285"/>
      <c r="E54" s="282"/>
      <c r="F54" s="285"/>
      <c r="G54" s="228"/>
      <c r="H54" s="288"/>
      <c r="I54" s="228"/>
    </row>
  </sheetData>
  <autoFilter ref="A2:I28" xr:uid="{00000000-0009-0000-0000-000002000000}"/>
  <mergeCells count="6">
    <mergeCell ref="G38:I38"/>
    <mergeCell ref="D38:F38"/>
    <mergeCell ref="D31:F31"/>
    <mergeCell ref="G31:I31"/>
    <mergeCell ref="D1:F1"/>
    <mergeCell ref="G1:I1"/>
  </mergeCells>
  <printOptions horizontalCentered="1"/>
  <pageMargins left="0.31496062992125978" right="0.11811023622047249" top="0.19685039370078741" bottom="0" header="0.31496062992125978" footer="0.31496062992125978"/>
  <pageSetup paperSize="9" scale="93"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P53"/>
  <sheetViews>
    <sheetView workbookViewId="0">
      <selection activeCell="R8" sqref="R8"/>
    </sheetView>
  </sheetViews>
  <sheetFormatPr defaultRowHeight="15" x14ac:dyDescent="0.25"/>
  <cols>
    <col min="1" max="1" width="28" bestFit="1" customWidth="1"/>
    <col min="2" max="2" width="12" customWidth="1"/>
    <col min="3" max="3" width="10" customWidth="1"/>
    <col min="4" max="4" width="15.85546875" style="10" bestFit="1" customWidth="1"/>
    <col min="5" max="5" width="8" style="83" bestFit="1" customWidth="1"/>
    <col min="6" max="6" width="14" style="10" customWidth="1"/>
    <col min="7" max="7" width="14" bestFit="1" customWidth="1"/>
    <col min="8" max="8" width="8" style="53" customWidth="1"/>
    <col min="9" max="9" width="15.140625" bestFit="1" customWidth="1"/>
    <col min="12" max="12" width="14.85546875" bestFit="1" customWidth="1"/>
    <col min="13" max="13" width="8.42578125" bestFit="1" customWidth="1"/>
    <col min="15" max="16" width="5" bestFit="1" customWidth="1"/>
  </cols>
  <sheetData>
    <row r="1" spans="1:16" ht="18.75" customHeight="1" x14ac:dyDescent="0.3">
      <c r="A1" s="213" t="s">
        <v>43</v>
      </c>
      <c r="B1" s="208"/>
      <c r="C1" s="208"/>
      <c r="D1" s="208"/>
      <c r="E1" s="208"/>
      <c r="F1" s="208"/>
      <c r="G1" s="208"/>
      <c r="H1" s="208"/>
      <c r="I1" s="209"/>
    </row>
    <row r="2" spans="1:16" ht="42" customHeight="1" thickBot="1" x14ac:dyDescent="0.3">
      <c r="A2" s="214" t="s">
        <v>44</v>
      </c>
      <c r="B2" s="215"/>
      <c r="C2" s="215"/>
      <c r="D2" s="215"/>
      <c r="E2" s="215"/>
      <c r="F2" s="215"/>
      <c r="G2" s="215"/>
      <c r="H2" s="215"/>
      <c r="I2" s="216"/>
    </row>
    <row r="3" spans="1:16" x14ac:dyDescent="0.25">
      <c r="A3" s="159"/>
      <c r="B3" s="172"/>
      <c r="C3" s="173"/>
      <c r="D3" s="237">
        <v>2025</v>
      </c>
      <c r="E3" s="238"/>
      <c r="F3" s="239"/>
      <c r="G3" s="237" t="s">
        <v>20</v>
      </c>
      <c r="H3" s="238"/>
      <c r="I3" s="239"/>
      <c r="M3" s="81"/>
      <c r="N3" s="82"/>
      <c r="O3" s="83"/>
      <c r="P3" s="56"/>
    </row>
    <row r="4" spans="1:16" x14ac:dyDescent="0.25">
      <c r="A4" s="187" t="s">
        <v>21</v>
      </c>
      <c r="B4" s="187" t="s">
        <v>22</v>
      </c>
      <c r="C4" s="188" t="s">
        <v>23</v>
      </c>
      <c r="D4" s="189" t="s">
        <v>24</v>
      </c>
      <c r="E4" s="190" t="s">
        <v>25</v>
      </c>
      <c r="F4" s="191" t="s">
        <v>26</v>
      </c>
      <c r="G4" s="189" t="s">
        <v>24</v>
      </c>
      <c r="H4" s="190" t="s">
        <v>25</v>
      </c>
      <c r="I4" s="191" t="s">
        <v>26</v>
      </c>
      <c r="L4" s="52"/>
    </row>
    <row r="5" spans="1:16" x14ac:dyDescent="0.25">
      <c r="A5" s="192" t="s">
        <v>27</v>
      </c>
      <c r="B5" s="192"/>
      <c r="C5" s="193">
        <v>4</v>
      </c>
      <c r="D5" s="194">
        <v>179863.95</v>
      </c>
      <c r="E5" s="195"/>
      <c r="F5" s="196">
        <f t="shared" ref="F5:F30" si="0">D5/12</f>
        <v>14988.6625</v>
      </c>
      <c r="G5" s="194">
        <v>58630.080000000002</v>
      </c>
      <c r="H5" s="195"/>
      <c r="I5" s="196">
        <f t="shared" ref="I5:I30" si="1">G5/3</f>
        <v>19543.36</v>
      </c>
    </row>
    <row r="6" spans="1:16" x14ac:dyDescent="0.25">
      <c r="A6" s="180" t="s">
        <v>27</v>
      </c>
      <c r="B6" s="192" t="s">
        <v>3</v>
      </c>
      <c r="C6" s="104">
        <v>2</v>
      </c>
      <c r="D6" s="135">
        <v>132272.92000000001</v>
      </c>
      <c r="E6" s="136">
        <f>D6/D5</f>
        <v>0.73540539946998829</v>
      </c>
      <c r="F6" s="115">
        <f t="shared" si="0"/>
        <v>11022.743333333334</v>
      </c>
      <c r="G6" s="135">
        <v>27608.94</v>
      </c>
      <c r="H6" s="136">
        <f>G6/G5</f>
        <v>0.47090060255759497</v>
      </c>
      <c r="I6" s="115">
        <f t="shared" si="1"/>
        <v>9202.98</v>
      </c>
    </row>
    <row r="7" spans="1:16" x14ac:dyDescent="0.25">
      <c r="A7" s="180" t="s">
        <v>27</v>
      </c>
      <c r="B7" s="192" t="s">
        <v>4</v>
      </c>
      <c r="C7" s="104">
        <v>2</v>
      </c>
      <c r="D7" s="135">
        <v>47591.03</v>
      </c>
      <c r="E7" s="136">
        <f>D7/D5</f>
        <v>0.26459460053001171</v>
      </c>
      <c r="F7" s="115">
        <f t="shared" si="0"/>
        <v>3965.9191666666666</v>
      </c>
      <c r="G7" s="135">
        <v>31021.14</v>
      </c>
      <c r="H7" s="136">
        <f>G7/G5</f>
        <v>0.52909939744240497</v>
      </c>
      <c r="I7" s="115">
        <f t="shared" si="1"/>
        <v>10340.379999999999</v>
      </c>
    </row>
    <row r="8" spans="1:16" x14ac:dyDescent="0.25">
      <c r="A8" s="290" t="s">
        <v>28</v>
      </c>
      <c r="B8" s="290"/>
      <c r="C8" s="291">
        <v>3</v>
      </c>
      <c r="D8" s="292">
        <v>305519.73</v>
      </c>
      <c r="E8" s="293"/>
      <c r="F8" s="294">
        <f t="shared" si="0"/>
        <v>25459.977499999997</v>
      </c>
      <c r="G8" s="292">
        <v>58661.39</v>
      </c>
      <c r="H8" s="293"/>
      <c r="I8" s="294">
        <f t="shared" si="1"/>
        <v>19553.796666666665</v>
      </c>
    </row>
    <row r="9" spans="1:16" x14ac:dyDescent="0.25">
      <c r="A9" s="301" t="s">
        <v>29</v>
      </c>
      <c r="B9" s="290" t="s">
        <v>3</v>
      </c>
      <c r="C9" s="296">
        <v>1</v>
      </c>
      <c r="D9" s="297">
        <v>244482.5</v>
      </c>
      <c r="E9" s="298"/>
      <c r="F9" s="299">
        <f t="shared" si="0"/>
        <v>20373.541666666668</v>
      </c>
      <c r="G9" s="297">
        <v>46137.13</v>
      </c>
      <c r="H9" s="298"/>
      <c r="I9" s="299">
        <f t="shared" si="1"/>
        <v>15379.043333333333</v>
      </c>
    </row>
    <row r="10" spans="1:16" x14ac:dyDescent="0.25">
      <c r="A10" s="301" t="s">
        <v>29</v>
      </c>
      <c r="B10" s="290" t="s">
        <v>4</v>
      </c>
      <c r="C10" s="296">
        <v>2</v>
      </c>
      <c r="D10" s="297">
        <v>61037.23</v>
      </c>
      <c r="E10" s="298"/>
      <c r="F10" s="299">
        <f t="shared" si="0"/>
        <v>5086.4358333333339</v>
      </c>
      <c r="G10" s="297">
        <v>12524.26</v>
      </c>
      <c r="H10" s="298"/>
      <c r="I10" s="299">
        <f t="shared" si="1"/>
        <v>4174.7533333333331</v>
      </c>
    </row>
    <row r="11" spans="1:16" x14ac:dyDescent="0.25">
      <c r="A11" s="192" t="s">
        <v>30</v>
      </c>
      <c r="B11" s="192"/>
      <c r="C11" s="193">
        <v>1</v>
      </c>
      <c r="D11" s="194">
        <v>72151.56</v>
      </c>
      <c r="E11" s="195"/>
      <c r="F11" s="196">
        <f t="shared" si="0"/>
        <v>6012.63</v>
      </c>
      <c r="G11" s="194">
        <v>14882.67</v>
      </c>
      <c r="H11" s="195"/>
      <c r="I11" s="196">
        <f t="shared" si="1"/>
        <v>4960.8900000000003</v>
      </c>
    </row>
    <row r="12" spans="1:16" x14ac:dyDescent="0.25">
      <c r="A12" s="180" t="s">
        <v>30</v>
      </c>
      <c r="B12" s="192" t="s">
        <v>4</v>
      </c>
      <c r="C12" s="104">
        <v>1</v>
      </c>
      <c r="D12" s="135">
        <v>72151.56</v>
      </c>
      <c r="E12" s="136">
        <f>D12/D11</f>
        <v>1</v>
      </c>
      <c r="F12" s="115">
        <f t="shared" si="0"/>
        <v>6012.63</v>
      </c>
      <c r="G12" s="135">
        <v>14882.67</v>
      </c>
      <c r="H12" s="136">
        <f>G12/G11</f>
        <v>1</v>
      </c>
      <c r="I12" s="115">
        <f t="shared" si="1"/>
        <v>4960.8900000000003</v>
      </c>
    </row>
    <row r="13" spans="1:16" x14ac:dyDescent="0.25">
      <c r="A13" s="290" t="s">
        <v>31</v>
      </c>
      <c r="B13" s="290"/>
      <c r="C13" s="291">
        <v>2</v>
      </c>
      <c r="D13" s="292">
        <v>77289.990000000005</v>
      </c>
      <c r="E13" s="293"/>
      <c r="F13" s="294">
        <f t="shared" si="0"/>
        <v>6440.8325000000004</v>
      </c>
      <c r="G13" s="292">
        <v>16503.57</v>
      </c>
      <c r="H13" s="293"/>
      <c r="I13" s="294">
        <f t="shared" si="1"/>
        <v>5501.19</v>
      </c>
    </row>
    <row r="14" spans="1:16" x14ac:dyDescent="0.25">
      <c r="A14" s="301" t="s">
        <v>31</v>
      </c>
      <c r="B14" s="290" t="s">
        <v>4</v>
      </c>
      <c r="C14" s="296">
        <v>2</v>
      </c>
      <c r="D14" s="297">
        <v>77289.990000000005</v>
      </c>
      <c r="E14" s="298">
        <f>D14/D13</f>
        <v>1</v>
      </c>
      <c r="F14" s="299">
        <f t="shared" si="0"/>
        <v>6440.8325000000004</v>
      </c>
      <c r="G14" s="297">
        <v>16503.57</v>
      </c>
      <c r="H14" s="298">
        <f>G14/G13</f>
        <v>1</v>
      </c>
      <c r="I14" s="299">
        <f t="shared" si="1"/>
        <v>5501.19</v>
      </c>
    </row>
    <row r="15" spans="1:16" x14ac:dyDescent="0.25">
      <c r="A15" s="192" t="s">
        <v>32</v>
      </c>
      <c r="B15" s="192"/>
      <c r="C15" s="193">
        <v>3</v>
      </c>
      <c r="D15" s="194">
        <v>244773.71</v>
      </c>
      <c r="E15" s="195"/>
      <c r="F15" s="196">
        <f t="shared" si="0"/>
        <v>20397.809166666666</v>
      </c>
      <c r="G15" s="194">
        <v>40109.760000000002</v>
      </c>
      <c r="H15" s="195"/>
      <c r="I15" s="196">
        <f t="shared" si="1"/>
        <v>13369.92</v>
      </c>
    </row>
    <row r="16" spans="1:16" x14ac:dyDescent="0.25">
      <c r="A16" s="180" t="s">
        <v>32</v>
      </c>
      <c r="B16" s="192" t="s">
        <v>3</v>
      </c>
      <c r="C16" s="104">
        <v>1</v>
      </c>
      <c r="D16" s="135">
        <v>52736.69</v>
      </c>
      <c r="E16" s="136">
        <f>D16/D15</f>
        <v>0.21545079330619291</v>
      </c>
      <c r="F16" s="115">
        <f t="shared" si="0"/>
        <v>4394.7241666666669</v>
      </c>
      <c r="G16" s="135">
        <v>17672.53</v>
      </c>
      <c r="H16" s="136">
        <f>G16/G15</f>
        <v>0.44060423198742643</v>
      </c>
      <c r="I16" s="115">
        <f t="shared" si="1"/>
        <v>5890.8433333333332</v>
      </c>
    </row>
    <row r="17" spans="1:9" x14ac:dyDescent="0.25">
      <c r="A17" s="180" t="s">
        <v>32</v>
      </c>
      <c r="B17" s="192" t="s">
        <v>4</v>
      </c>
      <c r="C17" s="104">
        <v>2</v>
      </c>
      <c r="D17" s="135">
        <v>192037.02</v>
      </c>
      <c r="E17" s="136">
        <f>D17/D15</f>
        <v>0.78454920669380712</v>
      </c>
      <c r="F17" s="115">
        <f t="shared" si="0"/>
        <v>16003.084999999999</v>
      </c>
      <c r="G17" s="135">
        <v>22437.23</v>
      </c>
      <c r="H17" s="136">
        <f>G17/G15</f>
        <v>0.55939576801257351</v>
      </c>
      <c r="I17" s="115">
        <f t="shared" si="1"/>
        <v>7479.0766666666668</v>
      </c>
    </row>
    <row r="18" spans="1:9" x14ac:dyDescent="0.25">
      <c r="A18" s="290" t="s">
        <v>33</v>
      </c>
      <c r="B18" s="290"/>
      <c r="C18" s="291">
        <v>2</v>
      </c>
      <c r="D18" s="292">
        <v>61176.5</v>
      </c>
      <c r="E18" s="293"/>
      <c r="F18" s="294">
        <f t="shared" si="0"/>
        <v>5098.041666666667</v>
      </c>
      <c r="G18" s="292">
        <v>4334.2</v>
      </c>
      <c r="H18" s="293"/>
      <c r="I18" s="294">
        <f t="shared" si="1"/>
        <v>1444.7333333333333</v>
      </c>
    </row>
    <row r="19" spans="1:9" x14ac:dyDescent="0.25">
      <c r="A19" s="301" t="s">
        <v>33</v>
      </c>
      <c r="B19" s="290" t="s">
        <v>4</v>
      </c>
      <c r="C19" s="296">
        <v>2</v>
      </c>
      <c r="D19" s="297">
        <v>61176.5</v>
      </c>
      <c r="E19" s="298">
        <f>D19/D18</f>
        <v>1</v>
      </c>
      <c r="F19" s="299">
        <f t="shared" si="0"/>
        <v>5098.041666666667</v>
      </c>
      <c r="G19" s="297">
        <v>4334.2</v>
      </c>
      <c r="H19" s="298">
        <f>G19/G18</f>
        <v>1</v>
      </c>
      <c r="I19" s="299">
        <f t="shared" si="1"/>
        <v>1444.7333333333333</v>
      </c>
    </row>
    <row r="20" spans="1:9" x14ac:dyDescent="0.25">
      <c r="A20" s="192" t="s">
        <v>34</v>
      </c>
      <c r="B20" s="192"/>
      <c r="C20" s="193">
        <v>2</v>
      </c>
      <c r="D20" s="194">
        <v>126113.29</v>
      </c>
      <c r="E20" s="195"/>
      <c r="F20" s="196">
        <f t="shared" si="0"/>
        <v>10509.440833333332</v>
      </c>
      <c r="G20" s="194">
        <v>58625.13</v>
      </c>
      <c r="H20" s="195"/>
      <c r="I20" s="196">
        <f t="shared" si="1"/>
        <v>19541.71</v>
      </c>
    </row>
    <row r="21" spans="1:9" x14ac:dyDescent="0.25">
      <c r="A21" s="180" t="s">
        <v>34</v>
      </c>
      <c r="B21" s="192" t="s">
        <v>4</v>
      </c>
      <c r="C21" s="104">
        <v>2</v>
      </c>
      <c r="D21" s="135">
        <v>126113.29</v>
      </c>
      <c r="E21" s="136">
        <f>D21/D20</f>
        <v>1</v>
      </c>
      <c r="F21" s="115">
        <f t="shared" si="0"/>
        <v>10509.440833333332</v>
      </c>
      <c r="G21" s="135">
        <v>58625.13</v>
      </c>
      <c r="H21" s="136">
        <f>G21/G20</f>
        <v>1</v>
      </c>
      <c r="I21" s="115">
        <f t="shared" si="1"/>
        <v>19541.71</v>
      </c>
    </row>
    <row r="22" spans="1:9" x14ac:dyDescent="0.25">
      <c r="A22" s="290" t="s">
        <v>35</v>
      </c>
      <c r="B22" s="290"/>
      <c r="C22" s="291">
        <v>2</v>
      </c>
      <c r="D22" s="292">
        <v>39879.89</v>
      </c>
      <c r="E22" s="293"/>
      <c r="F22" s="294">
        <f t="shared" si="0"/>
        <v>3323.3241666666668</v>
      </c>
      <c r="G22" s="292">
        <v>10122.26</v>
      </c>
      <c r="H22" s="293"/>
      <c r="I22" s="294">
        <f t="shared" si="1"/>
        <v>3374.0866666666666</v>
      </c>
    </row>
    <row r="23" spans="1:9" x14ac:dyDescent="0.25">
      <c r="A23" s="301" t="s">
        <v>35</v>
      </c>
      <c r="B23" s="290" t="s">
        <v>3</v>
      </c>
      <c r="C23" s="296">
        <v>1</v>
      </c>
      <c r="D23" s="297">
        <v>36837.65</v>
      </c>
      <c r="E23" s="298">
        <f>D23/D22</f>
        <v>0.92371493502113478</v>
      </c>
      <c r="F23" s="299">
        <f t="shared" si="0"/>
        <v>3069.8041666666668</v>
      </c>
      <c r="G23" s="297">
        <v>8242.35</v>
      </c>
      <c r="H23" s="298">
        <f>G23/G22</f>
        <v>0.81427961739769583</v>
      </c>
      <c r="I23" s="299">
        <f t="shared" si="1"/>
        <v>2747.4500000000003</v>
      </c>
    </row>
    <row r="24" spans="1:9" x14ac:dyDescent="0.25">
      <c r="A24" s="301" t="s">
        <v>35</v>
      </c>
      <c r="B24" s="290" t="s">
        <v>4</v>
      </c>
      <c r="C24" s="296">
        <v>1</v>
      </c>
      <c r="D24" s="297">
        <v>3042.24</v>
      </c>
      <c r="E24" s="298">
        <f>D24/D22</f>
        <v>7.628506497886528E-2</v>
      </c>
      <c r="F24" s="299">
        <f t="shared" si="0"/>
        <v>253.51999999999998</v>
      </c>
      <c r="G24" s="297">
        <v>1879.91</v>
      </c>
      <c r="H24" s="298">
        <f>G24/G22</f>
        <v>0.18572038260230422</v>
      </c>
      <c r="I24" s="299">
        <f t="shared" si="1"/>
        <v>626.63666666666666</v>
      </c>
    </row>
    <row r="25" spans="1:9" x14ac:dyDescent="0.25">
      <c r="A25" s="192" t="s">
        <v>36</v>
      </c>
      <c r="B25" s="192"/>
      <c r="C25" s="193">
        <v>2</v>
      </c>
      <c r="D25" s="194">
        <v>48269.7</v>
      </c>
      <c r="E25" s="195"/>
      <c r="F25" s="196">
        <f t="shared" si="0"/>
        <v>4022.4749999999999</v>
      </c>
      <c r="G25" s="194">
        <v>36331.199999999997</v>
      </c>
      <c r="H25" s="195"/>
      <c r="I25" s="196">
        <f t="shared" si="1"/>
        <v>12110.4</v>
      </c>
    </row>
    <row r="26" spans="1:9" x14ac:dyDescent="0.25">
      <c r="A26" s="180" t="s">
        <v>36</v>
      </c>
      <c r="B26" s="192" t="s">
        <v>3</v>
      </c>
      <c r="C26" s="104">
        <v>2</v>
      </c>
      <c r="D26" s="135">
        <v>48269.7</v>
      </c>
      <c r="E26" s="136">
        <f>D26/D25</f>
        <v>1</v>
      </c>
      <c r="F26" s="115">
        <f t="shared" si="0"/>
        <v>4022.4749999999999</v>
      </c>
      <c r="G26" s="135">
        <v>36331.199999999997</v>
      </c>
      <c r="H26" s="136">
        <f>G26/G25</f>
        <v>1</v>
      </c>
      <c r="I26" s="115">
        <f t="shared" si="1"/>
        <v>12110.4</v>
      </c>
    </row>
    <row r="27" spans="1:9" x14ac:dyDescent="0.25">
      <c r="A27" s="290" t="s">
        <v>37</v>
      </c>
      <c r="B27" s="290"/>
      <c r="C27" s="291">
        <v>1</v>
      </c>
      <c r="D27" s="292">
        <v>53640.4</v>
      </c>
      <c r="E27" s="293"/>
      <c r="F27" s="294">
        <f t="shared" si="0"/>
        <v>4470.0333333333338</v>
      </c>
      <c r="G27" s="292">
        <v>8678.64</v>
      </c>
      <c r="H27" s="293"/>
      <c r="I27" s="294">
        <f t="shared" si="1"/>
        <v>2892.8799999999997</v>
      </c>
    </row>
    <row r="28" spans="1:9" ht="15.75" customHeight="1" x14ac:dyDescent="0.25">
      <c r="A28" s="301" t="s">
        <v>37</v>
      </c>
      <c r="B28" s="290" t="s">
        <v>4</v>
      </c>
      <c r="C28" s="296">
        <v>1</v>
      </c>
      <c r="D28" s="300">
        <v>53640.4</v>
      </c>
      <c r="E28" s="298">
        <f>D28/D27</f>
        <v>1</v>
      </c>
      <c r="F28" s="299">
        <f t="shared" si="0"/>
        <v>4470.0333333333338</v>
      </c>
      <c r="G28" s="300">
        <v>8678.64</v>
      </c>
      <c r="H28" s="298">
        <f>G28/G27</f>
        <v>1</v>
      </c>
      <c r="I28" s="299">
        <f t="shared" si="1"/>
        <v>2892.8799999999997</v>
      </c>
    </row>
    <row r="29" spans="1:9" x14ac:dyDescent="0.25">
      <c r="A29" s="192" t="s">
        <v>38</v>
      </c>
      <c r="B29" s="192"/>
      <c r="C29" s="193">
        <v>1</v>
      </c>
      <c r="D29" s="194">
        <v>21989.31</v>
      </c>
      <c r="E29" s="197"/>
      <c r="F29" s="196">
        <f t="shared" si="0"/>
        <v>1832.4425000000001</v>
      </c>
      <c r="G29" s="194">
        <v>8453.8700000000008</v>
      </c>
      <c r="H29" s="195"/>
      <c r="I29" s="196">
        <f t="shared" si="1"/>
        <v>2817.9566666666669</v>
      </c>
    </row>
    <row r="30" spans="1:9" ht="15.75" customHeight="1" thickBot="1" x14ac:dyDescent="0.3">
      <c r="A30" s="180" t="s">
        <v>38</v>
      </c>
      <c r="B30" s="192" t="s">
        <v>4</v>
      </c>
      <c r="C30" s="104">
        <v>1</v>
      </c>
      <c r="D30" s="181">
        <v>21989.31</v>
      </c>
      <c r="E30" s="140">
        <f>D30/D29</f>
        <v>1</v>
      </c>
      <c r="F30" s="182">
        <f t="shared" si="0"/>
        <v>1832.4425000000001</v>
      </c>
      <c r="G30" s="135">
        <v>8453.8700000000008</v>
      </c>
      <c r="H30" s="136">
        <f>G30/G29</f>
        <v>1</v>
      </c>
      <c r="I30" s="115">
        <f t="shared" si="1"/>
        <v>2817.9566666666669</v>
      </c>
    </row>
    <row r="31" spans="1:9" ht="15.75" customHeight="1" thickBot="1" x14ac:dyDescent="0.3">
      <c r="D31" s="82"/>
      <c r="G31" s="82"/>
    </row>
    <row r="32" spans="1:9" ht="15.75" thickBot="1" x14ac:dyDescent="0.3">
      <c r="B32" s="171"/>
      <c r="C32" s="184"/>
      <c r="D32" s="258">
        <v>2025</v>
      </c>
      <c r="E32" s="259"/>
      <c r="F32" s="260"/>
      <c r="G32" s="262" t="s">
        <v>20</v>
      </c>
      <c r="H32" s="263"/>
      <c r="I32" s="264"/>
    </row>
    <row r="33" spans="1:12" x14ac:dyDescent="0.25">
      <c r="B33" s="199" t="s">
        <v>39</v>
      </c>
      <c r="C33" s="275"/>
      <c r="D33" s="278" t="s">
        <v>24</v>
      </c>
      <c r="E33" s="257" t="s">
        <v>25</v>
      </c>
      <c r="F33" s="261" t="s">
        <v>26</v>
      </c>
      <c r="G33" s="278" t="s">
        <v>24</v>
      </c>
      <c r="H33" s="257" t="s">
        <v>25</v>
      </c>
      <c r="I33" s="261" t="s">
        <v>26</v>
      </c>
    </row>
    <row r="34" spans="1:12" x14ac:dyDescent="0.25">
      <c r="B34" s="155" t="s">
        <v>4</v>
      </c>
      <c r="C34" s="276">
        <f>SUM(C7+C10+C12+C14+C17+C19+C21+C24+C28+C30)</f>
        <v>16</v>
      </c>
      <c r="D34" s="270">
        <f>D7+D10+D12+D14+D17+D19+D21+D24+D28+D30</f>
        <v>716068.57000000007</v>
      </c>
      <c r="E34" s="139">
        <f>D34/D36</f>
        <v>0.58185355639733316</v>
      </c>
      <c r="F34" s="148">
        <f>F7+F10+F12+F14+F17+F19+F21+F24+F28+F30</f>
        <v>59672.380833333322</v>
      </c>
      <c r="G34" s="270">
        <f>G7+G10+G12+G14+G17+G19+G21+G24+G28+G30</f>
        <v>179340.62</v>
      </c>
      <c r="H34" s="139">
        <f>G34/G36</f>
        <v>0.56873448325716347</v>
      </c>
      <c r="I34" s="148">
        <f>I7+I10+I12+I14+I17+I19+I21+I24+I28+I30</f>
        <v>59780.206666666658</v>
      </c>
    </row>
    <row r="35" spans="1:12" x14ac:dyDescent="0.25">
      <c r="A35" s="1"/>
      <c r="B35" s="155" t="s">
        <v>3</v>
      </c>
      <c r="C35" s="276">
        <f>SUM(C6+C9+C16+C23+C26)</f>
        <v>7</v>
      </c>
      <c r="D35" s="270">
        <f>D6+D9+D16+D23+D26</f>
        <v>514599.46000000008</v>
      </c>
      <c r="E35" s="139">
        <f>D35/D36</f>
        <v>0.41814644360266673</v>
      </c>
      <c r="F35" s="148">
        <f>F6+F9+F16+F23+F26</f>
        <v>42883.288333333338</v>
      </c>
      <c r="G35" s="270">
        <f>G6+G9+G16+G23+G26</f>
        <v>135992.15</v>
      </c>
      <c r="H35" s="139">
        <f>G35/G36</f>
        <v>0.43126551674283642</v>
      </c>
      <c r="I35" s="148">
        <f>I6+I9+I16+I23+I26</f>
        <v>45330.716666666667</v>
      </c>
    </row>
    <row r="36" spans="1:12" ht="15.75" customHeight="1" thickBot="1" x14ac:dyDescent="0.3">
      <c r="A36" s="1"/>
      <c r="B36" s="156" t="s">
        <v>40</v>
      </c>
      <c r="C36" s="277">
        <f>SUM(C34:C35)</f>
        <v>23</v>
      </c>
      <c r="D36" s="271">
        <f>SUM(D34:D35)</f>
        <v>1230668.0300000003</v>
      </c>
      <c r="E36" s="150"/>
      <c r="F36" s="158"/>
      <c r="G36" s="271">
        <f>SUM(G34:G35)</f>
        <v>315332.77</v>
      </c>
      <c r="H36" s="157"/>
      <c r="I36" s="158"/>
    </row>
    <row r="37" spans="1:12" x14ac:dyDescent="0.25">
      <c r="A37" s="1"/>
      <c r="B37" s="54"/>
      <c r="C37" s="49"/>
      <c r="D37" s="52"/>
      <c r="F37" s="86"/>
      <c r="G37" s="52"/>
      <c r="H37" s="60"/>
      <c r="I37" s="52"/>
    </row>
    <row r="38" spans="1:12" x14ac:dyDescent="0.25">
      <c r="B38" s="2"/>
      <c r="C38" s="12"/>
      <c r="D38" s="82"/>
      <c r="G38" s="82"/>
    </row>
    <row r="39" spans="1:12" x14ac:dyDescent="0.25">
      <c r="C39" s="10"/>
      <c r="D39" s="169"/>
      <c r="E39" s="169"/>
      <c r="F39" s="169"/>
      <c r="G39" s="169"/>
      <c r="H39" s="169"/>
      <c r="I39" s="169"/>
    </row>
    <row r="40" spans="1:12" x14ac:dyDescent="0.25">
      <c r="A40" s="1"/>
      <c r="B40" s="1"/>
      <c r="C40" s="49"/>
      <c r="D40" s="52"/>
      <c r="F40" s="170"/>
      <c r="G40" s="52"/>
      <c r="H40" s="60"/>
      <c r="I40" s="52"/>
      <c r="L40" s="134"/>
    </row>
    <row r="41" spans="1:12" x14ac:dyDescent="0.25">
      <c r="B41" s="81"/>
      <c r="C41" s="82"/>
      <c r="D41" s="52"/>
      <c r="F41" s="170"/>
      <c r="G41" s="52"/>
      <c r="H41" s="60"/>
      <c r="I41" s="52"/>
    </row>
    <row r="42" spans="1:12" x14ac:dyDescent="0.25">
      <c r="C42" s="10"/>
      <c r="D42" s="52"/>
      <c r="F42" s="56"/>
      <c r="G42" s="52"/>
      <c r="H42" s="60"/>
      <c r="I42" s="52"/>
    </row>
    <row r="43" spans="1:12" x14ac:dyDescent="0.25">
      <c r="B43" s="2"/>
      <c r="C43" s="12"/>
      <c r="D43" s="52"/>
      <c r="F43" s="56"/>
      <c r="G43" s="52"/>
      <c r="H43" s="60"/>
      <c r="I43" s="52"/>
    </row>
    <row r="44" spans="1:12" x14ac:dyDescent="0.25">
      <c r="C44" s="10"/>
      <c r="D44" s="52"/>
      <c r="F44" s="56"/>
      <c r="G44" s="52"/>
      <c r="H44" s="60"/>
      <c r="I44" s="52"/>
    </row>
    <row r="45" spans="1:12" x14ac:dyDescent="0.25">
      <c r="A45" s="1"/>
      <c r="B45" s="1"/>
      <c r="C45" s="49"/>
      <c r="D45" s="52"/>
      <c r="F45" s="56"/>
      <c r="G45" s="52"/>
      <c r="H45" s="60"/>
      <c r="I45" s="52"/>
    </row>
    <row r="46" spans="1:12" x14ac:dyDescent="0.25">
      <c r="A46" s="70"/>
      <c r="B46" s="71"/>
      <c r="C46" s="72"/>
      <c r="D46" s="73"/>
      <c r="E46" s="84"/>
      <c r="F46" s="74"/>
      <c r="G46" s="73"/>
      <c r="H46" s="80"/>
      <c r="I46" s="75"/>
    </row>
    <row r="47" spans="1:12" x14ac:dyDescent="0.25">
      <c r="A47" s="6"/>
      <c r="B47" s="6"/>
      <c r="C47" s="48"/>
      <c r="D47" s="57"/>
      <c r="E47" s="85"/>
      <c r="F47" s="64"/>
      <c r="G47" s="57"/>
      <c r="H47" s="79"/>
      <c r="I47" s="57"/>
    </row>
    <row r="48" spans="1:12" x14ac:dyDescent="0.25">
      <c r="A48" s="6"/>
      <c r="B48" s="6"/>
      <c r="C48" s="48"/>
      <c r="D48" s="57"/>
      <c r="E48" s="85"/>
      <c r="F48" s="64"/>
      <c r="G48" s="57"/>
      <c r="H48" s="79"/>
      <c r="I48" s="57"/>
    </row>
    <row r="49" spans="1:9" x14ac:dyDescent="0.25">
      <c r="A49" s="62"/>
      <c r="B49" s="9"/>
      <c r="C49" s="63"/>
      <c r="D49" s="57"/>
      <c r="E49" s="85"/>
      <c r="F49" s="64"/>
      <c r="G49" s="57"/>
      <c r="H49" s="79"/>
      <c r="I49" s="65"/>
    </row>
    <row r="50" spans="1:9" x14ac:dyDescent="0.25">
      <c r="A50" s="14"/>
      <c r="B50" s="67"/>
      <c r="C50" s="66"/>
      <c r="D50" s="57"/>
      <c r="E50" s="85"/>
      <c r="F50" s="64"/>
      <c r="G50" s="57"/>
      <c r="H50" s="79"/>
      <c r="I50" s="65"/>
    </row>
    <row r="51" spans="1:9" x14ac:dyDescent="0.25">
      <c r="A51" s="6"/>
      <c r="B51" s="6"/>
      <c r="C51" s="48"/>
      <c r="D51" s="57"/>
      <c r="E51" s="85"/>
      <c r="F51" s="64"/>
      <c r="G51" s="57"/>
      <c r="H51" s="79"/>
      <c r="I51" s="57"/>
    </row>
    <row r="52" spans="1:9" x14ac:dyDescent="0.25">
      <c r="A52" s="62"/>
      <c r="B52" s="9"/>
      <c r="C52" s="63"/>
      <c r="D52" s="57"/>
      <c r="E52" s="85"/>
      <c r="F52" s="64"/>
      <c r="G52" s="57"/>
      <c r="H52" s="79"/>
      <c r="I52" s="65"/>
    </row>
    <row r="53" spans="1:9" x14ac:dyDescent="0.25">
      <c r="A53" s="14"/>
      <c r="B53" s="67"/>
      <c r="C53" s="66"/>
      <c r="D53" s="68"/>
      <c r="E53" s="85"/>
      <c r="F53" s="48"/>
      <c r="G53" s="68"/>
      <c r="H53" s="79"/>
      <c r="I53" s="69"/>
    </row>
  </sheetData>
  <mergeCells count="6">
    <mergeCell ref="A1:I1"/>
    <mergeCell ref="A2:I2"/>
    <mergeCell ref="D32:F32"/>
    <mergeCell ref="G32:I32"/>
    <mergeCell ref="G3:I3"/>
    <mergeCell ref="D3:F3"/>
  </mergeCells>
  <printOptions horizontalCentered="1"/>
  <pageMargins left="0.31496062992125978" right="0.11811023622047249" top="0.19685039370078741" bottom="0" header="0.31496062992125978" footer="0.31496062992125978"/>
  <pageSetup paperSize="9" scale="93" fitToHeight="0"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P53"/>
  <sheetViews>
    <sheetView workbookViewId="0">
      <selection activeCell="P15" sqref="P15"/>
    </sheetView>
  </sheetViews>
  <sheetFormatPr defaultRowHeight="15" x14ac:dyDescent="0.25"/>
  <cols>
    <col min="1" max="1" width="28" bestFit="1" customWidth="1"/>
    <col min="2" max="2" width="12" customWidth="1"/>
    <col min="3" max="3" width="10" customWidth="1"/>
    <col min="4" max="4" width="14.28515625" style="10" bestFit="1" customWidth="1"/>
    <col min="5" max="5" width="8" style="83" customWidth="1"/>
    <col min="6" max="6" width="14" style="10" customWidth="1"/>
    <col min="7" max="7" width="15.7109375" bestFit="1" customWidth="1"/>
    <col min="8" max="8" width="9.5703125" style="53" customWidth="1"/>
    <col min="9" max="9" width="15.140625" bestFit="1" customWidth="1"/>
    <col min="12" max="12" width="14.85546875" bestFit="1" customWidth="1"/>
    <col min="13" max="13" width="8.42578125" bestFit="1" customWidth="1"/>
    <col min="15" max="16" width="5" bestFit="1" customWidth="1"/>
  </cols>
  <sheetData>
    <row r="1" spans="1:16" ht="18.75" customHeight="1" x14ac:dyDescent="0.3">
      <c r="A1" s="213" t="s">
        <v>45</v>
      </c>
      <c r="B1" s="208"/>
      <c r="C1" s="208"/>
      <c r="D1" s="208"/>
      <c r="E1" s="208"/>
      <c r="F1" s="208"/>
      <c r="G1" s="208"/>
      <c r="H1" s="208"/>
      <c r="I1" s="209"/>
    </row>
    <row r="2" spans="1:16" ht="42" customHeight="1" thickBot="1" x14ac:dyDescent="0.3">
      <c r="A2" s="214" t="s">
        <v>46</v>
      </c>
      <c r="B2" s="215"/>
      <c r="C2" s="215"/>
      <c r="D2" s="215"/>
      <c r="E2" s="215"/>
      <c r="F2" s="215"/>
      <c r="G2" s="215"/>
      <c r="H2" s="215"/>
      <c r="I2" s="216"/>
    </row>
    <row r="3" spans="1:16" ht="15.75" thickBot="1" x14ac:dyDescent="0.3">
      <c r="A3" s="250"/>
      <c r="B3" s="251"/>
      <c r="C3" s="252"/>
      <c r="D3" s="253">
        <v>2025</v>
      </c>
      <c r="E3" s="254"/>
      <c r="F3" s="255"/>
      <c r="G3" s="253" t="s">
        <v>20</v>
      </c>
      <c r="H3" s="254"/>
      <c r="I3" s="255"/>
      <c r="M3" s="81"/>
      <c r="N3" s="82"/>
      <c r="O3" s="83"/>
      <c r="P3" s="56"/>
    </row>
    <row r="4" spans="1:16" x14ac:dyDescent="0.25">
      <c r="A4" s="245" t="s">
        <v>21</v>
      </c>
      <c r="B4" s="246" t="s">
        <v>22</v>
      </c>
      <c r="C4" s="247" t="s">
        <v>23</v>
      </c>
      <c r="D4" s="242" t="s">
        <v>24</v>
      </c>
      <c r="E4" s="243" t="s">
        <v>25</v>
      </c>
      <c r="F4" s="244" t="s">
        <v>26</v>
      </c>
      <c r="G4" s="242" t="s">
        <v>24</v>
      </c>
      <c r="H4" s="243" t="s">
        <v>25</v>
      </c>
      <c r="I4" s="244" t="s">
        <v>26</v>
      </c>
      <c r="L4" s="52"/>
    </row>
    <row r="5" spans="1:16" x14ac:dyDescent="0.25">
      <c r="A5" s="230" t="s">
        <v>27</v>
      </c>
      <c r="B5" s="192"/>
      <c r="C5" s="193">
        <v>4</v>
      </c>
      <c r="D5" s="194">
        <v>111286.71</v>
      </c>
      <c r="E5" s="195"/>
      <c r="F5" s="196">
        <f t="shared" ref="F5:F30" si="0">D5/12</f>
        <v>9273.8924999999999</v>
      </c>
      <c r="G5" s="194">
        <v>40163.57</v>
      </c>
      <c r="H5" s="195"/>
      <c r="I5" s="196">
        <f t="shared" ref="I5:I30" si="1">G5/3</f>
        <v>13387.856666666667</v>
      </c>
    </row>
    <row r="6" spans="1:16" x14ac:dyDescent="0.25">
      <c r="A6" s="161" t="s">
        <v>27</v>
      </c>
      <c r="B6" s="192" t="s">
        <v>3</v>
      </c>
      <c r="C6" s="104">
        <v>2</v>
      </c>
      <c r="D6" s="135">
        <v>91844.61</v>
      </c>
      <c r="E6" s="136">
        <f>D6/D5</f>
        <v>0.8252971985603671</v>
      </c>
      <c r="F6" s="115">
        <f t="shared" si="0"/>
        <v>7653.7174999999997</v>
      </c>
      <c r="G6" s="135">
        <v>27250.240000000002</v>
      </c>
      <c r="H6" s="136">
        <f>G6/G5</f>
        <v>0.67848151944660307</v>
      </c>
      <c r="I6" s="115">
        <f t="shared" si="1"/>
        <v>9083.4133333333339</v>
      </c>
    </row>
    <row r="7" spans="1:16" x14ac:dyDescent="0.25">
      <c r="A7" s="161" t="s">
        <v>27</v>
      </c>
      <c r="B7" s="192" t="s">
        <v>4</v>
      </c>
      <c r="C7" s="104">
        <v>2</v>
      </c>
      <c r="D7" s="135">
        <v>19442.099999999999</v>
      </c>
      <c r="E7" s="136">
        <f>D7/D5</f>
        <v>0.17470280143963279</v>
      </c>
      <c r="F7" s="115">
        <f t="shared" si="0"/>
        <v>1620.175</v>
      </c>
      <c r="G7" s="135">
        <v>12913.33</v>
      </c>
      <c r="H7" s="136">
        <f>G7/G5</f>
        <v>0.32151848055339705</v>
      </c>
      <c r="I7" s="115">
        <f t="shared" si="1"/>
        <v>4304.4433333333336</v>
      </c>
    </row>
    <row r="8" spans="1:16" x14ac:dyDescent="0.25">
      <c r="A8" s="289" t="s">
        <v>28</v>
      </c>
      <c r="B8" s="290"/>
      <c r="C8" s="291">
        <v>3</v>
      </c>
      <c r="D8" s="292">
        <v>97158.54</v>
      </c>
      <c r="E8" s="293"/>
      <c r="F8" s="294">
        <f t="shared" si="0"/>
        <v>8096.5449999999992</v>
      </c>
      <c r="G8" s="292">
        <v>31141.75</v>
      </c>
      <c r="H8" s="293"/>
      <c r="I8" s="294">
        <f t="shared" si="1"/>
        <v>10380.583333333334</v>
      </c>
    </row>
    <row r="9" spans="1:16" x14ac:dyDescent="0.25">
      <c r="A9" s="295" t="s">
        <v>29</v>
      </c>
      <c r="B9" s="290" t="s">
        <v>3</v>
      </c>
      <c r="C9" s="296">
        <v>1</v>
      </c>
      <c r="D9" s="297">
        <v>57581.01</v>
      </c>
      <c r="E9" s="298"/>
      <c r="F9" s="299">
        <f t="shared" si="0"/>
        <v>4798.4175000000005</v>
      </c>
      <c r="G9" s="297">
        <v>1355.58</v>
      </c>
      <c r="H9" s="298"/>
      <c r="I9" s="299">
        <f t="shared" si="1"/>
        <v>451.85999999999996</v>
      </c>
    </row>
    <row r="10" spans="1:16" x14ac:dyDescent="0.25">
      <c r="A10" s="295" t="s">
        <v>29</v>
      </c>
      <c r="B10" s="290" t="s">
        <v>4</v>
      </c>
      <c r="C10" s="296">
        <v>2</v>
      </c>
      <c r="D10" s="297">
        <v>39577.53</v>
      </c>
      <c r="E10" s="298"/>
      <c r="F10" s="299">
        <f t="shared" si="0"/>
        <v>3298.1275000000001</v>
      </c>
      <c r="G10" s="297">
        <v>29786.17</v>
      </c>
      <c r="H10" s="298"/>
      <c r="I10" s="299">
        <f t="shared" si="1"/>
        <v>9928.7233333333334</v>
      </c>
    </row>
    <row r="11" spans="1:16" x14ac:dyDescent="0.25">
      <c r="A11" s="230" t="s">
        <v>30</v>
      </c>
      <c r="B11" s="192"/>
      <c r="C11" s="193">
        <v>1</v>
      </c>
      <c r="D11" s="194">
        <v>7849.66</v>
      </c>
      <c r="E11" s="195"/>
      <c r="F11" s="196">
        <f t="shared" si="0"/>
        <v>654.13833333333332</v>
      </c>
      <c r="G11" s="194">
        <v>13991.61</v>
      </c>
      <c r="H11" s="195"/>
      <c r="I11" s="196">
        <f t="shared" si="1"/>
        <v>4663.87</v>
      </c>
    </row>
    <row r="12" spans="1:16" x14ac:dyDescent="0.25">
      <c r="A12" s="161" t="s">
        <v>30</v>
      </c>
      <c r="B12" s="192" t="s">
        <v>4</v>
      </c>
      <c r="C12" s="104">
        <v>1</v>
      </c>
      <c r="D12" s="135">
        <v>7849.66</v>
      </c>
      <c r="E12" s="136">
        <f>D12/D11</f>
        <v>1</v>
      </c>
      <c r="F12" s="115">
        <f t="shared" si="0"/>
        <v>654.13833333333332</v>
      </c>
      <c r="G12" s="135">
        <v>13991.61</v>
      </c>
      <c r="H12" s="136">
        <f>G12/G11</f>
        <v>1</v>
      </c>
      <c r="I12" s="115">
        <f t="shared" si="1"/>
        <v>4663.87</v>
      </c>
    </row>
    <row r="13" spans="1:16" x14ac:dyDescent="0.25">
      <c r="A13" s="289" t="s">
        <v>31</v>
      </c>
      <c r="B13" s="290"/>
      <c r="C13" s="291">
        <v>2</v>
      </c>
      <c r="D13" s="292">
        <v>128592.6</v>
      </c>
      <c r="E13" s="293"/>
      <c r="F13" s="294">
        <f t="shared" si="0"/>
        <v>10716.050000000001</v>
      </c>
      <c r="G13" s="292">
        <v>32546.33</v>
      </c>
      <c r="H13" s="293"/>
      <c r="I13" s="294">
        <f t="shared" si="1"/>
        <v>10848.776666666667</v>
      </c>
    </row>
    <row r="14" spans="1:16" x14ac:dyDescent="0.25">
      <c r="A14" s="295" t="s">
        <v>31</v>
      </c>
      <c r="B14" s="290" t="s">
        <v>4</v>
      </c>
      <c r="C14" s="296">
        <v>2</v>
      </c>
      <c r="D14" s="297">
        <v>128592.6</v>
      </c>
      <c r="E14" s="298">
        <f>D14/D13</f>
        <v>1</v>
      </c>
      <c r="F14" s="299">
        <f t="shared" si="0"/>
        <v>10716.050000000001</v>
      </c>
      <c r="G14" s="297">
        <v>32546.33</v>
      </c>
      <c r="H14" s="298">
        <f>G14/G13</f>
        <v>1</v>
      </c>
      <c r="I14" s="299">
        <f t="shared" si="1"/>
        <v>10848.776666666667</v>
      </c>
    </row>
    <row r="15" spans="1:16" x14ac:dyDescent="0.25">
      <c r="A15" s="230" t="s">
        <v>32</v>
      </c>
      <c r="B15" s="192"/>
      <c r="C15" s="193">
        <v>3</v>
      </c>
      <c r="D15" s="194">
        <v>144317.73000000001</v>
      </c>
      <c r="E15" s="195"/>
      <c r="F15" s="196">
        <f t="shared" si="0"/>
        <v>12026.477500000001</v>
      </c>
      <c r="G15" s="194">
        <v>56084.24</v>
      </c>
      <c r="H15" s="195"/>
      <c r="I15" s="196">
        <f t="shared" si="1"/>
        <v>18694.746666666666</v>
      </c>
    </row>
    <row r="16" spans="1:16" x14ac:dyDescent="0.25">
      <c r="A16" s="161" t="s">
        <v>32</v>
      </c>
      <c r="B16" s="192" t="s">
        <v>3</v>
      </c>
      <c r="C16" s="104">
        <v>1</v>
      </c>
      <c r="D16" s="135">
        <v>22412.06</v>
      </c>
      <c r="E16" s="136">
        <f>D16/D15</f>
        <v>0.1552966499680947</v>
      </c>
      <c r="F16" s="115">
        <f t="shared" si="0"/>
        <v>1867.6716666666669</v>
      </c>
      <c r="G16" s="135">
        <v>22831.91</v>
      </c>
      <c r="H16" s="136">
        <f>G16/G15</f>
        <v>0.40710028343078197</v>
      </c>
      <c r="I16" s="115">
        <f t="shared" si="1"/>
        <v>7610.6366666666663</v>
      </c>
    </row>
    <row r="17" spans="1:9" x14ac:dyDescent="0.25">
      <c r="A17" s="161" t="s">
        <v>32</v>
      </c>
      <c r="B17" s="192" t="s">
        <v>4</v>
      </c>
      <c r="C17" s="104">
        <v>2</v>
      </c>
      <c r="D17" s="135">
        <v>121905.67</v>
      </c>
      <c r="E17" s="136">
        <f>D17/D15</f>
        <v>0.84470335003190522</v>
      </c>
      <c r="F17" s="115">
        <f t="shared" si="0"/>
        <v>10158.805833333334</v>
      </c>
      <c r="G17" s="135">
        <v>33252.33</v>
      </c>
      <c r="H17" s="136">
        <f>G17/G15</f>
        <v>0.59289971656921803</v>
      </c>
      <c r="I17" s="115">
        <f t="shared" si="1"/>
        <v>11084.11</v>
      </c>
    </row>
    <row r="18" spans="1:9" x14ac:dyDescent="0.25">
      <c r="A18" s="289" t="s">
        <v>33</v>
      </c>
      <c r="B18" s="290"/>
      <c r="C18" s="291">
        <v>2</v>
      </c>
      <c r="D18" s="292">
        <v>125318.89</v>
      </c>
      <c r="E18" s="293"/>
      <c r="F18" s="294">
        <f t="shared" si="0"/>
        <v>10443.240833333333</v>
      </c>
      <c r="G18" s="292">
        <v>41552.6</v>
      </c>
      <c r="H18" s="293"/>
      <c r="I18" s="294">
        <f t="shared" si="1"/>
        <v>13850.866666666667</v>
      </c>
    </row>
    <row r="19" spans="1:9" x14ac:dyDescent="0.25">
      <c r="A19" s="295" t="s">
        <v>33</v>
      </c>
      <c r="B19" s="290" t="s">
        <v>4</v>
      </c>
      <c r="C19" s="296">
        <v>2</v>
      </c>
      <c r="D19" s="297">
        <v>125318.89</v>
      </c>
      <c r="E19" s="298">
        <f>D19/D18</f>
        <v>1</v>
      </c>
      <c r="F19" s="299">
        <f t="shared" si="0"/>
        <v>10443.240833333333</v>
      </c>
      <c r="G19" s="297">
        <v>41552.6</v>
      </c>
      <c r="H19" s="298">
        <f>G19/G18</f>
        <v>1</v>
      </c>
      <c r="I19" s="299">
        <f t="shared" si="1"/>
        <v>13850.866666666667</v>
      </c>
    </row>
    <row r="20" spans="1:9" x14ac:dyDescent="0.25">
      <c r="A20" s="230" t="s">
        <v>34</v>
      </c>
      <c r="B20" s="192"/>
      <c r="C20" s="193">
        <v>2</v>
      </c>
      <c r="D20" s="194">
        <v>3856.2</v>
      </c>
      <c r="E20" s="195"/>
      <c r="F20" s="196">
        <f t="shared" si="0"/>
        <v>321.34999999999997</v>
      </c>
      <c r="G20" s="194">
        <v>17557.62</v>
      </c>
      <c r="H20" s="195"/>
      <c r="I20" s="196">
        <f t="shared" si="1"/>
        <v>5852.54</v>
      </c>
    </row>
    <row r="21" spans="1:9" x14ac:dyDescent="0.25">
      <c r="A21" s="161" t="s">
        <v>34</v>
      </c>
      <c r="B21" s="192" t="s">
        <v>4</v>
      </c>
      <c r="C21" s="104">
        <v>2</v>
      </c>
      <c r="D21" s="135">
        <v>3856.2</v>
      </c>
      <c r="E21" s="136">
        <f>D21/D20</f>
        <v>1</v>
      </c>
      <c r="F21" s="115">
        <f t="shared" si="0"/>
        <v>321.34999999999997</v>
      </c>
      <c r="G21" s="135">
        <v>17557.62</v>
      </c>
      <c r="H21" s="136">
        <f>G21/G20</f>
        <v>1</v>
      </c>
      <c r="I21" s="115">
        <f t="shared" si="1"/>
        <v>5852.54</v>
      </c>
    </row>
    <row r="22" spans="1:9" x14ac:dyDescent="0.25">
      <c r="A22" s="289" t="s">
        <v>35</v>
      </c>
      <c r="B22" s="290"/>
      <c r="C22" s="291">
        <v>2</v>
      </c>
      <c r="D22" s="292">
        <v>18258.169999999998</v>
      </c>
      <c r="E22" s="293"/>
      <c r="F22" s="294">
        <f t="shared" si="0"/>
        <v>1521.5141666666666</v>
      </c>
      <c r="G22" s="292">
        <v>3230.67</v>
      </c>
      <c r="H22" s="293"/>
      <c r="I22" s="294">
        <f t="shared" si="1"/>
        <v>1076.8900000000001</v>
      </c>
    </row>
    <row r="23" spans="1:9" x14ac:dyDescent="0.25">
      <c r="A23" s="295" t="s">
        <v>35</v>
      </c>
      <c r="B23" s="290" t="s">
        <v>3</v>
      </c>
      <c r="C23" s="296">
        <v>1</v>
      </c>
      <c r="D23" s="297">
        <v>3189.8</v>
      </c>
      <c r="E23" s="298">
        <f>D23/D22</f>
        <v>0.17470535108392574</v>
      </c>
      <c r="F23" s="299">
        <f t="shared" si="0"/>
        <v>265.81666666666666</v>
      </c>
      <c r="G23" s="297">
        <v>0</v>
      </c>
      <c r="H23" s="298">
        <f>G23/G22</f>
        <v>0</v>
      </c>
      <c r="I23" s="299">
        <f t="shared" si="1"/>
        <v>0</v>
      </c>
    </row>
    <row r="24" spans="1:9" x14ac:dyDescent="0.25">
      <c r="A24" s="295" t="s">
        <v>35</v>
      </c>
      <c r="B24" s="290" t="s">
        <v>4</v>
      </c>
      <c r="C24" s="296">
        <v>1</v>
      </c>
      <c r="D24" s="297">
        <v>15068.37</v>
      </c>
      <c r="E24" s="298">
        <f>D24/D22</f>
        <v>0.8252946489160744</v>
      </c>
      <c r="F24" s="299">
        <f t="shared" si="0"/>
        <v>1255.6975</v>
      </c>
      <c r="G24" s="297">
        <v>3230.67</v>
      </c>
      <c r="H24" s="298">
        <f>G24/G22</f>
        <v>1</v>
      </c>
      <c r="I24" s="299">
        <f t="shared" si="1"/>
        <v>1076.8900000000001</v>
      </c>
    </row>
    <row r="25" spans="1:9" x14ac:dyDescent="0.25">
      <c r="A25" s="230" t="s">
        <v>36</v>
      </c>
      <c r="B25" s="192"/>
      <c r="C25" s="193">
        <v>2</v>
      </c>
      <c r="D25" s="194">
        <v>44213.52</v>
      </c>
      <c r="E25" s="195"/>
      <c r="F25" s="196">
        <f t="shared" si="0"/>
        <v>3684.4599999999996</v>
      </c>
      <c r="G25" s="194">
        <v>42529.22</v>
      </c>
      <c r="H25" s="195"/>
      <c r="I25" s="196">
        <f t="shared" si="1"/>
        <v>14176.406666666668</v>
      </c>
    </row>
    <row r="26" spans="1:9" x14ac:dyDescent="0.25">
      <c r="A26" s="161" t="s">
        <v>36</v>
      </c>
      <c r="B26" s="192" t="s">
        <v>3</v>
      </c>
      <c r="C26" s="104">
        <v>2</v>
      </c>
      <c r="D26" s="135">
        <v>44213.52</v>
      </c>
      <c r="E26" s="136">
        <f>D26/D25</f>
        <v>1</v>
      </c>
      <c r="F26" s="115">
        <f t="shared" si="0"/>
        <v>3684.4599999999996</v>
      </c>
      <c r="G26" s="135">
        <v>42529.22</v>
      </c>
      <c r="H26" s="136">
        <f>G26/G25</f>
        <v>1</v>
      </c>
      <c r="I26" s="115">
        <f t="shared" si="1"/>
        <v>14176.406666666668</v>
      </c>
    </row>
    <row r="27" spans="1:9" x14ac:dyDescent="0.25">
      <c r="A27" s="289" t="s">
        <v>37</v>
      </c>
      <c r="B27" s="290"/>
      <c r="C27" s="291">
        <v>1</v>
      </c>
      <c r="D27" s="292">
        <v>28726.34</v>
      </c>
      <c r="E27" s="293"/>
      <c r="F27" s="294">
        <f t="shared" si="0"/>
        <v>2393.8616666666667</v>
      </c>
      <c r="G27" s="292">
        <v>6890.1</v>
      </c>
      <c r="H27" s="293"/>
      <c r="I27" s="294">
        <f t="shared" si="1"/>
        <v>2296.7000000000003</v>
      </c>
    </row>
    <row r="28" spans="1:9" ht="15.75" customHeight="1" x14ac:dyDescent="0.25">
      <c r="A28" s="295" t="s">
        <v>37</v>
      </c>
      <c r="B28" s="290" t="s">
        <v>4</v>
      </c>
      <c r="C28" s="296">
        <v>1</v>
      </c>
      <c r="D28" s="300">
        <v>28726.34</v>
      </c>
      <c r="E28" s="298">
        <f>D28/D27</f>
        <v>1</v>
      </c>
      <c r="F28" s="299">
        <f t="shared" si="0"/>
        <v>2393.8616666666667</v>
      </c>
      <c r="G28" s="300">
        <v>6890.1</v>
      </c>
      <c r="H28" s="298">
        <f>G28/G27</f>
        <v>1</v>
      </c>
      <c r="I28" s="299">
        <f t="shared" si="1"/>
        <v>2296.7000000000003</v>
      </c>
    </row>
    <row r="29" spans="1:9" x14ac:dyDescent="0.25">
      <c r="A29" s="230" t="s">
        <v>38</v>
      </c>
      <c r="B29" s="192"/>
      <c r="C29" s="193">
        <v>1</v>
      </c>
      <c r="D29" s="194">
        <v>3979.8</v>
      </c>
      <c r="E29" s="197"/>
      <c r="F29" s="196">
        <f t="shared" si="0"/>
        <v>331.65000000000003</v>
      </c>
      <c r="G29" s="194">
        <v>0</v>
      </c>
      <c r="H29" s="195"/>
      <c r="I29" s="196">
        <f t="shared" si="1"/>
        <v>0</v>
      </c>
    </row>
    <row r="30" spans="1:9" ht="15.75" customHeight="1" thickBot="1" x14ac:dyDescent="0.3">
      <c r="A30" s="162" t="s">
        <v>38</v>
      </c>
      <c r="B30" s="231" t="s">
        <v>4</v>
      </c>
      <c r="C30" s="163">
        <v>1</v>
      </c>
      <c r="D30" s="166">
        <v>3979.8</v>
      </c>
      <c r="E30" s="167">
        <f>D30/D29</f>
        <v>1</v>
      </c>
      <c r="F30" s="168">
        <f t="shared" si="0"/>
        <v>331.65000000000003</v>
      </c>
      <c r="G30" s="164">
        <v>0</v>
      </c>
      <c r="H30" s="165">
        <f>G30/1</f>
        <v>0</v>
      </c>
      <c r="I30" s="128">
        <f t="shared" si="1"/>
        <v>0</v>
      </c>
    </row>
    <row r="31" spans="1:9" ht="15.75" customHeight="1" thickBot="1" x14ac:dyDescent="0.3">
      <c r="D31" s="82"/>
      <c r="G31" s="82"/>
    </row>
    <row r="32" spans="1:9" ht="15.75" thickBot="1" x14ac:dyDescent="0.3">
      <c r="B32" s="171"/>
      <c r="C32" s="184"/>
      <c r="D32" s="259">
        <v>2025</v>
      </c>
      <c r="E32" s="259"/>
      <c r="F32" s="260"/>
      <c r="G32" s="262" t="s">
        <v>20</v>
      </c>
      <c r="H32" s="263"/>
      <c r="I32" s="264"/>
    </row>
    <row r="33" spans="1:12" x14ac:dyDescent="0.25">
      <c r="B33" s="199" t="s">
        <v>39</v>
      </c>
      <c r="C33" s="275"/>
      <c r="D33" s="272" t="s">
        <v>24</v>
      </c>
      <c r="E33" s="257" t="s">
        <v>25</v>
      </c>
      <c r="F33" s="265" t="s">
        <v>26</v>
      </c>
      <c r="G33" s="268" t="s">
        <v>24</v>
      </c>
      <c r="H33" s="198" t="s">
        <v>25</v>
      </c>
      <c r="I33" s="269" t="s">
        <v>26</v>
      </c>
    </row>
    <row r="34" spans="1:12" x14ac:dyDescent="0.25">
      <c r="B34" s="155" t="s">
        <v>4</v>
      </c>
      <c r="C34" s="276">
        <f>SUM(C7+C10+C12+C14+C17+C19+C21+C24+C28+C30)</f>
        <v>16</v>
      </c>
      <c r="D34" s="273">
        <f>D7+D10+D12+D14+D17+D19+D21+D24+D28+D30</f>
        <v>494317.16000000003</v>
      </c>
      <c r="E34" s="139">
        <f>D34/D36</f>
        <v>0.69274964215951229</v>
      </c>
      <c r="F34" s="266">
        <f>F7+F10+F12+F14+F17+F19+F21+F24+F28+F30</f>
        <v>41193.096666666672</v>
      </c>
      <c r="G34" s="270">
        <f>G7+G10+G12+G14+G17+G19+G21+G24+G28+G30</f>
        <v>191720.76</v>
      </c>
      <c r="H34" s="139">
        <f>G34/G36</f>
        <v>0.67108508097880726</v>
      </c>
      <c r="I34" s="148">
        <f>I7+I10+I12+I14+I17+I19+I21+I24+I28+I30</f>
        <v>63906.92</v>
      </c>
    </row>
    <row r="35" spans="1:12" x14ac:dyDescent="0.25">
      <c r="A35" s="1"/>
      <c r="B35" s="155" t="s">
        <v>3</v>
      </c>
      <c r="C35" s="276">
        <f>SUM(C6+C9+C16+C23+C26)</f>
        <v>7</v>
      </c>
      <c r="D35" s="273">
        <f>D6+D9+D16+D23+D26</f>
        <v>219240.99999999997</v>
      </c>
      <c r="E35" s="139">
        <f>D35/D36</f>
        <v>0.30725035784048765</v>
      </c>
      <c r="F35" s="266">
        <f>F6+F9+F16+F23+F26</f>
        <v>18270.083333333336</v>
      </c>
      <c r="G35" s="270">
        <f>G6+G9+G16+G23+G26</f>
        <v>93966.95</v>
      </c>
      <c r="H35" s="139">
        <f>G35/G36</f>
        <v>0.32891491902119274</v>
      </c>
      <c r="I35" s="148">
        <f>I6+I9+I16+I23+I26</f>
        <v>31322.316666666666</v>
      </c>
    </row>
    <row r="36" spans="1:12" ht="15.75" customHeight="1" thickBot="1" x14ac:dyDescent="0.3">
      <c r="A36" s="1"/>
      <c r="B36" s="156" t="s">
        <v>40</v>
      </c>
      <c r="C36" s="277">
        <f>SUM(C34:C35)</f>
        <v>23</v>
      </c>
      <c r="D36" s="274">
        <f>SUM(D34:D35)</f>
        <v>713558.16</v>
      </c>
      <c r="E36" s="150"/>
      <c r="F36" s="267"/>
      <c r="G36" s="271">
        <f>SUM(G34:G35)</f>
        <v>285687.71000000002</v>
      </c>
      <c r="H36" s="157"/>
      <c r="I36" s="158"/>
    </row>
    <row r="37" spans="1:12" x14ac:dyDescent="0.25">
      <c r="A37" s="1"/>
      <c r="B37" s="54"/>
      <c r="C37" s="49"/>
      <c r="D37" s="52"/>
      <c r="F37" s="86"/>
      <c r="G37" s="52"/>
      <c r="H37" s="60"/>
      <c r="I37" s="52"/>
    </row>
    <row r="38" spans="1:12" x14ac:dyDescent="0.25">
      <c r="B38" s="2"/>
      <c r="C38" s="12"/>
      <c r="D38" s="82"/>
      <c r="G38" s="82"/>
    </row>
    <row r="39" spans="1:12" x14ac:dyDescent="0.25">
      <c r="C39" s="10"/>
      <c r="D39" s="169"/>
      <c r="E39" s="169"/>
      <c r="F39" s="169"/>
      <c r="G39" s="169"/>
      <c r="H39" s="169"/>
      <c r="I39" s="169"/>
    </row>
    <row r="40" spans="1:12" x14ac:dyDescent="0.25">
      <c r="A40" s="1"/>
      <c r="B40" s="1"/>
      <c r="C40" s="49"/>
      <c r="D40" s="52"/>
      <c r="F40" s="170"/>
      <c r="G40" s="52"/>
      <c r="H40" s="60"/>
      <c r="I40" s="52"/>
      <c r="L40" s="134"/>
    </row>
    <row r="41" spans="1:12" x14ac:dyDescent="0.25">
      <c r="B41" s="81"/>
      <c r="C41" s="82"/>
      <c r="D41" s="52"/>
      <c r="F41" s="170"/>
      <c r="G41" s="52"/>
      <c r="H41" s="60"/>
      <c r="I41" s="52"/>
    </row>
    <row r="42" spans="1:12" x14ac:dyDescent="0.25">
      <c r="C42" s="10"/>
      <c r="D42" s="52"/>
      <c r="F42" s="56"/>
      <c r="G42" s="52"/>
      <c r="H42" s="60"/>
      <c r="I42" s="52"/>
    </row>
    <row r="43" spans="1:12" x14ac:dyDescent="0.25">
      <c r="B43" s="2"/>
      <c r="C43" s="12"/>
      <c r="D43" s="52"/>
      <c r="F43" s="56"/>
      <c r="G43" s="52"/>
      <c r="H43" s="60"/>
      <c r="I43" s="52"/>
    </row>
    <row r="44" spans="1:12" x14ac:dyDescent="0.25">
      <c r="C44" s="10"/>
      <c r="D44" s="52"/>
      <c r="F44" s="56"/>
      <c r="G44" s="52"/>
      <c r="H44" s="60"/>
      <c r="I44" s="52"/>
    </row>
    <row r="45" spans="1:12" x14ac:dyDescent="0.25">
      <c r="A45" s="1"/>
      <c r="B45" s="1"/>
      <c r="C45" s="49"/>
      <c r="D45" s="52"/>
      <c r="F45" s="56"/>
      <c r="G45" s="52"/>
      <c r="H45" s="60"/>
      <c r="I45" s="52"/>
    </row>
    <row r="46" spans="1:12" x14ac:dyDescent="0.25">
      <c r="A46" s="70"/>
      <c r="B46" s="71"/>
      <c r="C46" s="72"/>
      <c r="D46" s="73"/>
      <c r="E46" s="84"/>
      <c r="F46" s="74"/>
      <c r="G46" s="73"/>
      <c r="H46" s="80"/>
      <c r="I46" s="75"/>
    </row>
    <row r="47" spans="1:12" x14ac:dyDescent="0.25">
      <c r="A47" s="6"/>
      <c r="B47" s="6"/>
      <c r="C47" s="48"/>
      <c r="D47" s="57"/>
      <c r="E47" s="85"/>
      <c r="F47" s="64"/>
      <c r="G47" s="57"/>
      <c r="H47" s="79"/>
      <c r="I47" s="57"/>
    </row>
    <row r="48" spans="1:12" x14ac:dyDescent="0.25">
      <c r="A48" s="6"/>
      <c r="B48" s="6"/>
      <c r="C48" s="48"/>
      <c r="D48" s="57"/>
      <c r="E48" s="85"/>
      <c r="F48" s="64"/>
      <c r="G48" s="57"/>
      <c r="H48" s="79"/>
      <c r="I48" s="57"/>
    </row>
    <row r="49" spans="1:9" x14ac:dyDescent="0.25">
      <c r="A49" s="62"/>
      <c r="B49" s="9"/>
      <c r="C49" s="63"/>
      <c r="D49" s="57"/>
      <c r="E49" s="85"/>
      <c r="F49" s="64"/>
      <c r="G49" s="57"/>
      <c r="H49" s="79"/>
      <c r="I49" s="65"/>
    </row>
    <row r="50" spans="1:9" x14ac:dyDescent="0.25">
      <c r="A50" s="14"/>
      <c r="B50" s="67"/>
      <c r="C50" s="66"/>
      <c r="D50" s="57"/>
      <c r="E50" s="85"/>
      <c r="F50" s="64"/>
      <c r="G50" s="57"/>
      <c r="H50" s="79"/>
      <c r="I50" s="65"/>
    </row>
    <row r="51" spans="1:9" x14ac:dyDescent="0.25">
      <c r="A51" s="6"/>
      <c r="B51" s="6"/>
      <c r="C51" s="48"/>
      <c r="D51" s="57"/>
      <c r="E51" s="85"/>
      <c r="F51" s="64"/>
      <c r="G51" s="57"/>
      <c r="H51" s="79"/>
      <c r="I51" s="57"/>
    </row>
    <row r="52" spans="1:9" x14ac:dyDescent="0.25">
      <c r="A52" s="62"/>
      <c r="B52" s="9"/>
      <c r="C52" s="63"/>
      <c r="D52" s="57"/>
      <c r="E52" s="85"/>
      <c r="F52" s="64"/>
      <c r="G52" s="57"/>
      <c r="H52" s="79"/>
      <c r="I52" s="65"/>
    </row>
    <row r="53" spans="1:9" x14ac:dyDescent="0.25">
      <c r="A53" s="14"/>
      <c r="B53" s="67"/>
      <c r="C53" s="66"/>
      <c r="D53" s="68"/>
      <c r="E53" s="85"/>
      <c r="F53" s="48"/>
      <c r="G53" s="68"/>
      <c r="H53" s="79"/>
      <c r="I53" s="69"/>
    </row>
  </sheetData>
  <mergeCells count="6">
    <mergeCell ref="A1:I1"/>
    <mergeCell ref="A2:I2"/>
    <mergeCell ref="D3:F3"/>
    <mergeCell ref="G3:I3"/>
    <mergeCell ref="D32:F32"/>
    <mergeCell ref="G32:I32"/>
  </mergeCells>
  <printOptions horizontalCentered="1"/>
  <pageMargins left="0.31496062992125978" right="0.11811023622047249" top="0.19685039370078741" bottom="0" header="0.31496062992125978" footer="0.31496062992125978"/>
  <pageSetup paperSize="9" scale="93" fitToHeight="0"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L55"/>
  <sheetViews>
    <sheetView workbookViewId="0">
      <selection activeCell="M35" sqref="M35"/>
    </sheetView>
  </sheetViews>
  <sheetFormatPr defaultRowHeight="15" x14ac:dyDescent="0.25"/>
  <cols>
    <col min="1" max="1" width="28" bestFit="1" customWidth="1"/>
    <col min="2" max="2" width="12" customWidth="1"/>
    <col min="3" max="3" width="10" customWidth="1"/>
    <col min="4" max="4" width="15.85546875" style="10" bestFit="1" customWidth="1"/>
    <col min="5" max="5" width="8" style="83" customWidth="1"/>
    <col min="6" max="6" width="14" style="10" customWidth="1"/>
    <col min="7" max="7" width="17.28515625" bestFit="1" customWidth="1"/>
    <col min="8" max="8" width="8" style="53" bestFit="1" customWidth="1"/>
    <col min="9" max="9" width="15.140625" bestFit="1" customWidth="1"/>
    <col min="10" max="11" width="9.140625" customWidth="1"/>
    <col min="12" max="12" width="14.85546875" bestFit="1" customWidth="1"/>
    <col min="13" max="13" width="8.42578125" bestFit="1" customWidth="1"/>
    <col min="14" max="14" width="9.140625" customWidth="1"/>
    <col min="15" max="16" width="5" bestFit="1" customWidth="1"/>
    <col min="17" max="17" width="9.140625" customWidth="1"/>
  </cols>
  <sheetData>
    <row r="1" spans="1:12" ht="15.75" customHeight="1" x14ac:dyDescent="0.3">
      <c r="A1" s="240" t="s">
        <v>47</v>
      </c>
      <c r="B1" s="227"/>
      <c r="C1" s="227"/>
      <c r="D1" s="227"/>
      <c r="E1" s="227"/>
      <c r="F1" s="227"/>
      <c r="G1" s="227"/>
      <c r="H1" s="227"/>
      <c r="I1" s="227"/>
      <c r="J1" s="228"/>
    </row>
    <row r="2" spans="1:12" ht="42" customHeight="1" x14ac:dyDescent="0.25">
      <c r="A2" s="241" t="s">
        <v>48</v>
      </c>
      <c r="B2" s="227"/>
      <c r="C2" s="227"/>
      <c r="D2" s="227"/>
      <c r="E2" s="227"/>
      <c r="F2" s="227"/>
      <c r="G2" s="227"/>
      <c r="H2" s="227"/>
      <c r="I2" s="227"/>
      <c r="J2" s="228"/>
    </row>
    <row r="3" spans="1:12" ht="16.5" customHeight="1" x14ac:dyDescent="0.25">
      <c r="A3" s="179"/>
      <c r="B3" s="179"/>
      <c r="C3" s="146"/>
      <c r="D3" s="160"/>
      <c r="E3" s="160"/>
      <c r="F3" s="160"/>
      <c r="G3" s="160"/>
      <c r="H3" s="160"/>
      <c r="I3" s="160"/>
    </row>
    <row r="4" spans="1:12" ht="16.5" customHeight="1" thickBot="1" x14ac:dyDescent="0.3">
      <c r="A4" s="217" t="s">
        <v>49</v>
      </c>
      <c r="B4" s="206"/>
      <c r="C4" s="206"/>
      <c r="D4" s="218"/>
      <c r="E4" s="219"/>
      <c r="F4" s="218"/>
      <c r="G4" s="206"/>
      <c r="H4" s="220"/>
      <c r="I4" s="227"/>
      <c r="J4" s="228"/>
      <c r="L4" s="52"/>
    </row>
    <row r="5" spans="1:12" x14ac:dyDescent="0.25">
      <c r="A5" s="175"/>
      <c r="B5" s="176"/>
      <c r="C5" s="174"/>
      <c r="D5" s="237">
        <v>2025</v>
      </c>
      <c r="E5" s="238"/>
      <c r="F5" s="239"/>
      <c r="G5" s="237" t="s">
        <v>20</v>
      </c>
      <c r="H5" s="238"/>
      <c r="I5" s="239"/>
    </row>
    <row r="6" spans="1:12" x14ac:dyDescent="0.25">
      <c r="A6" s="229" t="s">
        <v>21</v>
      </c>
      <c r="B6" s="187" t="s">
        <v>22</v>
      </c>
      <c r="C6" s="188" t="s">
        <v>23</v>
      </c>
      <c r="D6" s="189" t="s">
        <v>24</v>
      </c>
      <c r="E6" s="190" t="s">
        <v>25</v>
      </c>
      <c r="F6" s="191" t="s">
        <v>26</v>
      </c>
      <c r="G6" s="189" t="s">
        <v>24</v>
      </c>
      <c r="H6" s="190" t="s">
        <v>25</v>
      </c>
      <c r="I6" s="191" t="s">
        <v>26</v>
      </c>
    </row>
    <row r="7" spans="1:12" x14ac:dyDescent="0.25">
      <c r="A7" s="230" t="s">
        <v>27</v>
      </c>
      <c r="B7" s="192"/>
      <c r="C7" s="193">
        <v>4</v>
      </c>
      <c r="D7" s="194">
        <v>291150.65999999997</v>
      </c>
      <c r="E7" s="195"/>
      <c r="F7" s="196">
        <f t="shared" ref="F7:F23" si="0">D7/12</f>
        <v>24262.554999999997</v>
      </c>
      <c r="G7" s="194">
        <v>98793.65</v>
      </c>
      <c r="H7" s="195"/>
      <c r="I7" s="196">
        <f t="shared" ref="I7:I23" si="1">G7/3</f>
        <v>32931.216666666667</v>
      </c>
    </row>
    <row r="8" spans="1:12" x14ac:dyDescent="0.25">
      <c r="A8" s="161" t="s">
        <v>27</v>
      </c>
      <c r="B8" s="192" t="s">
        <v>3</v>
      </c>
      <c r="C8" s="104">
        <v>2</v>
      </c>
      <c r="D8" s="135">
        <v>224117.53</v>
      </c>
      <c r="E8" s="136">
        <f>D8/D7</f>
        <v>0.7697648014948687</v>
      </c>
      <c r="F8" s="115">
        <f t="shared" si="0"/>
        <v>18676.460833333334</v>
      </c>
      <c r="G8" s="135">
        <v>54859.18</v>
      </c>
      <c r="H8" s="136">
        <f>G8/G7</f>
        <v>0.55529054752000762</v>
      </c>
      <c r="I8" s="115">
        <f t="shared" si="1"/>
        <v>18286.393333333333</v>
      </c>
    </row>
    <row r="9" spans="1:12" x14ac:dyDescent="0.25">
      <c r="A9" s="161" t="s">
        <v>27</v>
      </c>
      <c r="B9" s="192" t="s">
        <v>4</v>
      </c>
      <c r="C9" s="104">
        <v>2</v>
      </c>
      <c r="D9" s="135">
        <v>67033.13</v>
      </c>
      <c r="E9" s="136">
        <f>D9/D7</f>
        <v>0.23023519850513136</v>
      </c>
      <c r="F9" s="115">
        <f t="shared" si="0"/>
        <v>5586.0941666666668</v>
      </c>
      <c r="G9" s="135">
        <v>43934.47</v>
      </c>
      <c r="H9" s="136">
        <f>G9/G7</f>
        <v>0.44470945247999244</v>
      </c>
      <c r="I9" s="115">
        <f t="shared" si="1"/>
        <v>14644.823333333334</v>
      </c>
    </row>
    <row r="10" spans="1:12" x14ac:dyDescent="0.25">
      <c r="A10" s="289" t="s">
        <v>28</v>
      </c>
      <c r="B10" s="290"/>
      <c r="C10" s="291">
        <v>3</v>
      </c>
      <c r="D10" s="292">
        <v>402678.27</v>
      </c>
      <c r="E10" s="293"/>
      <c r="F10" s="294">
        <f t="shared" si="0"/>
        <v>33556.522499999999</v>
      </c>
      <c r="G10" s="292">
        <v>89803.14</v>
      </c>
      <c r="H10" s="293"/>
      <c r="I10" s="294">
        <f t="shared" si="1"/>
        <v>29934.38</v>
      </c>
    </row>
    <row r="11" spans="1:12" x14ac:dyDescent="0.25">
      <c r="A11" s="295" t="s">
        <v>29</v>
      </c>
      <c r="B11" s="290" t="s">
        <v>3</v>
      </c>
      <c r="C11" s="296">
        <v>1</v>
      </c>
      <c r="D11" s="297">
        <v>302063.51</v>
      </c>
      <c r="E11" s="298"/>
      <c r="F11" s="299">
        <f t="shared" si="0"/>
        <v>25171.959166666667</v>
      </c>
      <c r="G11" s="297">
        <v>47492.71</v>
      </c>
      <c r="H11" s="298"/>
      <c r="I11" s="299">
        <f t="shared" si="1"/>
        <v>15830.903333333334</v>
      </c>
    </row>
    <row r="12" spans="1:12" x14ac:dyDescent="0.25">
      <c r="A12" s="295" t="s">
        <v>29</v>
      </c>
      <c r="B12" s="290" t="s">
        <v>4</v>
      </c>
      <c r="C12" s="296">
        <v>2</v>
      </c>
      <c r="D12" s="297">
        <v>100614.76</v>
      </c>
      <c r="E12" s="298"/>
      <c r="F12" s="299">
        <f t="shared" si="0"/>
        <v>8384.5633333333335</v>
      </c>
      <c r="G12" s="297">
        <v>42310.43</v>
      </c>
      <c r="H12" s="298"/>
      <c r="I12" s="299">
        <f t="shared" si="1"/>
        <v>14103.476666666667</v>
      </c>
    </row>
    <row r="13" spans="1:12" x14ac:dyDescent="0.25">
      <c r="A13" s="230" t="s">
        <v>30</v>
      </c>
      <c r="B13" s="192"/>
      <c r="C13" s="193">
        <v>1</v>
      </c>
      <c r="D13" s="194">
        <v>80001.22</v>
      </c>
      <c r="E13" s="195"/>
      <c r="F13" s="196">
        <f t="shared" si="0"/>
        <v>6666.7683333333334</v>
      </c>
      <c r="G13" s="194">
        <v>28874.28</v>
      </c>
      <c r="H13" s="195"/>
      <c r="I13" s="196">
        <f t="shared" si="1"/>
        <v>9624.76</v>
      </c>
    </row>
    <row r="14" spans="1:12" x14ac:dyDescent="0.25">
      <c r="A14" s="161" t="s">
        <v>30</v>
      </c>
      <c r="B14" s="192" t="s">
        <v>4</v>
      </c>
      <c r="C14" s="104">
        <v>1</v>
      </c>
      <c r="D14" s="135">
        <v>80001.22</v>
      </c>
      <c r="E14" s="136">
        <f>D14/D13</f>
        <v>1</v>
      </c>
      <c r="F14" s="115">
        <f t="shared" si="0"/>
        <v>6666.7683333333334</v>
      </c>
      <c r="G14" s="135">
        <v>28874.28</v>
      </c>
      <c r="H14" s="136">
        <f>G14/G13</f>
        <v>1</v>
      </c>
      <c r="I14" s="115">
        <f t="shared" si="1"/>
        <v>9624.76</v>
      </c>
    </row>
    <row r="15" spans="1:12" x14ac:dyDescent="0.25">
      <c r="A15" s="289" t="s">
        <v>31</v>
      </c>
      <c r="B15" s="290"/>
      <c r="C15" s="291">
        <v>2</v>
      </c>
      <c r="D15" s="292">
        <v>205882.59</v>
      </c>
      <c r="E15" s="293"/>
      <c r="F15" s="294">
        <f t="shared" si="0"/>
        <v>17156.8825</v>
      </c>
      <c r="G15" s="292">
        <v>49049.9</v>
      </c>
      <c r="H15" s="293"/>
      <c r="I15" s="294">
        <f t="shared" si="1"/>
        <v>16349.966666666667</v>
      </c>
    </row>
    <row r="16" spans="1:12" x14ac:dyDescent="0.25">
      <c r="A16" s="295" t="s">
        <v>31</v>
      </c>
      <c r="B16" s="290" t="s">
        <v>4</v>
      </c>
      <c r="C16" s="296">
        <v>2</v>
      </c>
      <c r="D16" s="297">
        <v>205882.59</v>
      </c>
      <c r="E16" s="298">
        <f>D16/D15</f>
        <v>1</v>
      </c>
      <c r="F16" s="299">
        <f t="shared" si="0"/>
        <v>17156.8825</v>
      </c>
      <c r="G16" s="297">
        <v>49049.9</v>
      </c>
      <c r="H16" s="298">
        <f>G16/G15</f>
        <v>1</v>
      </c>
      <c r="I16" s="299">
        <f t="shared" si="1"/>
        <v>16349.966666666667</v>
      </c>
    </row>
    <row r="17" spans="1:10" x14ac:dyDescent="0.25">
      <c r="A17" s="230" t="s">
        <v>32</v>
      </c>
      <c r="B17" s="192"/>
      <c r="C17" s="193">
        <v>3</v>
      </c>
      <c r="D17" s="194">
        <v>389091.44</v>
      </c>
      <c r="E17" s="195"/>
      <c r="F17" s="196">
        <f t="shared" si="0"/>
        <v>32424.286666666667</v>
      </c>
      <c r="G17" s="194">
        <v>96194</v>
      </c>
      <c r="H17" s="195"/>
      <c r="I17" s="196">
        <f t="shared" si="1"/>
        <v>32064.666666666668</v>
      </c>
    </row>
    <row r="18" spans="1:10" x14ac:dyDescent="0.25">
      <c r="A18" s="161" t="s">
        <v>32</v>
      </c>
      <c r="B18" s="192" t="s">
        <v>3</v>
      </c>
      <c r="C18" s="104">
        <v>1</v>
      </c>
      <c r="D18" s="135">
        <v>75148.75</v>
      </c>
      <c r="E18" s="136">
        <f>D18/D17</f>
        <v>0.19313904721214117</v>
      </c>
      <c r="F18" s="115">
        <f t="shared" si="0"/>
        <v>6262.395833333333</v>
      </c>
      <c r="G18" s="135">
        <v>40504.44</v>
      </c>
      <c r="H18" s="136">
        <f>G18/G17</f>
        <v>0.42107033702725744</v>
      </c>
      <c r="I18" s="115">
        <f t="shared" si="1"/>
        <v>13501.480000000001</v>
      </c>
    </row>
    <row r="19" spans="1:10" x14ac:dyDescent="0.25">
      <c r="A19" s="161" t="s">
        <v>32</v>
      </c>
      <c r="B19" s="192" t="s">
        <v>4</v>
      </c>
      <c r="C19" s="104">
        <v>2</v>
      </c>
      <c r="D19" s="135">
        <v>313942.69</v>
      </c>
      <c r="E19" s="136">
        <f>D19/D17</f>
        <v>0.80686095278785885</v>
      </c>
      <c r="F19" s="115">
        <f t="shared" si="0"/>
        <v>26161.890833333335</v>
      </c>
      <c r="G19" s="135">
        <v>55689.56</v>
      </c>
      <c r="H19" s="136">
        <f>G19/G17</f>
        <v>0.57892966297274251</v>
      </c>
      <c r="I19" s="115">
        <f t="shared" si="1"/>
        <v>18563.186666666665</v>
      </c>
    </row>
    <row r="20" spans="1:10" x14ac:dyDescent="0.25">
      <c r="A20" s="289" t="s">
        <v>33</v>
      </c>
      <c r="B20" s="290"/>
      <c r="C20" s="291">
        <v>2</v>
      </c>
      <c r="D20" s="292">
        <v>186495.39</v>
      </c>
      <c r="E20" s="293"/>
      <c r="F20" s="294">
        <f t="shared" si="0"/>
        <v>15541.282500000001</v>
      </c>
      <c r="G20" s="292">
        <v>45886.8</v>
      </c>
      <c r="H20" s="293"/>
      <c r="I20" s="294">
        <f t="shared" si="1"/>
        <v>15295.6</v>
      </c>
    </row>
    <row r="21" spans="1:10" x14ac:dyDescent="0.25">
      <c r="A21" s="295" t="s">
        <v>33</v>
      </c>
      <c r="B21" s="290" t="s">
        <v>4</v>
      </c>
      <c r="C21" s="296">
        <v>2</v>
      </c>
      <c r="D21" s="297">
        <v>186495.39</v>
      </c>
      <c r="E21" s="298">
        <f>D21/D20</f>
        <v>1</v>
      </c>
      <c r="F21" s="299">
        <f t="shared" si="0"/>
        <v>15541.282500000001</v>
      </c>
      <c r="G21" s="297">
        <v>45886.8</v>
      </c>
      <c r="H21" s="298">
        <f>G21/G20</f>
        <v>1</v>
      </c>
      <c r="I21" s="299">
        <f t="shared" si="1"/>
        <v>15295.6</v>
      </c>
    </row>
    <row r="22" spans="1:10" x14ac:dyDescent="0.25">
      <c r="A22" s="230" t="s">
        <v>36</v>
      </c>
      <c r="B22" s="192"/>
      <c r="C22" s="193">
        <v>2</v>
      </c>
      <c r="D22" s="194">
        <v>92483.22</v>
      </c>
      <c r="E22" s="195"/>
      <c r="F22" s="196">
        <f t="shared" si="0"/>
        <v>7706.9350000000004</v>
      </c>
      <c r="G22" s="194">
        <v>78860.42</v>
      </c>
      <c r="H22" s="195"/>
      <c r="I22" s="196">
        <f t="shared" si="1"/>
        <v>26286.806666666667</v>
      </c>
    </row>
    <row r="23" spans="1:10" ht="15.75" customHeight="1" thickBot="1" x14ac:dyDescent="0.3">
      <c r="A23" s="162" t="s">
        <v>36</v>
      </c>
      <c r="B23" s="231" t="s">
        <v>3</v>
      </c>
      <c r="C23" s="163">
        <v>2</v>
      </c>
      <c r="D23" s="164">
        <v>92483.22</v>
      </c>
      <c r="E23" s="165">
        <f>D23/D22</f>
        <v>1</v>
      </c>
      <c r="F23" s="128">
        <f t="shared" si="0"/>
        <v>7706.9350000000004</v>
      </c>
      <c r="G23" s="164">
        <v>78860.42</v>
      </c>
      <c r="H23" s="165">
        <f>G23/G22</f>
        <v>1</v>
      </c>
      <c r="I23" s="128">
        <f t="shared" si="1"/>
        <v>26286.806666666667</v>
      </c>
    </row>
    <row r="24" spans="1:10" ht="15.75" customHeight="1" thickBot="1" x14ac:dyDescent="0.3">
      <c r="B24" s="81"/>
      <c r="C24" s="151"/>
      <c r="D24" s="152"/>
      <c r="E24" s="154"/>
      <c r="F24" s="152"/>
      <c r="G24" s="152"/>
      <c r="H24" s="154"/>
      <c r="I24" s="152"/>
    </row>
    <row r="25" spans="1:10" ht="15.75" thickBot="1" x14ac:dyDescent="0.3">
      <c r="A25" s="1"/>
      <c r="B25" s="177"/>
      <c r="C25" s="328"/>
      <c r="D25" s="253">
        <v>2025</v>
      </c>
      <c r="E25" s="254"/>
      <c r="F25" s="255"/>
      <c r="G25" s="329" t="s">
        <v>20</v>
      </c>
      <c r="H25" s="330"/>
      <c r="I25" s="331"/>
    </row>
    <row r="26" spans="1:10" x14ac:dyDescent="0.25">
      <c r="B26" s="199" t="s">
        <v>39</v>
      </c>
      <c r="C26" s="137"/>
      <c r="D26" s="256" t="s">
        <v>24</v>
      </c>
      <c r="E26" s="257" t="s">
        <v>25</v>
      </c>
      <c r="F26" s="256" t="s">
        <v>26</v>
      </c>
      <c r="G26" s="256" t="s">
        <v>24</v>
      </c>
      <c r="H26" s="257" t="s">
        <v>25</v>
      </c>
      <c r="I26" s="261" t="s">
        <v>26</v>
      </c>
    </row>
    <row r="27" spans="1:10" x14ac:dyDescent="0.25">
      <c r="A27" s="1"/>
      <c r="B27" s="155" t="s">
        <v>4</v>
      </c>
      <c r="C27" s="137">
        <f>SUM(C9+C12+C14+C16+C19+C21)</f>
        <v>11</v>
      </c>
      <c r="D27" s="138">
        <f>D9+D12+D14+D16+D19+D21</f>
        <v>953969.78</v>
      </c>
      <c r="E27" s="139">
        <f>D27/D29</f>
        <v>0.57894146351655973</v>
      </c>
      <c r="F27" s="138">
        <f>F9+F12+F14+F16+F19+F21</f>
        <v>79497.481666666674</v>
      </c>
      <c r="G27" s="138">
        <f>G9+G12+G14+G16+G19+G21</f>
        <v>265745.44</v>
      </c>
      <c r="H27" s="139">
        <f>G27/G29</f>
        <v>0.54516113342041972</v>
      </c>
      <c r="I27" s="148">
        <f>I9+I12+I14+I16+I19+I21</f>
        <v>88581.813333333339</v>
      </c>
    </row>
    <row r="28" spans="1:10" ht="15.75" customHeight="1" x14ac:dyDescent="0.25">
      <c r="B28" s="155" t="s">
        <v>3</v>
      </c>
      <c r="C28" s="137">
        <f>SUM(C8+C11+C18+C23)</f>
        <v>6</v>
      </c>
      <c r="D28" s="143">
        <f>D8+D11+D18+D23</f>
        <v>693813.01</v>
      </c>
      <c r="E28" s="139">
        <f>D28/D29</f>
        <v>0.42105853648344027</v>
      </c>
      <c r="F28" s="138">
        <f>F8+F11+F18+F23</f>
        <v>57817.750833333332</v>
      </c>
      <c r="G28" s="143">
        <f>G8+G11+G18+G23</f>
        <v>221716.75</v>
      </c>
      <c r="H28" s="139">
        <f>G28/G29</f>
        <v>0.45483886657958023</v>
      </c>
      <c r="I28" s="148">
        <f>I8+I11+I18+I23</f>
        <v>73905.583333333343</v>
      </c>
    </row>
    <row r="29" spans="1:10" ht="15.75" customHeight="1" thickBot="1" x14ac:dyDescent="0.3">
      <c r="A29" s="178"/>
      <c r="B29" s="156" t="s">
        <v>40</v>
      </c>
      <c r="C29" s="149">
        <f>SUM(C27:C28)</f>
        <v>17</v>
      </c>
      <c r="D29" s="235">
        <f>SUM(D27:D28)</f>
        <v>1647782.79</v>
      </c>
      <c r="E29" s="150"/>
      <c r="F29" s="235"/>
      <c r="G29" s="235">
        <f>SUM(G27:G28)</f>
        <v>487462.19</v>
      </c>
      <c r="H29" s="150"/>
      <c r="I29" s="236"/>
    </row>
    <row r="30" spans="1:10" ht="15.75" customHeight="1" x14ac:dyDescent="0.25">
      <c r="B30" s="81"/>
      <c r="C30" s="12"/>
      <c r="D30" s="146"/>
      <c r="E30" s="60"/>
      <c r="F30" s="147"/>
      <c r="G30" s="146"/>
      <c r="H30" s="60"/>
      <c r="I30" s="147"/>
    </row>
    <row r="31" spans="1:10" ht="16.5" customHeight="1" x14ac:dyDescent="0.25">
      <c r="A31" s="179"/>
      <c r="B31" s="179"/>
      <c r="C31" s="146"/>
      <c r="D31" s="160"/>
      <c r="E31" s="160"/>
      <c r="F31" s="160"/>
      <c r="G31" s="160"/>
      <c r="H31" s="160"/>
      <c r="I31" s="160"/>
    </row>
    <row r="32" spans="1:10" ht="16.5" customHeight="1" thickBot="1" x14ac:dyDescent="0.3">
      <c r="A32" s="217" t="s">
        <v>50</v>
      </c>
      <c r="B32" s="206"/>
      <c r="C32" s="206"/>
      <c r="D32" s="218"/>
      <c r="E32" s="219"/>
      <c r="F32" s="218"/>
      <c r="G32" s="206"/>
      <c r="H32" s="220"/>
      <c r="I32" s="227"/>
      <c r="J32" s="228"/>
    </row>
    <row r="33" spans="1:12" x14ac:dyDescent="0.25">
      <c r="A33" s="302"/>
      <c r="B33" s="303"/>
      <c r="C33" s="304"/>
      <c r="D33" s="232">
        <v>2025</v>
      </c>
      <c r="E33" s="233"/>
      <c r="F33" s="234"/>
      <c r="G33" s="232" t="s">
        <v>20</v>
      </c>
      <c r="H33" s="233"/>
      <c r="I33" s="234"/>
    </row>
    <row r="34" spans="1:12" x14ac:dyDescent="0.25">
      <c r="A34" s="229" t="s">
        <v>21</v>
      </c>
      <c r="B34" s="187" t="s">
        <v>22</v>
      </c>
      <c r="C34" s="188" t="s">
        <v>23</v>
      </c>
      <c r="D34" s="200" t="s">
        <v>24</v>
      </c>
      <c r="E34" s="190" t="s">
        <v>25</v>
      </c>
      <c r="F34" s="201" t="s">
        <v>26</v>
      </c>
      <c r="G34" s="200" t="s">
        <v>24</v>
      </c>
      <c r="H34" s="190" t="s">
        <v>25</v>
      </c>
      <c r="I34" s="201" t="s">
        <v>26</v>
      </c>
    </row>
    <row r="35" spans="1:12" x14ac:dyDescent="0.25">
      <c r="A35" s="230" t="s">
        <v>34</v>
      </c>
      <c r="B35" s="192"/>
      <c r="C35" s="193">
        <v>2</v>
      </c>
      <c r="D35" s="194">
        <v>129969.49</v>
      </c>
      <c r="E35" s="195"/>
      <c r="F35" s="196">
        <f t="shared" ref="F35:F43" si="2">D35/12</f>
        <v>10830.790833333334</v>
      </c>
      <c r="G35" s="194">
        <v>76182.75</v>
      </c>
      <c r="H35" s="195"/>
      <c r="I35" s="196">
        <f t="shared" ref="I35:I43" si="3">G35/3</f>
        <v>25394.25</v>
      </c>
    </row>
    <row r="36" spans="1:12" x14ac:dyDescent="0.25">
      <c r="A36" s="161" t="s">
        <v>34</v>
      </c>
      <c r="B36" s="192" t="s">
        <v>4</v>
      </c>
      <c r="C36" s="104">
        <v>2</v>
      </c>
      <c r="D36" s="135">
        <v>129969.49</v>
      </c>
      <c r="E36" s="136">
        <f>D36/D35</f>
        <v>1</v>
      </c>
      <c r="F36" s="115">
        <f t="shared" si="2"/>
        <v>10830.790833333334</v>
      </c>
      <c r="G36" s="135">
        <v>76182.75</v>
      </c>
      <c r="H36" s="136">
        <f>G36/G35</f>
        <v>1</v>
      </c>
      <c r="I36" s="115">
        <f t="shared" si="3"/>
        <v>25394.25</v>
      </c>
    </row>
    <row r="37" spans="1:12" x14ac:dyDescent="0.25">
      <c r="A37" s="289" t="s">
        <v>35</v>
      </c>
      <c r="B37" s="290"/>
      <c r="C37" s="291">
        <v>2</v>
      </c>
      <c r="D37" s="292">
        <v>58138.06</v>
      </c>
      <c r="E37" s="293"/>
      <c r="F37" s="294">
        <f t="shared" si="2"/>
        <v>4844.8383333333331</v>
      </c>
      <c r="G37" s="292">
        <v>13352.93</v>
      </c>
      <c r="H37" s="293"/>
      <c r="I37" s="294">
        <f t="shared" si="3"/>
        <v>4450.9766666666665</v>
      </c>
    </row>
    <row r="38" spans="1:12" x14ac:dyDescent="0.25">
      <c r="A38" s="295" t="s">
        <v>35</v>
      </c>
      <c r="B38" s="290" t="s">
        <v>3</v>
      </c>
      <c r="C38" s="296">
        <v>1</v>
      </c>
      <c r="D38" s="297">
        <v>40027.449999999997</v>
      </c>
      <c r="E38" s="305">
        <f>D38/D37</f>
        <v>0.68848960560431494</v>
      </c>
      <c r="F38" s="299">
        <f t="shared" si="2"/>
        <v>3335.6208333333329</v>
      </c>
      <c r="G38" s="297">
        <v>8242.35</v>
      </c>
      <c r="H38" s="298">
        <f>G38/G37</f>
        <v>0.61726901885953123</v>
      </c>
      <c r="I38" s="299">
        <f t="shared" si="3"/>
        <v>2747.4500000000003</v>
      </c>
    </row>
    <row r="39" spans="1:12" x14ac:dyDescent="0.25">
      <c r="A39" s="295" t="s">
        <v>35</v>
      </c>
      <c r="B39" s="290" t="s">
        <v>4</v>
      </c>
      <c r="C39" s="296">
        <v>1</v>
      </c>
      <c r="D39" s="297">
        <v>18110.61</v>
      </c>
      <c r="E39" s="305">
        <f>D39/D37</f>
        <v>0.31151039439568506</v>
      </c>
      <c r="F39" s="299">
        <f t="shared" si="2"/>
        <v>1509.2175</v>
      </c>
      <c r="G39" s="297">
        <v>5110.58</v>
      </c>
      <c r="H39" s="298">
        <f>G39/G37</f>
        <v>0.38273098114046877</v>
      </c>
      <c r="I39" s="299">
        <f t="shared" si="3"/>
        <v>1703.5266666666666</v>
      </c>
    </row>
    <row r="40" spans="1:12" x14ac:dyDescent="0.25">
      <c r="A40" s="230" t="s">
        <v>37</v>
      </c>
      <c r="B40" s="192"/>
      <c r="C40" s="193">
        <v>1</v>
      </c>
      <c r="D40" s="202">
        <v>82366.740000000005</v>
      </c>
      <c r="E40" s="197"/>
      <c r="F40" s="203">
        <f t="shared" si="2"/>
        <v>6863.8950000000004</v>
      </c>
      <c r="G40" s="202">
        <v>15568.74</v>
      </c>
      <c r="H40" s="197"/>
      <c r="I40" s="203">
        <f t="shared" si="3"/>
        <v>5189.58</v>
      </c>
    </row>
    <row r="41" spans="1:12" x14ac:dyDescent="0.25">
      <c r="A41" s="161" t="s">
        <v>37</v>
      </c>
      <c r="B41" s="192" t="s">
        <v>4</v>
      </c>
      <c r="C41" s="104">
        <v>1</v>
      </c>
      <c r="D41" s="144">
        <v>82366.740000000005</v>
      </c>
      <c r="E41" s="136">
        <f>D41/D40</f>
        <v>1</v>
      </c>
      <c r="F41" s="145">
        <f t="shared" si="2"/>
        <v>6863.8950000000004</v>
      </c>
      <c r="G41" s="144">
        <v>15568.74</v>
      </c>
      <c r="H41" s="136">
        <f>G41/G40</f>
        <v>1</v>
      </c>
      <c r="I41" s="145">
        <f t="shared" si="3"/>
        <v>5189.58</v>
      </c>
    </row>
    <row r="42" spans="1:12" x14ac:dyDescent="0.25">
      <c r="A42" s="289" t="s">
        <v>38</v>
      </c>
      <c r="B42" s="290"/>
      <c r="C42" s="291">
        <v>1</v>
      </c>
      <c r="D42" s="292">
        <v>25969.11</v>
      </c>
      <c r="E42" s="293"/>
      <c r="F42" s="294">
        <f t="shared" si="2"/>
        <v>2164.0925000000002</v>
      </c>
      <c r="G42" s="292">
        <v>8453.8700000000008</v>
      </c>
      <c r="H42" s="293"/>
      <c r="I42" s="294">
        <f t="shared" si="3"/>
        <v>2817.9566666666669</v>
      </c>
      <c r="L42" s="134"/>
    </row>
    <row r="43" spans="1:12" ht="15.75" customHeight="1" thickBot="1" x14ac:dyDescent="0.3">
      <c r="A43" s="306" t="s">
        <v>38</v>
      </c>
      <c r="B43" s="307" t="s">
        <v>4</v>
      </c>
      <c r="C43" s="308">
        <v>1</v>
      </c>
      <c r="D43" s="309">
        <v>25969.11</v>
      </c>
      <c r="E43" s="310">
        <f>D43/D42</f>
        <v>1</v>
      </c>
      <c r="F43" s="311">
        <f t="shared" si="2"/>
        <v>2164.0925000000002</v>
      </c>
      <c r="G43" s="309">
        <v>8453.8700000000008</v>
      </c>
      <c r="H43" s="310">
        <f>G43/G42</f>
        <v>1</v>
      </c>
      <c r="I43" s="311">
        <f t="shared" si="3"/>
        <v>2817.9566666666669</v>
      </c>
    </row>
    <row r="44" spans="1:12" ht="15.75" customHeight="1" thickBot="1" x14ac:dyDescent="0.3">
      <c r="B44" s="81"/>
      <c r="C44" s="151"/>
      <c r="D44" s="152"/>
      <c r="E44" s="153"/>
      <c r="F44" s="152"/>
      <c r="G44" s="152"/>
      <c r="H44" s="154"/>
      <c r="I44" s="152"/>
    </row>
    <row r="45" spans="1:12" ht="15.75" thickBot="1" x14ac:dyDescent="0.3">
      <c r="B45" s="177"/>
      <c r="C45" s="328"/>
      <c r="D45" s="253">
        <v>2025</v>
      </c>
      <c r="E45" s="254"/>
      <c r="F45" s="255"/>
      <c r="G45" s="329" t="s">
        <v>20</v>
      </c>
      <c r="H45" s="330"/>
      <c r="I45" s="331"/>
    </row>
    <row r="46" spans="1:12" x14ac:dyDescent="0.25">
      <c r="B46" s="199" t="s">
        <v>39</v>
      </c>
      <c r="C46" s="332"/>
      <c r="D46" s="268" t="s">
        <v>24</v>
      </c>
      <c r="E46" s="334" t="s">
        <v>25</v>
      </c>
      <c r="F46" s="269" t="s">
        <v>26</v>
      </c>
      <c r="G46" s="272" t="s">
        <v>24</v>
      </c>
      <c r="H46" s="257" t="s">
        <v>25</v>
      </c>
      <c r="I46" s="261" t="s">
        <v>26</v>
      </c>
    </row>
    <row r="47" spans="1:12" x14ac:dyDescent="0.25">
      <c r="A47" s="1"/>
      <c r="B47" s="155" t="s">
        <v>4</v>
      </c>
      <c r="C47" s="332">
        <f>SUM(C36+C39+C41+C43)</f>
        <v>5</v>
      </c>
      <c r="D47" s="270">
        <f>D36+D39+D41+D43</f>
        <v>256415.95</v>
      </c>
      <c r="E47" s="141">
        <f>D47/D49</f>
        <v>0.86497439308819146</v>
      </c>
      <c r="F47" s="148">
        <f>F36+F39+F41+F43</f>
        <v>21367.995833333334</v>
      </c>
      <c r="G47" s="273">
        <f>G36+G39+G41+G43</f>
        <v>105315.94</v>
      </c>
      <c r="H47" s="139">
        <f>G47/G49</f>
        <v>0.92741745230577177</v>
      </c>
      <c r="I47" s="148">
        <f>I36+I39+I41+I43</f>
        <v>35105.313333333332</v>
      </c>
    </row>
    <row r="48" spans="1:12" x14ac:dyDescent="0.25">
      <c r="A48" s="228"/>
      <c r="B48" s="155" t="s">
        <v>3</v>
      </c>
      <c r="C48" s="332">
        <f>SUM(C38)</f>
        <v>1</v>
      </c>
      <c r="D48" s="270">
        <f>D38</f>
        <v>40027.449999999997</v>
      </c>
      <c r="E48" s="139">
        <f>D48/D49</f>
        <v>0.13502560691180843</v>
      </c>
      <c r="F48" s="148">
        <f>F38</f>
        <v>3335.6208333333329</v>
      </c>
      <c r="G48" s="273">
        <f>G38</f>
        <v>8242.35</v>
      </c>
      <c r="H48" s="139">
        <f>G48/G49</f>
        <v>7.2582547694228228E-2</v>
      </c>
      <c r="I48" s="148">
        <f>I38</f>
        <v>2747.4500000000003</v>
      </c>
    </row>
    <row r="49" spans="1:9" ht="15.75" customHeight="1" thickBot="1" x14ac:dyDescent="0.3">
      <c r="A49" s="228"/>
      <c r="B49" s="156" t="s">
        <v>40</v>
      </c>
      <c r="C49" s="333">
        <f>SUM(C47:C48)</f>
        <v>6</v>
      </c>
      <c r="D49" s="271">
        <f>SUM(D47:D48)</f>
        <v>296443.40000000002</v>
      </c>
      <c r="E49" s="157"/>
      <c r="F49" s="158"/>
      <c r="G49" s="274">
        <f>SUM(G47:G48)</f>
        <v>113558.29000000001</v>
      </c>
      <c r="H49" s="157"/>
      <c r="I49" s="158"/>
    </row>
    <row r="50" spans="1:9" x14ac:dyDescent="0.25">
      <c r="A50" s="228"/>
      <c r="B50" s="228"/>
      <c r="C50" s="285"/>
      <c r="D50" s="281"/>
      <c r="E50" s="282"/>
      <c r="F50" s="283"/>
      <c r="G50" s="281"/>
      <c r="H50" s="284"/>
      <c r="I50" s="281"/>
    </row>
    <row r="51" spans="1:9" x14ac:dyDescent="0.25">
      <c r="A51" s="248"/>
      <c r="B51" s="248"/>
      <c r="C51" s="249"/>
      <c r="D51" s="281"/>
      <c r="E51" s="282"/>
      <c r="F51" s="283"/>
      <c r="G51" s="281"/>
      <c r="H51" s="284"/>
      <c r="I51" s="281"/>
    </row>
    <row r="52" spans="1:9" x14ac:dyDescent="0.25">
      <c r="A52" s="228"/>
      <c r="B52" s="286"/>
      <c r="C52" s="280"/>
      <c r="D52" s="281"/>
      <c r="E52" s="282"/>
      <c r="F52" s="283"/>
      <c r="G52" s="281"/>
      <c r="H52" s="284"/>
      <c r="I52" s="281"/>
    </row>
    <row r="53" spans="1:9" x14ac:dyDescent="0.25">
      <c r="A53" s="228"/>
      <c r="B53" s="228"/>
      <c r="C53" s="285"/>
      <c r="D53" s="281"/>
      <c r="E53" s="282"/>
      <c r="F53" s="283"/>
      <c r="G53" s="281"/>
      <c r="H53" s="284"/>
      <c r="I53" s="281"/>
    </row>
    <row r="54" spans="1:9" x14ac:dyDescent="0.25">
      <c r="A54" s="248"/>
      <c r="B54" s="248"/>
      <c r="C54" s="249"/>
      <c r="D54" s="281"/>
      <c r="E54" s="282"/>
      <c r="F54" s="283"/>
      <c r="G54" s="281"/>
      <c r="H54" s="284"/>
      <c r="I54" s="281"/>
    </row>
    <row r="55" spans="1:9" x14ac:dyDescent="0.25">
      <c r="A55" s="228"/>
      <c r="B55" s="286"/>
      <c r="C55" s="280"/>
      <c r="D55" s="287"/>
      <c r="E55" s="282"/>
      <c r="F55" s="285"/>
      <c r="G55" s="287"/>
      <c r="H55" s="284"/>
      <c r="I55" s="287"/>
    </row>
  </sheetData>
  <mergeCells count="12">
    <mergeCell ref="A1:I1"/>
    <mergeCell ref="A4:I4"/>
    <mergeCell ref="A32:I32"/>
    <mergeCell ref="A2:I2"/>
    <mergeCell ref="G45:I45"/>
    <mergeCell ref="D33:F33"/>
    <mergeCell ref="G33:I33"/>
    <mergeCell ref="G5:I5"/>
    <mergeCell ref="D5:F5"/>
    <mergeCell ref="D25:F25"/>
    <mergeCell ref="G25:I25"/>
    <mergeCell ref="D45:F45"/>
  </mergeCells>
  <printOptions horizontalCentered="1"/>
  <pageMargins left="0.31496062992125978" right="0.11811023622047249" top="0.19685039370078741" bottom="0" header="0.31496062992125978" footer="0.31496062992125978"/>
  <pageSetup paperSize="9" scale="93" fitToHeight="0"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S10"/>
  <sheetViews>
    <sheetView workbookViewId="0">
      <selection activeCell="I8" sqref="I8"/>
    </sheetView>
  </sheetViews>
  <sheetFormatPr defaultRowHeight="15" x14ac:dyDescent="0.25"/>
  <cols>
    <col min="1" max="1" width="34" customWidth="1"/>
    <col min="2" max="2" width="28.7109375" bestFit="1" customWidth="1"/>
    <col min="3" max="4" width="12.140625" bestFit="1" customWidth="1"/>
    <col min="6" max="6" width="13.28515625" customWidth="1"/>
    <col min="8" max="8" width="10.140625" bestFit="1" customWidth="1"/>
    <col min="10" max="10" width="11.7109375" bestFit="1" customWidth="1"/>
    <col min="12" max="12" width="10" customWidth="1"/>
    <col min="13" max="13" width="21" bestFit="1" customWidth="1"/>
    <col min="14" max="14" width="11.42578125" bestFit="1" customWidth="1"/>
    <col min="15" max="16" width="11.7109375" bestFit="1" customWidth="1"/>
  </cols>
  <sheetData>
    <row r="1" spans="1:19" ht="15.75" customHeight="1" x14ac:dyDescent="0.25">
      <c r="A1" s="327" t="s">
        <v>1618</v>
      </c>
      <c r="B1" s="206"/>
      <c r="C1" s="206"/>
      <c r="D1" s="206"/>
      <c r="E1" s="206"/>
      <c r="F1" s="206"/>
    </row>
    <row r="2" spans="1:19" x14ac:dyDescent="0.25">
      <c r="A2" s="205" t="s">
        <v>1617</v>
      </c>
      <c r="B2" s="206"/>
      <c r="C2" s="206"/>
      <c r="D2" s="206"/>
      <c r="E2" s="206"/>
      <c r="F2" s="206"/>
    </row>
    <row r="5" spans="1:19" x14ac:dyDescent="0.25">
      <c r="B5" s="183" t="s">
        <v>0</v>
      </c>
      <c r="H5" s="186"/>
      <c r="J5" s="186"/>
      <c r="M5" s="183" t="s">
        <v>1</v>
      </c>
    </row>
    <row r="6" spans="1:19" x14ac:dyDescent="0.25">
      <c r="B6" t="s">
        <v>2</v>
      </c>
      <c r="C6" t="s">
        <v>3</v>
      </c>
      <c r="D6" t="s">
        <v>4</v>
      </c>
      <c r="M6" t="s">
        <v>2</v>
      </c>
      <c r="N6" t="s">
        <v>3</v>
      </c>
      <c r="O6" t="s">
        <v>4</v>
      </c>
    </row>
    <row r="7" spans="1:19" x14ac:dyDescent="0.25">
      <c r="B7" t="s">
        <v>5</v>
      </c>
      <c r="C7" s="185">
        <v>3669.7347619047619</v>
      </c>
      <c r="D7" s="185">
        <v>3253.832625</v>
      </c>
      <c r="H7" s="186"/>
      <c r="J7" s="186"/>
      <c r="M7" t="s">
        <v>5</v>
      </c>
      <c r="N7" s="204">
        <v>39.979490133819937</v>
      </c>
      <c r="O7" s="204">
        <v>49.38007885701596</v>
      </c>
    </row>
    <row r="8" spans="1:19" x14ac:dyDescent="0.25">
      <c r="B8" t="s">
        <v>6</v>
      </c>
      <c r="C8" s="185">
        <v>2982.9328571428568</v>
      </c>
      <c r="D8" s="185">
        <v>2858.4913333333329</v>
      </c>
      <c r="H8" s="186"/>
      <c r="J8" s="186"/>
      <c r="M8" t="s">
        <v>6</v>
      </c>
      <c r="N8" s="204">
        <v>32.497208236949177</v>
      </c>
      <c r="O8" s="204">
        <v>43.380389749487101</v>
      </c>
    </row>
    <row r="9" spans="1:19" x14ac:dyDescent="0.25">
      <c r="B9" t="s">
        <v>7</v>
      </c>
      <c r="C9" s="185">
        <v>2526.375809523809</v>
      </c>
      <c r="D9" s="185">
        <v>477.03899999999999</v>
      </c>
      <c r="F9" s="5"/>
      <c r="G9" s="5"/>
      <c r="H9" s="186"/>
      <c r="J9" s="186"/>
      <c r="M9" t="s">
        <v>7</v>
      </c>
      <c r="N9" s="204">
        <v>27.523301629230879</v>
      </c>
      <c r="O9" s="204">
        <v>7.2395313934969341</v>
      </c>
      <c r="R9" s="133"/>
      <c r="S9" s="133"/>
    </row>
    <row r="10" spans="1:19" x14ac:dyDescent="0.25">
      <c r="R10" s="133"/>
      <c r="S10" s="133"/>
    </row>
  </sheetData>
  <mergeCells count="2">
    <mergeCell ref="A2:F2"/>
    <mergeCell ref="A1:F1"/>
  </mergeCells>
  <pageMargins left="0.75" right="0.75" top="1" bottom="1" header="0.5" footer="0.5"/>
  <drawing r:id="rId1"/>
  <tableParts count="2">
    <tablePart r:id="rId2"/>
    <tablePart r:id="rId3"/>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outlinePr applyStyles="1" summaryBelow="0"/>
  </sheetPr>
  <dimension ref="A1:I50"/>
  <sheetViews>
    <sheetView workbookViewId="0">
      <selection activeCell="M55" sqref="M55"/>
    </sheetView>
  </sheetViews>
  <sheetFormatPr defaultRowHeight="15" outlineLevelRow="2" x14ac:dyDescent="0.25"/>
  <cols>
    <col min="1" max="1" width="23.7109375" customWidth="1"/>
    <col min="2" max="2" width="10" customWidth="1"/>
    <col min="3" max="3" width="13.5703125" style="10" customWidth="1"/>
    <col min="4" max="5" width="20" style="10" customWidth="1"/>
    <col min="6" max="6" width="11" style="10" customWidth="1"/>
    <col min="7" max="7" width="23.140625" style="10" customWidth="1"/>
    <col min="8" max="8" width="14" style="10" bestFit="1" customWidth="1"/>
    <col min="9" max="9" width="16.140625" style="10" customWidth="1"/>
    <col min="11" max="11" width="21" customWidth="1"/>
    <col min="12" max="12" width="11.140625" bestFit="1" customWidth="1"/>
    <col min="13" max="13" width="16.42578125" customWidth="1"/>
    <col min="14" max="14" width="10.5703125" bestFit="1" customWidth="1"/>
  </cols>
  <sheetData>
    <row r="1" spans="1:9" x14ac:dyDescent="0.25">
      <c r="A1" s="221" t="s">
        <v>51</v>
      </c>
      <c r="B1" s="206"/>
      <c r="C1" s="218"/>
      <c r="D1" s="218"/>
      <c r="E1" s="218"/>
      <c r="F1" s="218"/>
      <c r="G1" s="218"/>
    </row>
    <row r="2" spans="1:9" x14ac:dyDescent="0.25">
      <c r="D2" s="10" t="s">
        <v>52</v>
      </c>
      <c r="E2" s="10" t="s">
        <v>52</v>
      </c>
      <c r="H2" s="10" t="s">
        <v>53</v>
      </c>
      <c r="I2" s="10" t="s">
        <v>54</v>
      </c>
    </row>
    <row r="3" spans="1:9" x14ac:dyDescent="0.25">
      <c r="A3" t="s">
        <v>21</v>
      </c>
      <c r="B3" t="s">
        <v>22</v>
      </c>
      <c r="C3" s="10" t="s">
        <v>23</v>
      </c>
      <c r="D3" s="49" t="s">
        <v>55</v>
      </c>
      <c r="E3" s="49" t="s">
        <v>56</v>
      </c>
      <c r="F3" s="49" t="s">
        <v>57</v>
      </c>
      <c r="G3" s="49" t="s">
        <v>58</v>
      </c>
      <c r="H3" s="49" t="s">
        <v>59</v>
      </c>
      <c r="I3" s="49" t="s">
        <v>60</v>
      </c>
    </row>
    <row r="4" spans="1:9" collapsed="1" x14ac:dyDescent="0.25">
      <c r="A4" s="3" t="s">
        <v>61</v>
      </c>
      <c r="B4" s="3"/>
      <c r="C4" s="11">
        <f>C5+C7</f>
        <v>3</v>
      </c>
      <c r="D4" s="51">
        <f>D5+D7</f>
        <v>593214.17000000004</v>
      </c>
      <c r="E4" s="51">
        <f>E5+E7</f>
        <v>146286.35999999999</v>
      </c>
      <c r="F4" s="55">
        <v>12</v>
      </c>
      <c r="G4" s="55">
        <v>3</v>
      </c>
      <c r="H4" s="51">
        <f t="shared" ref="H4:H10" si="0">D4/12</f>
        <v>49434.514166666668</v>
      </c>
      <c r="I4" s="51">
        <f t="shared" ref="I4:I10" si="1">E4/3</f>
        <v>48762.119999999995</v>
      </c>
    </row>
    <row r="5" spans="1:9" hidden="1" outlineLevel="1" x14ac:dyDescent="0.25">
      <c r="A5" t="s">
        <v>61</v>
      </c>
      <c r="B5" s="4" t="s">
        <v>3</v>
      </c>
      <c r="C5" s="12">
        <f>COUNTA(C6)</f>
        <v>1</v>
      </c>
      <c r="D5" s="52">
        <f>D6</f>
        <v>223717.53</v>
      </c>
      <c r="E5" s="52">
        <f>E6</f>
        <v>54859.18</v>
      </c>
      <c r="F5" s="56">
        <v>12</v>
      </c>
      <c r="G5" s="56">
        <v>3</v>
      </c>
      <c r="H5" s="52">
        <f t="shared" si="0"/>
        <v>18643.127499999999</v>
      </c>
      <c r="I5" s="52">
        <f t="shared" si="1"/>
        <v>18286.393333333333</v>
      </c>
    </row>
    <row r="6" spans="1:9" hidden="1" outlineLevel="2" x14ac:dyDescent="0.25">
      <c r="A6" t="s">
        <v>61</v>
      </c>
      <c r="B6" t="s">
        <v>3</v>
      </c>
      <c r="C6" s="10" t="s">
        <v>62</v>
      </c>
      <c r="D6" s="52">
        <v>223717.53</v>
      </c>
      <c r="E6" s="52">
        <v>54859.18</v>
      </c>
      <c r="F6" s="56">
        <v>12</v>
      </c>
      <c r="G6" s="56">
        <v>3</v>
      </c>
      <c r="H6" s="52">
        <f t="shared" si="0"/>
        <v>18643.127499999999</v>
      </c>
      <c r="I6" s="52">
        <f t="shared" si="1"/>
        <v>18286.393333333333</v>
      </c>
    </row>
    <row r="7" spans="1:9" hidden="1" outlineLevel="1" x14ac:dyDescent="0.25">
      <c r="A7" t="s">
        <v>61</v>
      </c>
      <c r="B7" s="2" t="s">
        <v>4</v>
      </c>
      <c r="C7" s="12">
        <f>COUNTA(C8:C9)</f>
        <v>2</v>
      </c>
      <c r="D7" s="52">
        <f>D8+D9+D12+D13</f>
        <v>369496.64</v>
      </c>
      <c r="E7" s="52">
        <f>E8+E9+E12+E13</f>
        <v>91427.18</v>
      </c>
      <c r="F7" s="56">
        <v>12</v>
      </c>
      <c r="G7" s="56">
        <v>3</v>
      </c>
      <c r="H7" s="52">
        <f t="shared" si="0"/>
        <v>30791.386666666669</v>
      </c>
      <c r="I7" s="52">
        <f t="shared" si="1"/>
        <v>30475.726666666666</v>
      </c>
    </row>
    <row r="8" spans="1:9" hidden="1" outlineLevel="2" x14ac:dyDescent="0.25">
      <c r="A8" t="s">
        <v>61</v>
      </c>
      <c r="B8" t="s">
        <v>4</v>
      </c>
      <c r="C8" s="10" t="s">
        <v>63</v>
      </c>
      <c r="D8" s="52">
        <v>13761.82</v>
      </c>
      <c r="E8" s="52">
        <v>15546.35</v>
      </c>
      <c r="F8" s="56">
        <v>12</v>
      </c>
      <c r="G8" s="56">
        <v>3</v>
      </c>
      <c r="H8" s="52">
        <f t="shared" si="0"/>
        <v>1146.8183333333334</v>
      </c>
      <c r="I8" s="52">
        <f t="shared" si="1"/>
        <v>5182.1166666666668</v>
      </c>
    </row>
    <row r="9" spans="1:9" hidden="1" outlineLevel="2" x14ac:dyDescent="0.25">
      <c r="A9" t="s">
        <v>61</v>
      </c>
      <c r="B9" t="s">
        <v>4</v>
      </c>
      <c r="C9" s="10" t="s">
        <v>64</v>
      </c>
      <c r="D9" s="52">
        <v>53271.31</v>
      </c>
      <c r="E9" s="52">
        <v>28388.12</v>
      </c>
      <c r="F9" s="56">
        <v>12</v>
      </c>
      <c r="G9" s="56">
        <v>3</v>
      </c>
      <c r="H9" s="52">
        <f t="shared" si="0"/>
        <v>4439.2758333333331</v>
      </c>
      <c r="I9" s="52">
        <f t="shared" si="1"/>
        <v>9462.7066666666669</v>
      </c>
    </row>
    <row r="10" spans="1:9" collapsed="1" x14ac:dyDescent="0.25">
      <c r="A10" s="3" t="s">
        <v>17</v>
      </c>
      <c r="B10" s="3"/>
      <c r="C10" s="11">
        <f>C14+C11</f>
        <v>4</v>
      </c>
      <c r="D10" s="51">
        <f>D11+D14</f>
        <v>483079.49</v>
      </c>
      <c r="E10" s="51">
        <f>E11+E14</f>
        <v>117321.84</v>
      </c>
      <c r="F10" s="55">
        <v>12</v>
      </c>
      <c r="G10" s="55">
        <v>3</v>
      </c>
      <c r="H10" s="51">
        <f t="shared" si="0"/>
        <v>40256.624166666668</v>
      </c>
      <c r="I10" s="51">
        <f t="shared" si="1"/>
        <v>39107.279999999999</v>
      </c>
    </row>
    <row r="11" spans="1:9" hidden="1" outlineLevel="1" x14ac:dyDescent="0.25">
      <c r="A11" t="s">
        <v>17</v>
      </c>
      <c r="B11" s="4" t="s">
        <v>3</v>
      </c>
      <c r="C11" s="12">
        <v>1</v>
      </c>
      <c r="D11" s="52">
        <v>302463.51</v>
      </c>
      <c r="E11" s="52">
        <v>46137.13</v>
      </c>
      <c r="F11" s="56">
        <v>12</v>
      </c>
      <c r="G11" s="56">
        <v>3</v>
      </c>
      <c r="H11" s="52">
        <v>25205.2925</v>
      </c>
      <c r="I11" s="52">
        <v>15379.043333333329</v>
      </c>
    </row>
    <row r="12" spans="1:9" hidden="1" outlineLevel="2" x14ac:dyDescent="0.25">
      <c r="A12" t="s">
        <v>65</v>
      </c>
      <c r="B12" t="s">
        <v>3</v>
      </c>
      <c r="C12" s="10" t="s">
        <v>66</v>
      </c>
      <c r="D12" s="52">
        <v>302063.51</v>
      </c>
      <c r="E12" s="52">
        <v>47492.71</v>
      </c>
      <c r="F12" s="56">
        <v>12</v>
      </c>
      <c r="G12" s="56">
        <v>3</v>
      </c>
      <c r="H12" s="52">
        <f t="shared" ref="H12:H50" si="2">D12/12</f>
        <v>25171.959166666667</v>
      </c>
      <c r="I12" s="52">
        <f t="shared" ref="I12:I50" si="3">E12/3</f>
        <v>15830.903333333334</v>
      </c>
    </row>
    <row r="13" spans="1:9" hidden="1" outlineLevel="2" x14ac:dyDescent="0.25">
      <c r="A13" t="s">
        <v>61</v>
      </c>
      <c r="B13" t="s">
        <v>3</v>
      </c>
      <c r="C13" s="10" t="s">
        <v>67</v>
      </c>
      <c r="D13" s="52">
        <v>400</v>
      </c>
      <c r="E13" s="52">
        <v>0</v>
      </c>
      <c r="F13" s="56">
        <v>12</v>
      </c>
      <c r="G13" s="56">
        <v>3</v>
      </c>
      <c r="H13" s="52">
        <f t="shared" si="2"/>
        <v>33.333333333333336</v>
      </c>
      <c r="I13" s="52">
        <f t="shared" si="3"/>
        <v>0</v>
      </c>
    </row>
    <row r="14" spans="1:9" hidden="1" outlineLevel="1" x14ac:dyDescent="0.25">
      <c r="A14" t="s">
        <v>17</v>
      </c>
      <c r="B14" s="2" t="s">
        <v>4</v>
      </c>
      <c r="C14" s="12">
        <f>COUNTA(C15:C17)</f>
        <v>3</v>
      </c>
      <c r="D14" s="52">
        <f>D15+D16+D17</f>
        <v>180615.98</v>
      </c>
      <c r="E14" s="52">
        <f>E15+E16+E17</f>
        <v>71184.709999999992</v>
      </c>
      <c r="F14" s="56">
        <v>12</v>
      </c>
      <c r="G14" s="56">
        <v>3</v>
      </c>
      <c r="H14" s="52">
        <f t="shared" si="2"/>
        <v>15051.331666666667</v>
      </c>
      <c r="I14" s="52">
        <f t="shared" si="3"/>
        <v>23728.236666666664</v>
      </c>
    </row>
    <row r="15" spans="1:9" hidden="1" outlineLevel="2" x14ac:dyDescent="0.25">
      <c r="A15" t="s">
        <v>65</v>
      </c>
      <c r="B15" t="s">
        <v>4</v>
      </c>
      <c r="C15" s="10" t="s">
        <v>68</v>
      </c>
      <c r="D15" s="52">
        <v>16491.8</v>
      </c>
      <c r="E15" s="52">
        <v>9519.36</v>
      </c>
      <c r="F15" s="56">
        <v>12</v>
      </c>
      <c r="G15" s="56">
        <v>3</v>
      </c>
      <c r="H15" s="52">
        <f t="shared" si="2"/>
        <v>1374.3166666666666</v>
      </c>
      <c r="I15" s="52">
        <f t="shared" si="3"/>
        <v>3173.1200000000003</v>
      </c>
    </row>
    <row r="16" spans="1:9" hidden="1" outlineLevel="2" x14ac:dyDescent="0.25">
      <c r="A16" t="s">
        <v>69</v>
      </c>
      <c r="B16" t="s">
        <v>4</v>
      </c>
      <c r="C16" s="10" t="s">
        <v>70</v>
      </c>
      <c r="D16" s="52">
        <v>80001.22</v>
      </c>
      <c r="E16" s="52">
        <v>28874.28</v>
      </c>
      <c r="F16" s="56">
        <v>12</v>
      </c>
      <c r="G16" s="56">
        <v>3</v>
      </c>
      <c r="H16" s="52">
        <f t="shared" si="2"/>
        <v>6666.7683333333334</v>
      </c>
      <c r="I16" s="52">
        <f t="shared" si="3"/>
        <v>9624.76</v>
      </c>
    </row>
    <row r="17" spans="1:9" hidden="1" outlineLevel="2" x14ac:dyDescent="0.25">
      <c r="A17" t="s">
        <v>65</v>
      </c>
      <c r="B17" t="s">
        <v>4</v>
      </c>
      <c r="C17" s="10" t="s">
        <v>71</v>
      </c>
      <c r="D17" s="52">
        <v>84122.96</v>
      </c>
      <c r="E17" s="52">
        <v>32791.07</v>
      </c>
      <c r="F17" s="56">
        <v>12</v>
      </c>
      <c r="G17" s="56">
        <v>3</v>
      </c>
      <c r="H17" s="52">
        <f t="shared" si="2"/>
        <v>7010.2466666666669</v>
      </c>
      <c r="I17" s="52">
        <f t="shared" si="3"/>
        <v>10930.356666666667</v>
      </c>
    </row>
    <row r="18" spans="1:9" collapsed="1" x14ac:dyDescent="0.25">
      <c r="A18" s="3" t="s">
        <v>72</v>
      </c>
      <c r="B18" s="3"/>
      <c r="C18" s="11">
        <f>C19</f>
        <v>2</v>
      </c>
      <c r="D18" s="51">
        <f>D19</f>
        <v>205882.59</v>
      </c>
      <c r="E18" s="51">
        <f>E19</f>
        <v>49049.9</v>
      </c>
      <c r="F18" s="55">
        <v>12</v>
      </c>
      <c r="G18" s="55">
        <v>3</v>
      </c>
      <c r="H18" s="51">
        <f t="shared" si="2"/>
        <v>17156.8825</v>
      </c>
      <c r="I18" s="51">
        <f t="shared" si="3"/>
        <v>16349.966666666667</v>
      </c>
    </row>
    <row r="19" spans="1:9" hidden="1" outlineLevel="1" x14ac:dyDescent="0.25">
      <c r="A19" t="s">
        <v>72</v>
      </c>
      <c r="B19" s="2" t="s">
        <v>4</v>
      </c>
      <c r="C19" s="12">
        <f>COUNTA(C20:C21)</f>
        <v>2</v>
      </c>
      <c r="D19" s="52">
        <f>D20+D21</f>
        <v>205882.59</v>
      </c>
      <c r="E19" s="52">
        <f>E20+E21</f>
        <v>49049.9</v>
      </c>
      <c r="F19" s="56">
        <v>12</v>
      </c>
      <c r="G19" s="56">
        <v>3</v>
      </c>
      <c r="H19" s="52">
        <f t="shared" si="2"/>
        <v>17156.8825</v>
      </c>
      <c r="I19" s="52">
        <f t="shared" si="3"/>
        <v>16349.966666666667</v>
      </c>
    </row>
    <row r="20" spans="1:9" hidden="1" outlineLevel="2" x14ac:dyDescent="0.25">
      <c r="A20" t="s">
        <v>72</v>
      </c>
      <c r="B20" t="s">
        <v>4</v>
      </c>
      <c r="C20" s="10" t="s">
        <v>73</v>
      </c>
      <c r="D20" s="52">
        <v>80601.179999999993</v>
      </c>
      <c r="E20" s="52">
        <v>11293.26</v>
      </c>
      <c r="F20" s="56">
        <v>12</v>
      </c>
      <c r="G20" s="56">
        <v>3</v>
      </c>
      <c r="H20" s="52">
        <f t="shared" si="2"/>
        <v>6716.7649999999994</v>
      </c>
      <c r="I20" s="52">
        <f t="shared" si="3"/>
        <v>3764.42</v>
      </c>
    </row>
    <row r="21" spans="1:9" hidden="1" outlineLevel="2" x14ac:dyDescent="0.25">
      <c r="A21" t="s">
        <v>72</v>
      </c>
      <c r="B21" t="s">
        <v>4</v>
      </c>
      <c r="C21" s="10" t="s">
        <v>74</v>
      </c>
      <c r="D21" s="52">
        <v>125281.41</v>
      </c>
      <c r="E21" s="52">
        <v>37756.639999999999</v>
      </c>
      <c r="F21" s="56">
        <v>12</v>
      </c>
      <c r="G21" s="56">
        <v>3</v>
      </c>
      <c r="H21" s="52">
        <f t="shared" si="2"/>
        <v>10440.1175</v>
      </c>
      <c r="I21" s="52">
        <f t="shared" si="3"/>
        <v>12585.546666666667</v>
      </c>
    </row>
    <row r="22" spans="1:9" collapsed="1" x14ac:dyDescent="0.25">
      <c r="A22" s="3" t="s">
        <v>75</v>
      </c>
      <c r="B22" s="3"/>
      <c r="C22" s="11">
        <f>C23+C25</f>
        <v>3</v>
      </c>
      <c r="D22" s="51">
        <f>D23+D25</f>
        <v>389091.44</v>
      </c>
      <c r="E22" s="51">
        <f>E23+E25</f>
        <v>96194</v>
      </c>
      <c r="F22" s="55">
        <v>12</v>
      </c>
      <c r="G22" s="55">
        <v>3</v>
      </c>
      <c r="H22" s="51">
        <f t="shared" si="2"/>
        <v>32424.286666666667</v>
      </c>
      <c r="I22" s="51">
        <f t="shared" si="3"/>
        <v>32064.666666666668</v>
      </c>
    </row>
    <row r="23" spans="1:9" hidden="1" outlineLevel="1" x14ac:dyDescent="0.25">
      <c r="A23" t="s">
        <v>75</v>
      </c>
      <c r="B23" s="4" t="s">
        <v>3</v>
      </c>
      <c r="C23" s="12">
        <f>COUNTA(C24)</f>
        <v>1</v>
      </c>
      <c r="D23" s="52">
        <f>D24</f>
        <v>75148.75</v>
      </c>
      <c r="E23" s="52">
        <f>E24</f>
        <v>40504.44</v>
      </c>
      <c r="F23" s="56">
        <v>12</v>
      </c>
      <c r="G23" s="56">
        <v>3</v>
      </c>
      <c r="H23" s="52">
        <f t="shared" si="2"/>
        <v>6262.395833333333</v>
      </c>
      <c r="I23" s="52">
        <f t="shared" si="3"/>
        <v>13501.480000000001</v>
      </c>
    </row>
    <row r="24" spans="1:9" hidden="1" outlineLevel="2" x14ac:dyDescent="0.25">
      <c r="A24" t="s">
        <v>75</v>
      </c>
      <c r="B24" t="s">
        <v>3</v>
      </c>
      <c r="C24" s="10" t="s">
        <v>76</v>
      </c>
      <c r="D24" s="52">
        <v>75148.75</v>
      </c>
      <c r="E24" s="52">
        <v>40504.44</v>
      </c>
      <c r="F24" s="56">
        <v>12</v>
      </c>
      <c r="G24" s="56">
        <v>3</v>
      </c>
      <c r="H24" s="52">
        <f t="shared" si="2"/>
        <v>6262.395833333333</v>
      </c>
      <c r="I24" s="52">
        <f t="shared" si="3"/>
        <v>13501.480000000001</v>
      </c>
    </row>
    <row r="25" spans="1:9" hidden="1" outlineLevel="1" x14ac:dyDescent="0.25">
      <c r="A25" t="s">
        <v>75</v>
      </c>
      <c r="B25" s="2" t="s">
        <v>4</v>
      </c>
      <c r="C25" s="12">
        <f>COUNTA(C26:C27)</f>
        <v>2</v>
      </c>
      <c r="D25" s="52">
        <f>D26+D27</f>
        <v>313942.69</v>
      </c>
      <c r="E25" s="52">
        <f>E26+E27</f>
        <v>55689.56</v>
      </c>
      <c r="F25" s="56">
        <v>12</v>
      </c>
      <c r="G25" s="56">
        <v>3</v>
      </c>
      <c r="H25" s="52">
        <f t="shared" si="2"/>
        <v>26161.890833333335</v>
      </c>
      <c r="I25" s="52">
        <f t="shared" si="3"/>
        <v>18563.186666666665</v>
      </c>
    </row>
    <row r="26" spans="1:9" hidden="1" outlineLevel="2" x14ac:dyDescent="0.25">
      <c r="A26" t="s">
        <v>75</v>
      </c>
      <c r="B26" t="s">
        <v>4</v>
      </c>
      <c r="C26" s="10" t="s">
        <v>77</v>
      </c>
      <c r="D26" s="52">
        <v>98006.19</v>
      </c>
      <c r="E26" s="52">
        <v>39748.32</v>
      </c>
      <c r="F26" s="56">
        <v>12</v>
      </c>
      <c r="G26" s="56">
        <v>3</v>
      </c>
      <c r="H26" s="52">
        <f t="shared" si="2"/>
        <v>8167.1824999999999</v>
      </c>
      <c r="I26" s="52">
        <f t="shared" si="3"/>
        <v>13249.44</v>
      </c>
    </row>
    <row r="27" spans="1:9" hidden="1" outlineLevel="2" x14ac:dyDescent="0.25">
      <c r="A27" t="s">
        <v>75</v>
      </c>
      <c r="B27" t="s">
        <v>4</v>
      </c>
      <c r="C27" s="10" t="s">
        <v>78</v>
      </c>
      <c r="D27" s="52">
        <v>215936.5</v>
      </c>
      <c r="E27" s="52">
        <v>15941.24</v>
      </c>
      <c r="F27" s="56">
        <v>12</v>
      </c>
      <c r="G27" s="56">
        <v>3</v>
      </c>
      <c r="H27" s="52">
        <f t="shared" si="2"/>
        <v>17994.708333333332</v>
      </c>
      <c r="I27" s="52">
        <f t="shared" si="3"/>
        <v>5313.7466666666669</v>
      </c>
    </row>
    <row r="28" spans="1:9" collapsed="1" x14ac:dyDescent="0.25">
      <c r="A28" s="3" t="s">
        <v>79</v>
      </c>
      <c r="B28" s="3"/>
      <c r="C28" s="11">
        <f>C29</f>
        <v>2</v>
      </c>
      <c r="D28" s="51">
        <f>D29</f>
        <v>186495.38999999998</v>
      </c>
      <c r="E28" s="51">
        <f>E29</f>
        <v>45886.799999999996</v>
      </c>
      <c r="F28" s="55">
        <v>12</v>
      </c>
      <c r="G28" s="55">
        <v>3</v>
      </c>
      <c r="H28" s="51">
        <f t="shared" si="2"/>
        <v>15541.282499999999</v>
      </c>
      <c r="I28" s="51">
        <f t="shared" si="3"/>
        <v>15295.599999999999</v>
      </c>
    </row>
    <row r="29" spans="1:9" hidden="1" outlineLevel="1" x14ac:dyDescent="0.25">
      <c r="A29" t="s">
        <v>79</v>
      </c>
      <c r="B29" s="2" t="s">
        <v>4</v>
      </c>
      <c r="C29" s="12">
        <f>COUNTA(C30:C31)</f>
        <v>2</v>
      </c>
      <c r="D29" s="52">
        <f>D30+D31</f>
        <v>186495.38999999998</v>
      </c>
      <c r="E29" s="52">
        <f>E30+E31</f>
        <v>45886.799999999996</v>
      </c>
      <c r="F29" s="56">
        <v>12</v>
      </c>
      <c r="G29" s="56">
        <v>3</v>
      </c>
      <c r="H29" s="52">
        <f t="shared" si="2"/>
        <v>15541.282499999999</v>
      </c>
      <c r="I29" s="52">
        <f t="shared" si="3"/>
        <v>15295.599999999999</v>
      </c>
    </row>
    <row r="30" spans="1:9" hidden="1" outlineLevel="2" x14ac:dyDescent="0.25">
      <c r="A30" t="s">
        <v>79</v>
      </c>
      <c r="B30" t="s">
        <v>4</v>
      </c>
      <c r="C30" s="10" t="s">
        <v>80</v>
      </c>
      <c r="D30" s="52">
        <v>166885.60999999999</v>
      </c>
      <c r="E30" s="52">
        <v>45211.77</v>
      </c>
      <c r="F30" s="56">
        <v>12</v>
      </c>
      <c r="G30" s="56">
        <v>3</v>
      </c>
      <c r="H30" s="52">
        <f t="shared" si="2"/>
        <v>13907.134166666665</v>
      </c>
      <c r="I30" s="52">
        <f t="shared" si="3"/>
        <v>15070.589999999998</v>
      </c>
    </row>
    <row r="31" spans="1:9" hidden="1" outlineLevel="2" x14ac:dyDescent="0.25">
      <c r="A31" t="s">
        <v>79</v>
      </c>
      <c r="B31" t="s">
        <v>4</v>
      </c>
      <c r="C31" s="10" t="s">
        <v>81</v>
      </c>
      <c r="D31" s="52">
        <v>19609.78</v>
      </c>
      <c r="E31" s="52">
        <v>675.03</v>
      </c>
      <c r="F31" s="56">
        <v>12</v>
      </c>
      <c r="G31" s="56">
        <v>3</v>
      </c>
      <c r="H31" s="52">
        <f t="shared" si="2"/>
        <v>1634.1483333333333</v>
      </c>
      <c r="I31" s="52">
        <f t="shared" si="3"/>
        <v>225.01</v>
      </c>
    </row>
    <row r="32" spans="1:9" collapsed="1" x14ac:dyDescent="0.25">
      <c r="A32" s="3" t="s">
        <v>82</v>
      </c>
      <c r="B32" s="3"/>
      <c r="C32" s="11">
        <f>C33</f>
        <v>2</v>
      </c>
      <c r="D32" s="51">
        <f>D33</f>
        <v>129969.49</v>
      </c>
      <c r="E32" s="51">
        <f>E33</f>
        <v>76182.75</v>
      </c>
      <c r="F32" s="55">
        <v>12</v>
      </c>
      <c r="G32" s="55">
        <v>3</v>
      </c>
      <c r="H32" s="51">
        <f t="shared" si="2"/>
        <v>10830.790833333334</v>
      </c>
      <c r="I32" s="51">
        <f t="shared" si="3"/>
        <v>25394.25</v>
      </c>
    </row>
    <row r="33" spans="1:9" hidden="1" outlineLevel="1" x14ac:dyDescent="0.25">
      <c r="A33" t="s">
        <v>82</v>
      </c>
      <c r="B33" s="2" t="s">
        <v>4</v>
      </c>
      <c r="C33" s="12">
        <f>COUNTA(C34:C35)</f>
        <v>2</v>
      </c>
      <c r="D33" s="52">
        <f>D34+D35</f>
        <v>129969.49</v>
      </c>
      <c r="E33" s="52">
        <f>E34+E35</f>
        <v>76182.75</v>
      </c>
      <c r="F33" s="56">
        <v>12</v>
      </c>
      <c r="G33" s="56">
        <v>3</v>
      </c>
      <c r="H33" s="52">
        <f t="shared" si="2"/>
        <v>10830.790833333334</v>
      </c>
      <c r="I33" s="52">
        <f t="shared" si="3"/>
        <v>25394.25</v>
      </c>
    </row>
    <row r="34" spans="1:9" hidden="1" outlineLevel="2" x14ac:dyDescent="0.25">
      <c r="A34" t="s">
        <v>82</v>
      </c>
      <c r="B34" t="s">
        <v>4</v>
      </c>
      <c r="C34" s="10" t="s">
        <v>83</v>
      </c>
      <c r="D34" s="52">
        <v>43757.91</v>
      </c>
      <c r="E34" s="52">
        <v>8367.17</v>
      </c>
      <c r="F34" s="56">
        <v>12</v>
      </c>
      <c r="G34" s="56">
        <v>3</v>
      </c>
      <c r="H34" s="52">
        <f t="shared" si="2"/>
        <v>3646.4925000000003</v>
      </c>
      <c r="I34" s="52">
        <f t="shared" si="3"/>
        <v>2789.0566666666668</v>
      </c>
    </row>
    <row r="35" spans="1:9" hidden="1" outlineLevel="2" x14ac:dyDescent="0.25">
      <c r="A35" t="s">
        <v>82</v>
      </c>
      <c r="B35" t="s">
        <v>4</v>
      </c>
      <c r="C35" s="10" t="s">
        <v>84</v>
      </c>
      <c r="D35" s="52">
        <v>86211.58</v>
      </c>
      <c r="E35" s="52">
        <v>67815.58</v>
      </c>
      <c r="F35" s="56">
        <v>12</v>
      </c>
      <c r="G35" s="56">
        <v>3</v>
      </c>
      <c r="H35" s="52">
        <f t="shared" si="2"/>
        <v>7184.2983333333332</v>
      </c>
      <c r="I35" s="52">
        <f t="shared" si="3"/>
        <v>22605.193333333333</v>
      </c>
    </row>
    <row r="36" spans="1:9" collapsed="1" x14ac:dyDescent="0.25">
      <c r="A36" s="3" t="s">
        <v>85</v>
      </c>
      <c r="B36" s="3"/>
      <c r="C36" s="11">
        <f>C37+C39</f>
        <v>2</v>
      </c>
      <c r="D36" s="51">
        <f>D37+D39</f>
        <v>58138.06</v>
      </c>
      <c r="E36" s="51">
        <f>E37+E39</f>
        <v>13352.93</v>
      </c>
      <c r="F36" s="55">
        <v>12</v>
      </c>
      <c r="G36" s="55">
        <v>3</v>
      </c>
      <c r="H36" s="51">
        <f t="shared" si="2"/>
        <v>4844.8383333333331</v>
      </c>
      <c r="I36" s="51">
        <f t="shared" si="3"/>
        <v>4450.9766666666665</v>
      </c>
    </row>
    <row r="37" spans="1:9" hidden="1" outlineLevel="1" x14ac:dyDescent="0.25">
      <c r="A37" t="s">
        <v>85</v>
      </c>
      <c r="B37" s="4" t="s">
        <v>3</v>
      </c>
      <c r="C37" s="12">
        <f>COUNTA(C38)</f>
        <v>1</v>
      </c>
      <c r="D37" s="52">
        <f>D38</f>
        <v>40027.449999999997</v>
      </c>
      <c r="E37" s="52">
        <f>E38</f>
        <v>8242.35</v>
      </c>
      <c r="F37" s="56">
        <v>12</v>
      </c>
      <c r="G37" s="56">
        <v>3</v>
      </c>
      <c r="H37" s="52">
        <f t="shared" si="2"/>
        <v>3335.6208333333329</v>
      </c>
      <c r="I37" s="52">
        <f t="shared" si="3"/>
        <v>2747.4500000000003</v>
      </c>
    </row>
    <row r="38" spans="1:9" hidden="1" outlineLevel="2" x14ac:dyDescent="0.25">
      <c r="A38" t="s">
        <v>85</v>
      </c>
      <c r="B38" t="s">
        <v>3</v>
      </c>
      <c r="C38" s="10" t="s">
        <v>86</v>
      </c>
      <c r="D38" s="52">
        <v>40027.449999999997</v>
      </c>
      <c r="E38" s="52">
        <v>8242.35</v>
      </c>
      <c r="F38" s="56">
        <v>12</v>
      </c>
      <c r="G38" s="56">
        <v>3</v>
      </c>
      <c r="H38" s="52">
        <f t="shared" si="2"/>
        <v>3335.6208333333329</v>
      </c>
      <c r="I38" s="52">
        <f t="shared" si="3"/>
        <v>2747.4500000000003</v>
      </c>
    </row>
    <row r="39" spans="1:9" hidden="1" outlineLevel="1" x14ac:dyDescent="0.25">
      <c r="A39" t="s">
        <v>85</v>
      </c>
      <c r="B39" s="2" t="s">
        <v>4</v>
      </c>
      <c r="C39" s="12">
        <f>COUNTA(C40)</f>
        <v>1</v>
      </c>
      <c r="D39" s="52">
        <f>D40</f>
        <v>18110.61</v>
      </c>
      <c r="E39" s="52">
        <f>E40</f>
        <v>5110.58</v>
      </c>
      <c r="F39" s="56">
        <v>12</v>
      </c>
      <c r="G39" s="56">
        <v>3</v>
      </c>
      <c r="H39" s="52">
        <f t="shared" si="2"/>
        <v>1509.2175</v>
      </c>
      <c r="I39" s="52">
        <f t="shared" si="3"/>
        <v>1703.5266666666666</v>
      </c>
    </row>
    <row r="40" spans="1:9" hidden="1" outlineLevel="2" x14ac:dyDescent="0.25">
      <c r="A40" t="s">
        <v>85</v>
      </c>
      <c r="B40" t="s">
        <v>4</v>
      </c>
      <c r="C40" s="10" t="s">
        <v>87</v>
      </c>
      <c r="D40" s="52">
        <v>18110.61</v>
      </c>
      <c r="E40" s="52">
        <v>5110.58</v>
      </c>
      <c r="F40" s="56">
        <v>12</v>
      </c>
      <c r="G40" s="56">
        <v>3</v>
      </c>
      <c r="H40" s="52">
        <f t="shared" si="2"/>
        <v>1509.2175</v>
      </c>
      <c r="I40" s="52">
        <f t="shared" si="3"/>
        <v>1703.5266666666666</v>
      </c>
    </row>
    <row r="41" spans="1:9" collapsed="1" x14ac:dyDescent="0.25">
      <c r="A41" s="3" t="s">
        <v>88</v>
      </c>
      <c r="B41" s="3"/>
      <c r="C41" s="11">
        <f>C42</f>
        <v>2</v>
      </c>
      <c r="D41" s="51">
        <f>D42</f>
        <v>92483.22</v>
      </c>
      <c r="E41" s="51">
        <f>E42</f>
        <v>78860.42</v>
      </c>
      <c r="F41" s="55">
        <v>12</v>
      </c>
      <c r="G41" s="55">
        <v>3</v>
      </c>
      <c r="H41" s="51">
        <f t="shared" si="2"/>
        <v>7706.9350000000004</v>
      </c>
      <c r="I41" s="51">
        <f t="shared" si="3"/>
        <v>26286.806666666667</v>
      </c>
    </row>
    <row r="42" spans="1:9" hidden="1" outlineLevel="1" x14ac:dyDescent="0.25">
      <c r="A42" t="s">
        <v>88</v>
      </c>
      <c r="B42" s="4" t="s">
        <v>3</v>
      </c>
      <c r="C42" s="12">
        <f>COUNTA(C43:C44)</f>
        <v>2</v>
      </c>
      <c r="D42" s="52">
        <f>D43+D44</f>
        <v>92483.22</v>
      </c>
      <c r="E42" s="52">
        <f>E43+E44</f>
        <v>78860.42</v>
      </c>
      <c r="F42" s="56">
        <v>12</v>
      </c>
      <c r="G42" s="56">
        <v>3</v>
      </c>
      <c r="H42" s="52">
        <f t="shared" si="2"/>
        <v>7706.9350000000004</v>
      </c>
      <c r="I42" s="52">
        <f t="shared" si="3"/>
        <v>26286.806666666667</v>
      </c>
    </row>
    <row r="43" spans="1:9" hidden="1" outlineLevel="2" x14ac:dyDescent="0.25">
      <c r="A43" t="s">
        <v>88</v>
      </c>
      <c r="B43" t="s">
        <v>3</v>
      </c>
      <c r="C43" s="10" t="s">
        <v>89</v>
      </c>
      <c r="D43" s="52">
        <v>11742.55</v>
      </c>
      <c r="E43" s="52">
        <v>4010.04</v>
      </c>
      <c r="F43" s="56">
        <v>12</v>
      </c>
      <c r="G43" s="56">
        <v>3</v>
      </c>
      <c r="H43" s="52">
        <f t="shared" si="2"/>
        <v>978.54583333333323</v>
      </c>
      <c r="I43" s="52">
        <f t="shared" si="3"/>
        <v>1336.68</v>
      </c>
    </row>
    <row r="44" spans="1:9" hidden="1" outlineLevel="2" x14ac:dyDescent="0.25">
      <c r="A44" t="s">
        <v>88</v>
      </c>
      <c r="B44" t="s">
        <v>3</v>
      </c>
      <c r="C44" s="10" t="s">
        <v>90</v>
      </c>
      <c r="D44" s="52">
        <v>80740.67</v>
      </c>
      <c r="E44" s="52">
        <v>74850.38</v>
      </c>
      <c r="F44" s="56">
        <v>12</v>
      </c>
      <c r="G44" s="56">
        <v>3</v>
      </c>
      <c r="H44" s="52">
        <f t="shared" si="2"/>
        <v>6728.3891666666668</v>
      </c>
      <c r="I44" s="52">
        <f t="shared" si="3"/>
        <v>24950.126666666667</v>
      </c>
    </row>
    <row r="45" spans="1:9" collapsed="1" x14ac:dyDescent="0.25">
      <c r="A45" s="3" t="s">
        <v>91</v>
      </c>
      <c r="B45" s="3"/>
      <c r="C45" s="11">
        <f>C46</f>
        <v>1</v>
      </c>
      <c r="D45" s="51">
        <f>D46</f>
        <v>82366.740000000005</v>
      </c>
      <c r="E45" s="51">
        <f>E46</f>
        <v>15568.74</v>
      </c>
      <c r="F45" s="55">
        <v>12</v>
      </c>
      <c r="G45" s="55">
        <v>3</v>
      </c>
      <c r="H45" s="51">
        <f t="shared" si="2"/>
        <v>6863.8950000000004</v>
      </c>
      <c r="I45" s="51">
        <f t="shared" si="3"/>
        <v>5189.58</v>
      </c>
    </row>
    <row r="46" spans="1:9" hidden="1" outlineLevel="1" x14ac:dyDescent="0.25">
      <c r="A46" t="s">
        <v>91</v>
      </c>
      <c r="B46" s="2" t="s">
        <v>4</v>
      </c>
      <c r="C46" s="12">
        <f>COUNTA(C47)</f>
        <v>1</v>
      </c>
      <c r="D46" s="52">
        <f>D47</f>
        <v>82366.740000000005</v>
      </c>
      <c r="E46" s="52">
        <f>E47</f>
        <v>15568.74</v>
      </c>
      <c r="F46" s="56">
        <v>12</v>
      </c>
      <c r="G46" s="56">
        <v>3</v>
      </c>
      <c r="H46" s="52">
        <f t="shared" si="2"/>
        <v>6863.8950000000004</v>
      </c>
      <c r="I46" s="52">
        <f t="shared" si="3"/>
        <v>5189.58</v>
      </c>
    </row>
    <row r="47" spans="1:9" hidden="1" outlineLevel="2" x14ac:dyDescent="0.25">
      <c r="A47" t="s">
        <v>91</v>
      </c>
      <c r="B47" t="s">
        <v>4</v>
      </c>
      <c r="C47" s="10" t="s">
        <v>92</v>
      </c>
      <c r="D47" s="52">
        <v>82366.740000000005</v>
      </c>
      <c r="E47" s="52">
        <v>15568.74</v>
      </c>
      <c r="F47" s="56">
        <v>12</v>
      </c>
      <c r="G47" s="56">
        <v>3</v>
      </c>
      <c r="H47" s="52">
        <f t="shared" si="2"/>
        <v>6863.8950000000004</v>
      </c>
      <c r="I47" s="52">
        <f t="shared" si="3"/>
        <v>5189.58</v>
      </c>
    </row>
    <row r="48" spans="1:9" collapsed="1" x14ac:dyDescent="0.25">
      <c r="A48" s="3" t="s">
        <v>93</v>
      </c>
      <c r="B48" s="3"/>
      <c r="C48" s="11">
        <f>C49</f>
        <v>1</v>
      </c>
      <c r="D48" s="51">
        <f>D49</f>
        <v>25969.11</v>
      </c>
      <c r="E48" s="51">
        <f>E49</f>
        <v>8453.8700000000008</v>
      </c>
      <c r="F48" s="55">
        <v>12</v>
      </c>
      <c r="G48" s="55">
        <v>3</v>
      </c>
      <c r="H48" s="51">
        <f t="shared" si="2"/>
        <v>2164.0925000000002</v>
      </c>
      <c r="I48" s="51">
        <f t="shared" si="3"/>
        <v>2817.9566666666669</v>
      </c>
    </row>
    <row r="49" spans="1:9" hidden="1" outlineLevel="1" x14ac:dyDescent="0.25">
      <c r="A49" t="s">
        <v>93</v>
      </c>
      <c r="B49" s="2" t="s">
        <v>4</v>
      </c>
      <c r="C49" s="12">
        <f>COUNTA(C50)</f>
        <v>1</v>
      </c>
      <c r="D49" s="50">
        <f>D50</f>
        <v>25969.11</v>
      </c>
      <c r="E49" s="50">
        <f>E50</f>
        <v>8453.8700000000008</v>
      </c>
      <c r="F49" s="10">
        <v>12</v>
      </c>
      <c r="G49" s="10">
        <v>3</v>
      </c>
      <c r="H49" s="50">
        <f t="shared" si="2"/>
        <v>2164.0925000000002</v>
      </c>
      <c r="I49" s="50">
        <f t="shared" si="3"/>
        <v>2817.9566666666669</v>
      </c>
    </row>
    <row r="50" spans="1:9" hidden="1" outlineLevel="2" x14ac:dyDescent="0.25">
      <c r="A50" t="s">
        <v>93</v>
      </c>
      <c r="B50" t="s">
        <v>4</v>
      </c>
      <c r="C50" s="10" t="s">
        <v>94</v>
      </c>
      <c r="D50" s="50">
        <v>25969.11</v>
      </c>
      <c r="E50" s="50">
        <v>8453.8700000000008</v>
      </c>
      <c r="F50" s="10">
        <v>12</v>
      </c>
      <c r="G50" s="10">
        <v>3</v>
      </c>
      <c r="H50" s="50">
        <f t="shared" si="2"/>
        <v>2164.0925000000002</v>
      </c>
      <c r="I50" s="50">
        <f t="shared" si="3"/>
        <v>2817.9566666666669</v>
      </c>
    </row>
  </sheetData>
  <mergeCells count="1">
    <mergeCell ref="A1:G1"/>
  </mergeCells>
  <pageMargins left="0.75" right="0.75" top="1" bottom="1" header="0.5" footer="0.5"/>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G24"/>
  <sheetViews>
    <sheetView workbookViewId="0">
      <selection activeCell="K31" sqref="K31"/>
    </sheetView>
  </sheetViews>
  <sheetFormatPr defaultRowHeight="15" x14ac:dyDescent="0.25"/>
  <cols>
    <col min="1" max="1" width="22" customWidth="1"/>
    <col min="2" max="3" width="10" customWidth="1"/>
    <col min="4" max="4" width="20" customWidth="1"/>
    <col min="5" max="5" width="18" customWidth="1"/>
    <col min="6" max="7" width="20" customWidth="1"/>
  </cols>
  <sheetData>
    <row r="1" spans="1:7" x14ac:dyDescent="0.25">
      <c r="A1" s="1" t="s">
        <v>95</v>
      </c>
    </row>
    <row r="3" spans="1:7" x14ac:dyDescent="0.25">
      <c r="A3" t="s">
        <v>21</v>
      </c>
      <c r="B3" t="s">
        <v>22</v>
      </c>
      <c r="C3" t="s">
        <v>96</v>
      </c>
      <c r="D3" t="s">
        <v>97</v>
      </c>
      <c r="E3" t="s">
        <v>98</v>
      </c>
      <c r="F3" t="s">
        <v>99</v>
      </c>
      <c r="G3" t="s">
        <v>100</v>
      </c>
    </row>
    <row r="4" spans="1:7" x14ac:dyDescent="0.25">
      <c r="A4" t="s">
        <v>61</v>
      </c>
      <c r="B4" t="s">
        <v>3</v>
      </c>
      <c r="C4">
        <v>1</v>
      </c>
      <c r="D4" s="5">
        <v>18643.13</v>
      </c>
      <c r="E4" s="5">
        <v>223717.53</v>
      </c>
      <c r="F4" s="5">
        <v>18286.39</v>
      </c>
      <c r="G4" s="5">
        <v>54859.18</v>
      </c>
    </row>
    <row r="5" spans="1:7" x14ac:dyDescent="0.25">
      <c r="A5" t="s">
        <v>61</v>
      </c>
      <c r="B5" t="s">
        <v>4</v>
      </c>
      <c r="C5">
        <v>2</v>
      </c>
      <c r="D5" s="5">
        <v>5586.09</v>
      </c>
      <c r="E5" s="5">
        <v>67033.13</v>
      </c>
      <c r="F5" s="5">
        <v>14644.82</v>
      </c>
      <c r="G5" s="5">
        <v>43934.47</v>
      </c>
    </row>
    <row r="6" spans="1:7" x14ac:dyDescent="0.25">
      <c r="A6" t="s">
        <v>17</v>
      </c>
      <c r="B6" t="s">
        <v>3</v>
      </c>
      <c r="C6">
        <v>2</v>
      </c>
      <c r="D6" s="5">
        <v>25205.29</v>
      </c>
      <c r="E6" s="5">
        <v>302463.51</v>
      </c>
      <c r="F6" s="5">
        <v>15830.9</v>
      </c>
      <c r="G6" s="5">
        <v>47492.71</v>
      </c>
    </row>
    <row r="7" spans="1:7" x14ac:dyDescent="0.25">
      <c r="A7" t="s">
        <v>17</v>
      </c>
      <c r="B7" t="s">
        <v>4</v>
      </c>
      <c r="C7">
        <v>3</v>
      </c>
      <c r="D7" s="5">
        <v>15051.33</v>
      </c>
      <c r="E7" s="5">
        <v>180615.98</v>
      </c>
      <c r="F7" s="5">
        <v>23728.240000000002</v>
      </c>
      <c r="G7" s="5">
        <v>71184.710000000006</v>
      </c>
    </row>
    <row r="8" spans="1:7" x14ac:dyDescent="0.25">
      <c r="A8" t="s">
        <v>72</v>
      </c>
      <c r="B8" t="s">
        <v>4</v>
      </c>
      <c r="C8">
        <v>2</v>
      </c>
      <c r="D8" s="5">
        <v>17156.88</v>
      </c>
      <c r="E8" s="5">
        <v>205882.59</v>
      </c>
      <c r="F8" s="5">
        <v>16349.97</v>
      </c>
      <c r="G8" s="5">
        <v>49049.9</v>
      </c>
    </row>
    <row r="9" spans="1:7" x14ac:dyDescent="0.25">
      <c r="A9" t="s">
        <v>75</v>
      </c>
      <c r="B9" t="s">
        <v>3</v>
      </c>
      <c r="C9">
        <v>1</v>
      </c>
      <c r="D9" s="5">
        <v>6262.4</v>
      </c>
      <c r="E9" s="5">
        <v>75148.75</v>
      </c>
      <c r="F9" s="5">
        <v>13501.48</v>
      </c>
      <c r="G9" s="5">
        <v>40504.44</v>
      </c>
    </row>
    <row r="10" spans="1:7" x14ac:dyDescent="0.25">
      <c r="A10" t="s">
        <v>75</v>
      </c>
      <c r="B10" t="s">
        <v>4</v>
      </c>
      <c r="C10">
        <v>2</v>
      </c>
      <c r="D10" s="5">
        <v>26161.89</v>
      </c>
      <c r="E10" s="5">
        <v>313942.69</v>
      </c>
      <c r="F10" s="5">
        <v>18563.189999999999</v>
      </c>
      <c r="G10" s="5">
        <v>55689.56</v>
      </c>
    </row>
    <row r="11" spans="1:7" x14ac:dyDescent="0.25">
      <c r="A11" t="s">
        <v>79</v>
      </c>
      <c r="B11" t="s">
        <v>4</v>
      </c>
      <c r="C11">
        <v>2</v>
      </c>
      <c r="D11" s="5">
        <v>15541.28</v>
      </c>
      <c r="E11" s="5">
        <v>186495.39</v>
      </c>
      <c r="F11" s="5">
        <v>15295.6</v>
      </c>
      <c r="G11" s="5">
        <v>45886.8</v>
      </c>
    </row>
    <row r="12" spans="1:7" x14ac:dyDescent="0.25">
      <c r="A12" t="s">
        <v>82</v>
      </c>
      <c r="B12" t="s">
        <v>4</v>
      </c>
      <c r="C12">
        <v>2</v>
      </c>
      <c r="D12" s="5">
        <v>10830.79</v>
      </c>
      <c r="E12" s="5">
        <v>129969.49</v>
      </c>
      <c r="F12" s="5">
        <v>25394.25</v>
      </c>
      <c r="G12" s="5">
        <v>76182.75</v>
      </c>
    </row>
    <row r="13" spans="1:7" x14ac:dyDescent="0.25">
      <c r="A13" t="s">
        <v>85</v>
      </c>
      <c r="B13" t="s">
        <v>3</v>
      </c>
      <c r="C13">
        <v>1</v>
      </c>
      <c r="D13" s="5">
        <v>3335.62</v>
      </c>
      <c r="E13" s="5">
        <v>40027.449999999997</v>
      </c>
      <c r="F13" s="5">
        <v>2747.45</v>
      </c>
      <c r="G13" s="5">
        <v>8242.35</v>
      </c>
    </row>
    <row r="14" spans="1:7" x14ac:dyDescent="0.25">
      <c r="A14" t="s">
        <v>85</v>
      </c>
      <c r="B14" t="s">
        <v>4</v>
      </c>
      <c r="C14">
        <v>1</v>
      </c>
      <c r="D14" s="5">
        <v>1509.22</v>
      </c>
      <c r="E14" s="5">
        <v>18110.61</v>
      </c>
      <c r="F14" s="5">
        <v>1703.53</v>
      </c>
      <c r="G14" s="5">
        <v>5110.58</v>
      </c>
    </row>
    <row r="15" spans="1:7" x14ac:dyDescent="0.25">
      <c r="A15" t="s">
        <v>88</v>
      </c>
      <c r="B15" t="s">
        <v>3</v>
      </c>
      <c r="C15">
        <v>2</v>
      </c>
      <c r="D15" s="5">
        <v>7706.94</v>
      </c>
      <c r="E15" s="5">
        <v>92483.22</v>
      </c>
      <c r="F15" s="5">
        <v>26286.81</v>
      </c>
      <c r="G15" s="5">
        <v>78860.42</v>
      </c>
    </row>
    <row r="16" spans="1:7" x14ac:dyDescent="0.25">
      <c r="A16" t="s">
        <v>91</v>
      </c>
      <c r="B16" t="s">
        <v>4</v>
      </c>
      <c r="C16">
        <v>1</v>
      </c>
      <c r="D16" s="5">
        <v>6863.9</v>
      </c>
      <c r="E16" s="5">
        <v>82366.740000000005</v>
      </c>
      <c r="F16" s="5">
        <v>5189.58</v>
      </c>
      <c r="G16" s="5">
        <v>15568.74</v>
      </c>
    </row>
    <row r="17" spans="1:7" x14ac:dyDescent="0.25">
      <c r="A17" t="s">
        <v>93</v>
      </c>
      <c r="B17" t="s">
        <v>4</v>
      </c>
      <c r="C17">
        <v>1</v>
      </c>
      <c r="D17" s="5">
        <v>2164.09</v>
      </c>
      <c r="E17" s="5">
        <v>25969.11</v>
      </c>
      <c r="F17" s="5">
        <v>2817.96</v>
      </c>
      <c r="G17" s="5">
        <v>8453.8700000000008</v>
      </c>
    </row>
    <row r="23" spans="1:7" x14ac:dyDescent="0.25">
      <c r="F23" s="5"/>
    </row>
    <row r="24" spans="1:7" x14ac:dyDescent="0.25">
      <c r="E24" s="5"/>
    </row>
  </sheetData>
  <pageMargins left="0.75" right="0.75" top="1" bottom="1" header="0.5" footer="0.5"/>
  <drawing r:id="rId1"/>
  <tableParts count="1">
    <tablePart r:id="rId2"/>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J67"/>
  <sheetViews>
    <sheetView workbookViewId="0">
      <selection activeCell="E32" sqref="E32"/>
    </sheetView>
  </sheetViews>
  <sheetFormatPr defaultRowHeight="15" x14ac:dyDescent="0.25"/>
  <cols>
    <col min="1" max="1" width="14" customWidth="1"/>
    <col min="2" max="2" width="9" customWidth="1"/>
    <col min="3" max="7" width="14" customWidth="1"/>
    <col min="8" max="8" width="9" customWidth="1"/>
  </cols>
  <sheetData>
    <row r="1" spans="1:36" x14ac:dyDescent="0.25">
      <c r="A1" s="222" t="s">
        <v>101</v>
      </c>
      <c r="B1" s="223"/>
      <c r="C1" s="223"/>
      <c r="D1" s="223"/>
      <c r="E1" s="223"/>
      <c r="F1" s="223"/>
      <c r="G1" s="223"/>
      <c r="H1" s="224"/>
      <c r="I1" s="6"/>
      <c r="J1" s="6"/>
      <c r="K1" s="6"/>
      <c r="L1" s="6"/>
      <c r="M1" s="6"/>
      <c r="N1" s="6"/>
      <c r="O1" s="6"/>
      <c r="P1" s="6"/>
      <c r="Q1" s="6"/>
      <c r="R1" s="6"/>
      <c r="S1" s="6"/>
      <c r="T1" s="6"/>
      <c r="U1" s="6"/>
      <c r="V1" s="6"/>
      <c r="W1" s="6"/>
      <c r="X1" s="6"/>
      <c r="Y1" s="6"/>
      <c r="Z1" s="6"/>
      <c r="AA1" s="6"/>
      <c r="AB1" s="6"/>
      <c r="AC1" s="6"/>
      <c r="AD1" s="6"/>
      <c r="AE1" s="6"/>
      <c r="AF1" s="6"/>
      <c r="AG1" s="6"/>
      <c r="AH1" s="6"/>
      <c r="AI1" s="6"/>
      <c r="AJ1" s="6"/>
    </row>
    <row r="2" spans="1:36" ht="15.75" customHeight="1" thickBot="1" x14ac:dyDescent="0.3">
      <c r="A2" s="15"/>
      <c r="B2" s="15"/>
      <c r="C2" s="15"/>
      <c r="D2" s="15"/>
      <c r="E2" s="15"/>
      <c r="F2" s="15"/>
      <c r="G2" s="15"/>
      <c r="H2" s="15"/>
      <c r="I2" s="6"/>
      <c r="J2" s="6"/>
      <c r="K2" s="6"/>
      <c r="L2" s="6"/>
      <c r="M2" s="6"/>
      <c r="N2" s="6"/>
      <c r="O2" s="6"/>
      <c r="P2" s="6"/>
      <c r="Q2" s="6"/>
      <c r="R2" s="6"/>
      <c r="S2" s="6"/>
      <c r="T2" s="6"/>
      <c r="U2" s="6"/>
      <c r="V2" s="6"/>
      <c r="W2" s="6"/>
      <c r="X2" s="6"/>
      <c r="Y2" s="6"/>
      <c r="Z2" s="6"/>
      <c r="AA2" s="6"/>
      <c r="AB2" s="6"/>
      <c r="AC2" s="6"/>
      <c r="AD2" s="6"/>
      <c r="AE2" s="6"/>
      <c r="AF2" s="6"/>
      <c r="AG2" s="6"/>
      <c r="AH2" s="6"/>
      <c r="AI2" s="6"/>
      <c r="AJ2" s="6"/>
    </row>
    <row r="3" spans="1:36" ht="15.75" customHeight="1" thickBot="1" x14ac:dyDescent="0.3">
      <c r="A3" s="17" t="s">
        <v>102</v>
      </c>
      <c r="B3" s="18" t="s">
        <v>89</v>
      </c>
      <c r="C3" s="18" t="s">
        <v>90</v>
      </c>
      <c r="D3" s="18" t="s">
        <v>62</v>
      </c>
      <c r="E3" s="18" t="s">
        <v>86</v>
      </c>
      <c r="F3" s="18" t="s">
        <v>76</v>
      </c>
      <c r="G3" s="18" t="s">
        <v>66</v>
      </c>
      <c r="H3" s="19" t="s">
        <v>67</v>
      </c>
      <c r="I3" s="14"/>
      <c r="J3" s="6"/>
      <c r="K3" s="6"/>
      <c r="L3" s="6"/>
      <c r="M3" s="6"/>
      <c r="N3" s="6"/>
      <c r="O3" s="6"/>
      <c r="P3" s="6"/>
      <c r="Q3" s="6"/>
      <c r="R3" s="6"/>
      <c r="S3" s="6"/>
      <c r="T3" s="6"/>
      <c r="U3" s="6"/>
      <c r="V3" s="6"/>
      <c r="W3" s="6"/>
      <c r="X3" s="6"/>
      <c r="Y3" s="6"/>
      <c r="Z3" s="6"/>
      <c r="AA3" s="6"/>
      <c r="AB3" s="6"/>
      <c r="AC3" s="6"/>
      <c r="AD3" s="6"/>
      <c r="AE3" s="6"/>
      <c r="AF3" s="6"/>
      <c r="AG3" s="6"/>
      <c r="AH3" s="6"/>
      <c r="AI3" s="6"/>
      <c r="AJ3" s="6"/>
    </row>
    <row r="4" spans="1:36" x14ac:dyDescent="0.25">
      <c r="A4" s="26" t="s">
        <v>103</v>
      </c>
      <c r="B4" s="27">
        <v>0</v>
      </c>
      <c r="C4" s="27">
        <v>0</v>
      </c>
      <c r="D4" s="27">
        <v>6906.09</v>
      </c>
      <c r="E4" s="27">
        <v>7763.6900000000014</v>
      </c>
      <c r="F4" s="27">
        <v>0</v>
      </c>
      <c r="G4" s="27">
        <v>6055.91</v>
      </c>
      <c r="H4" s="28">
        <v>0</v>
      </c>
      <c r="I4" s="14"/>
      <c r="J4" s="6"/>
      <c r="K4" s="6"/>
      <c r="L4" s="6"/>
      <c r="M4" s="6"/>
      <c r="N4" s="6"/>
      <c r="O4" s="6"/>
      <c r="P4" s="6"/>
      <c r="Q4" s="6"/>
      <c r="R4" s="6"/>
      <c r="S4" s="6"/>
      <c r="T4" s="6"/>
      <c r="U4" s="6"/>
      <c r="V4" s="6"/>
      <c r="W4" s="6"/>
      <c r="X4" s="6"/>
      <c r="Y4" s="6"/>
      <c r="Z4" s="6"/>
      <c r="AA4" s="6"/>
      <c r="AB4" s="6"/>
      <c r="AC4" s="6"/>
      <c r="AD4" s="6"/>
      <c r="AE4" s="6"/>
      <c r="AF4" s="6"/>
      <c r="AG4" s="6"/>
      <c r="AH4" s="6"/>
      <c r="AI4" s="6"/>
      <c r="AJ4" s="6"/>
    </row>
    <row r="5" spans="1:36" x14ac:dyDescent="0.25">
      <c r="A5" s="21" t="s">
        <v>104</v>
      </c>
      <c r="B5" s="20">
        <v>148.72999999999999</v>
      </c>
      <c r="C5" s="20">
        <v>725.02</v>
      </c>
      <c r="D5" s="20">
        <v>6116.29</v>
      </c>
      <c r="E5" s="20">
        <v>1599.7</v>
      </c>
      <c r="F5" s="20">
        <v>0</v>
      </c>
      <c r="G5" s="20">
        <v>9645.19</v>
      </c>
      <c r="H5" s="22">
        <v>0</v>
      </c>
      <c r="I5" s="14"/>
      <c r="J5" s="6"/>
      <c r="K5" s="6"/>
      <c r="L5" s="6"/>
      <c r="M5" s="6"/>
      <c r="N5" s="6"/>
      <c r="O5" s="6"/>
      <c r="P5" s="6"/>
      <c r="Q5" s="6"/>
      <c r="R5" s="6"/>
      <c r="S5" s="6"/>
      <c r="T5" s="6"/>
      <c r="U5" s="6"/>
      <c r="V5" s="6"/>
      <c r="W5" s="6"/>
      <c r="X5" s="6"/>
      <c r="Y5" s="6"/>
      <c r="Z5" s="6"/>
      <c r="AA5" s="6"/>
      <c r="AB5" s="6"/>
      <c r="AC5" s="6"/>
      <c r="AD5" s="6"/>
      <c r="AE5" s="6"/>
      <c r="AF5" s="6"/>
      <c r="AG5" s="6"/>
      <c r="AH5" s="6"/>
      <c r="AI5" s="6"/>
      <c r="AJ5" s="6"/>
    </row>
    <row r="6" spans="1:36" x14ac:dyDescent="0.25">
      <c r="A6" s="21" t="s">
        <v>105</v>
      </c>
      <c r="B6" s="20">
        <v>0</v>
      </c>
      <c r="C6" s="20">
        <v>0</v>
      </c>
      <c r="D6" s="20">
        <v>14853.72</v>
      </c>
      <c r="E6" s="20">
        <v>214.52</v>
      </c>
      <c r="F6" s="20">
        <v>0</v>
      </c>
      <c r="G6" s="20">
        <v>245.67</v>
      </c>
      <c r="H6" s="22">
        <v>0</v>
      </c>
      <c r="I6" s="14"/>
      <c r="J6" s="6"/>
      <c r="K6" s="6"/>
      <c r="L6" s="6"/>
      <c r="M6" s="6"/>
      <c r="N6" s="6"/>
      <c r="O6" s="6"/>
      <c r="P6" s="6"/>
      <c r="Q6" s="6"/>
      <c r="R6" s="6"/>
      <c r="S6" s="6"/>
      <c r="T6" s="6"/>
      <c r="U6" s="6"/>
      <c r="V6" s="6"/>
      <c r="W6" s="6"/>
      <c r="X6" s="6"/>
      <c r="Y6" s="6"/>
      <c r="Z6" s="6"/>
      <c r="AA6" s="6"/>
      <c r="AB6" s="6"/>
      <c r="AC6" s="6"/>
      <c r="AD6" s="6"/>
      <c r="AE6" s="6"/>
      <c r="AF6" s="6"/>
      <c r="AG6" s="6"/>
      <c r="AH6" s="6"/>
      <c r="AI6" s="6"/>
      <c r="AJ6" s="6"/>
    </row>
    <row r="7" spans="1:36" x14ac:dyDescent="0.25">
      <c r="A7" s="21" t="s">
        <v>106</v>
      </c>
      <c r="B7" s="20">
        <v>0</v>
      </c>
      <c r="C7" s="20">
        <v>0</v>
      </c>
      <c r="D7" s="20">
        <v>14632.4</v>
      </c>
      <c r="E7" s="20">
        <v>8204.85</v>
      </c>
      <c r="F7" s="20">
        <v>0</v>
      </c>
      <c r="G7" s="20">
        <v>5025.46</v>
      </c>
      <c r="H7" s="22">
        <v>0</v>
      </c>
      <c r="I7" s="14"/>
      <c r="J7" s="6"/>
      <c r="K7" s="6"/>
      <c r="L7" s="6"/>
      <c r="M7" s="6"/>
      <c r="N7" s="6"/>
      <c r="O7" s="6"/>
      <c r="P7" s="6"/>
      <c r="Q7" s="6"/>
      <c r="R7" s="6"/>
      <c r="S7" s="6"/>
      <c r="T7" s="6"/>
      <c r="U7" s="6"/>
      <c r="V7" s="6"/>
      <c r="W7" s="6"/>
      <c r="X7" s="6"/>
      <c r="Y7" s="6"/>
      <c r="Z7" s="6"/>
      <c r="AA7" s="6"/>
      <c r="AB7" s="6"/>
      <c r="AC7" s="6"/>
      <c r="AD7" s="6"/>
      <c r="AE7" s="6"/>
      <c r="AF7" s="6"/>
      <c r="AG7" s="6"/>
      <c r="AH7" s="6"/>
      <c r="AI7" s="6"/>
      <c r="AJ7" s="6"/>
    </row>
    <row r="8" spans="1:36" x14ac:dyDescent="0.25">
      <c r="A8" s="21" t="s">
        <v>107</v>
      </c>
      <c r="B8" s="20">
        <v>0</v>
      </c>
      <c r="C8" s="20">
        <v>0</v>
      </c>
      <c r="D8" s="20">
        <v>15628.97</v>
      </c>
      <c r="E8" s="20">
        <v>0</v>
      </c>
      <c r="F8" s="20">
        <v>0</v>
      </c>
      <c r="G8" s="20">
        <v>2905.4</v>
      </c>
      <c r="H8" s="22">
        <v>0</v>
      </c>
      <c r="I8" s="14"/>
      <c r="J8" s="6"/>
      <c r="K8" s="6"/>
      <c r="L8" s="6"/>
      <c r="M8" s="6"/>
      <c r="N8" s="6"/>
      <c r="O8" s="6"/>
      <c r="P8" s="6"/>
      <c r="Q8" s="6"/>
      <c r="R8" s="6"/>
      <c r="S8" s="6"/>
      <c r="T8" s="6"/>
      <c r="U8" s="6"/>
      <c r="V8" s="6"/>
      <c r="W8" s="6"/>
      <c r="X8" s="6"/>
      <c r="Y8" s="6"/>
      <c r="Z8" s="6"/>
      <c r="AA8" s="6"/>
      <c r="AB8" s="6"/>
      <c r="AC8" s="6"/>
      <c r="AD8" s="6"/>
      <c r="AE8" s="6"/>
      <c r="AF8" s="6"/>
      <c r="AG8" s="6"/>
      <c r="AH8" s="6"/>
      <c r="AI8" s="6"/>
      <c r="AJ8" s="6"/>
    </row>
    <row r="9" spans="1:36" x14ac:dyDescent="0.25">
      <c r="A9" s="21" t="s">
        <v>108</v>
      </c>
      <c r="B9" s="20">
        <v>1802</v>
      </c>
      <c r="C9" s="20">
        <v>11810.46</v>
      </c>
      <c r="D9" s="20">
        <v>11391.19</v>
      </c>
      <c r="E9" s="20">
        <v>7571.15</v>
      </c>
      <c r="F9" s="20">
        <v>1664.79</v>
      </c>
      <c r="G9" s="20">
        <v>14420.03</v>
      </c>
      <c r="H9" s="22">
        <v>0</v>
      </c>
      <c r="I9" s="14"/>
      <c r="J9" s="6"/>
      <c r="K9" s="6"/>
      <c r="L9" s="6"/>
      <c r="M9" s="6"/>
      <c r="N9" s="6"/>
      <c r="O9" s="6"/>
      <c r="P9" s="6"/>
      <c r="Q9" s="6"/>
      <c r="R9" s="6"/>
      <c r="S9" s="6"/>
      <c r="T9" s="6"/>
      <c r="U9" s="6"/>
      <c r="V9" s="6"/>
      <c r="W9" s="6"/>
      <c r="X9" s="6"/>
      <c r="Y9" s="6"/>
      <c r="Z9" s="6"/>
      <c r="AA9" s="6"/>
      <c r="AB9" s="6"/>
      <c r="AC9" s="6"/>
      <c r="AD9" s="6"/>
      <c r="AE9" s="6"/>
      <c r="AF9" s="6"/>
      <c r="AG9" s="6"/>
      <c r="AH9" s="6"/>
      <c r="AI9" s="6"/>
      <c r="AJ9" s="6"/>
    </row>
    <row r="10" spans="1:36" x14ac:dyDescent="0.25">
      <c r="A10" s="21" t="s">
        <v>109</v>
      </c>
      <c r="B10" s="20">
        <v>0</v>
      </c>
      <c r="C10" s="20">
        <v>21756.44</v>
      </c>
      <c r="D10" s="20">
        <v>12700.01</v>
      </c>
      <c r="E10" s="20">
        <v>1549.97</v>
      </c>
      <c r="F10" s="20">
        <v>5566.56</v>
      </c>
      <c r="G10" s="20">
        <v>11423.92</v>
      </c>
      <c r="H10" s="22">
        <v>0</v>
      </c>
      <c r="I10" s="14"/>
      <c r="J10" s="6"/>
      <c r="K10" s="6"/>
      <c r="L10" s="6"/>
      <c r="M10" s="6"/>
      <c r="N10" s="6"/>
      <c r="O10" s="6"/>
      <c r="P10" s="6"/>
      <c r="Q10" s="6"/>
      <c r="R10" s="6"/>
      <c r="S10" s="6"/>
      <c r="T10" s="6"/>
      <c r="U10" s="6"/>
      <c r="V10" s="6"/>
      <c r="W10" s="6"/>
      <c r="X10" s="6"/>
      <c r="Y10" s="6"/>
      <c r="Z10" s="6"/>
      <c r="AA10" s="6"/>
      <c r="AB10" s="6"/>
      <c r="AC10" s="6"/>
      <c r="AD10" s="6"/>
      <c r="AE10" s="6"/>
      <c r="AF10" s="6"/>
      <c r="AG10" s="6"/>
      <c r="AH10" s="6"/>
      <c r="AI10" s="6"/>
      <c r="AJ10" s="6"/>
    </row>
    <row r="11" spans="1:36" x14ac:dyDescent="0.25">
      <c r="A11" s="21" t="s">
        <v>110</v>
      </c>
      <c r="B11" s="20">
        <v>712.98</v>
      </c>
      <c r="C11" s="20">
        <v>15920.79</v>
      </c>
      <c r="D11" s="20">
        <v>58750.48</v>
      </c>
      <c r="E11" s="20">
        <v>660</v>
      </c>
      <c r="F11" s="20">
        <v>6520.91</v>
      </c>
      <c r="G11" s="20">
        <v>187955.22</v>
      </c>
      <c r="H11" s="22">
        <v>0</v>
      </c>
      <c r="I11" s="14"/>
      <c r="J11" s="6"/>
      <c r="K11" s="6"/>
      <c r="L11" s="6"/>
      <c r="M11" s="6"/>
      <c r="N11" s="6"/>
      <c r="O11" s="6"/>
      <c r="P11" s="6"/>
      <c r="Q11" s="6"/>
      <c r="R11" s="6"/>
      <c r="S11" s="6"/>
      <c r="T11" s="6"/>
      <c r="U11" s="6"/>
      <c r="V11" s="6"/>
      <c r="W11" s="6"/>
      <c r="X11" s="6"/>
      <c r="Y11" s="6"/>
      <c r="Z11" s="6"/>
      <c r="AA11" s="6"/>
      <c r="AB11" s="6"/>
      <c r="AC11" s="6"/>
      <c r="AD11" s="6"/>
      <c r="AE11" s="6"/>
      <c r="AF11" s="6"/>
      <c r="AG11" s="6"/>
      <c r="AH11" s="6"/>
      <c r="AI11" s="6"/>
      <c r="AJ11" s="6"/>
    </row>
    <row r="12" spans="1:36" x14ac:dyDescent="0.25">
      <c r="A12" s="21" t="s">
        <v>111</v>
      </c>
      <c r="B12" s="20">
        <v>8662.65</v>
      </c>
      <c r="C12" s="20">
        <v>17999.3</v>
      </c>
      <c r="D12" s="20">
        <v>22867.67</v>
      </c>
      <c r="E12" s="20">
        <v>3129.67</v>
      </c>
      <c r="F12" s="20">
        <v>5009.63</v>
      </c>
      <c r="G12" s="20">
        <v>15374.66</v>
      </c>
      <c r="H12" s="22">
        <v>0</v>
      </c>
      <c r="I12" s="14"/>
      <c r="J12" s="6"/>
      <c r="K12" s="6"/>
      <c r="L12" s="6"/>
      <c r="M12" s="6"/>
      <c r="N12" s="6"/>
      <c r="O12" s="6"/>
      <c r="P12" s="6"/>
      <c r="Q12" s="6"/>
      <c r="R12" s="6"/>
      <c r="S12" s="6"/>
      <c r="T12" s="6"/>
      <c r="U12" s="6"/>
      <c r="V12" s="6"/>
      <c r="W12" s="6"/>
      <c r="X12" s="6"/>
      <c r="Y12" s="6"/>
      <c r="Z12" s="6"/>
      <c r="AA12" s="6"/>
      <c r="AB12" s="6"/>
      <c r="AC12" s="6"/>
      <c r="AD12" s="6"/>
      <c r="AE12" s="6"/>
      <c r="AF12" s="6"/>
      <c r="AG12" s="6"/>
      <c r="AH12" s="6"/>
      <c r="AI12" s="6"/>
      <c r="AJ12" s="6"/>
    </row>
    <row r="13" spans="1:36" x14ac:dyDescent="0.25">
      <c r="A13" s="21" t="s">
        <v>112</v>
      </c>
      <c r="B13" s="20">
        <v>0</v>
      </c>
      <c r="C13" s="20">
        <v>6642.1</v>
      </c>
      <c r="D13" s="20">
        <v>34785.93</v>
      </c>
      <c r="E13" s="20">
        <v>6245.9</v>
      </c>
      <c r="F13" s="20">
        <v>9517.2899999999991</v>
      </c>
      <c r="G13" s="20">
        <v>18391.91</v>
      </c>
      <c r="H13" s="22">
        <v>0</v>
      </c>
      <c r="I13" s="14"/>
      <c r="J13" s="6"/>
      <c r="K13" s="6"/>
      <c r="L13" s="6"/>
      <c r="M13" s="6"/>
      <c r="N13" s="6"/>
      <c r="O13" s="6"/>
      <c r="P13" s="6"/>
      <c r="Q13" s="6"/>
      <c r="R13" s="6"/>
      <c r="S13" s="6"/>
      <c r="T13" s="6"/>
      <c r="U13" s="6"/>
      <c r="V13" s="6"/>
      <c r="W13" s="6"/>
      <c r="X13" s="6"/>
      <c r="Y13" s="6"/>
      <c r="Z13" s="6"/>
      <c r="AA13" s="6"/>
      <c r="AB13" s="6"/>
      <c r="AC13" s="6"/>
      <c r="AD13" s="6"/>
      <c r="AE13" s="6"/>
      <c r="AF13" s="6"/>
      <c r="AG13" s="6"/>
      <c r="AH13" s="6"/>
      <c r="AI13" s="6"/>
      <c r="AJ13" s="6"/>
    </row>
    <row r="14" spans="1:36" x14ac:dyDescent="0.25">
      <c r="A14" s="21" t="s">
        <v>113</v>
      </c>
      <c r="B14" s="20">
        <v>416.19</v>
      </c>
      <c r="C14" s="20">
        <v>3786.56</v>
      </c>
      <c r="D14" s="20">
        <v>13971.43</v>
      </c>
      <c r="E14" s="20">
        <v>0</v>
      </c>
      <c r="F14" s="20">
        <v>32862.85</v>
      </c>
      <c r="G14" s="20">
        <v>26434.87</v>
      </c>
      <c r="H14" s="22">
        <v>400</v>
      </c>
      <c r="I14" s="14"/>
      <c r="J14" s="6"/>
      <c r="K14" s="6"/>
      <c r="L14" s="6"/>
      <c r="M14" s="6"/>
      <c r="N14" s="6"/>
      <c r="O14" s="6"/>
      <c r="P14" s="6"/>
      <c r="Q14" s="6"/>
      <c r="R14" s="6"/>
      <c r="S14" s="6"/>
      <c r="T14" s="6"/>
      <c r="U14" s="6"/>
      <c r="V14" s="6"/>
      <c r="W14" s="6"/>
      <c r="X14" s="6"/>
      <c r="Y14" s="6"/>
      <c r="Z14" s="6"/>
      <c r="AA14" s="6"/>
      <c r="AB14" s="6"/>
      <c r="AC14" s="6"/>
      <c r="AD14" s="6"/>
      <c r="AE14" s="6"/>
      <c r="AF14" s="6"/>
      <c r="AG14" s="6"/>
      <c r="AH14" s="6"/>
      <c r="AI14" s="6"/>
      <c r="AJ14" s="6"/>
    </row>
    <row r="15" spans="1:36" x14ac:dyDescent="0.25">
      <c r="A15" s="21" t="s">
        <v>114</v>
      </c>
      <c r="B15" s="20">
        <v>0</v>
      </c>
      <c r="C15" s="20">
        <v>2100</v>
      </c>
      <c r="D15" s="20">
        <v>11113.35</v>
      </c>
      <c r="E15" s="20">
        <v>3088</v>
      </c>
      <c r="F15" s="20">
        <v>14006.72</v>
      </c>
      <c r="G15" s="20">
        <v>4185.2700000000004</v>
      </c>
      <c r="H15" s="22">
        <v>0</v>
      </c>
      <c r="I15" s="14"/>
      <c r="J15" s="6"/>
      <c r="K15" s="6"/>
      <c r="L15" s="6"/>
      <c r="M15" s="6"/>
      <c r="N15" s="6"/>
      <c r="O15" s="6"/>
      <c r="P15" s="6"/>
      <c r="Q15" s="6"/>
      <c r="R15" s="6"/>
      <c r="S15" s="6"/>
      <c r="T15" s="6"/>
      <c r="U15" s="6"/>
      <c r="V15" s="6"/>
      <c r="W15" s="6"/>
      <c r="X15" s="6"/>
      <c r="Y15" s="6"/>
      <c r="Z15" s="6"/>
      <c r="AA15" s="6"/>
      <c r="AB15" s="6"/>
      <c r="AC15" s="6"/>
      <c r="AD15" s="6"/>
      <c r="AE15" s="6"/>
      <c r="AF15" s="6"/>
      <c r="AG15" s="6"/>
      <c r="AH15" s="6"/>
      <c r="AI15" s="6"/>
      <c r="AJ15" s="6"/>
    </row>
    <row r="16" spans="1:36" x14ac:dyDescent="0.25">
      <c r="A16" s="21" t="s">
        <v>115</v>
      </c>
      <c r="B16" s="20">
        <v>1350</v>
      </c>
      <c r="C16" s="20">
        <v>15341.26</v>
      </c>
      <c r="D16" s="20">
        <v>5297.05</v>
      </c>
      <c r="E16" s="20">
        <v>5112.08</v>
      </c>
      <c r="F16" s="20">
        <v>2056.6</v>
      </c>
      <c r="G16" s="20">
        <v>18267.03</v>
      </c>
      <c r="H16" s="22">
        <v>0</v>
      </c>
      <c r="I16" s="14"/>
      <c r="J16" s="6"/>
      <c r="K16" s="6"/>
      <c r="L16" s="6"/>
      <c r="M16" s="6"/>
      <c r="N16" s="6"/>
      <c r="O16" s="6"/>
      <c r="P16" s="6"/>
      <c r="Q16" s="6"/>
      <c r="R16" s="6"/>
      <c r="S16" s="6"/>
      <c r="T16" s="6"/>
      <c r="U16" s="6"/>
      <c r="V16" s="6"/>
      <c r="W16" s="6"/>
      <c r="X16" s="6"/>
      <c r="Y16" s="6"/>
      <c r="Z16" s="6"/>
      <c r="AA16" s="6"/>
      <c r="AB16" s="6"/>
      <c r="AC16" s="6"/>
      <c r="AD16" s="6"/>
      <c r="AE16" s="6"/>
      <c r="AF16" s="6"/>
      <c r="AG16" s="6"/>
      <c r="AH16" s="6"/>
      <c r="AI16" s="6"/>
      <c r="AJ16" s="6"/>
    </row>
    <row r="17" spans="1:36" x14ac:dyDescent="0.25">
      <c r="A17" s="21" t="s">
        <v>116</v>
      </c>
      <c r="B17" s="20">
        <v>0</v>
      </c>
      <c r="C17" s="20">
        <v>4759.7299999999996</v>
      </c>
      <c r="D17" s="20">
        <v>14963.59</v>
      </c>
      <c r="E17" s="20">
        <v>2461.27</v>
      </c>
      <c r="F17" s="20">
        <v>2060.0500000000002</v>
      </c>
      <c r="G17" s="20">
        <v>3871.65</v>
      </c>
      <c r="H17" s="22">
        <v>0</v>
      </c>
      <c r="I17" s="14"/>
      <c r="J17" s="6"/>
      <c r="K17" s="6"/>
      <c r="L17" s="6"/>
      <c r="M17" s="6"/>
      <c r="N17" s="6"/>
      <c r="O17" s="6"/>
      <c r="P17" s="6"/>
      <c r="Q17" s="6"/>
      <c r="R17" s="6"/>
      <c r="S17" s="6"/>
      <c r="T17" s="6"/>
      <c r="U17" s="6"/>
      <c r="V17" s="6"/>
      <c r="W17" s="6"/>
      <c r="X17" s="6"/>
      <c r="Y17" s="6"/>
      <c r="Z17" s="6"/>
      <c r="AA17" s="6"/>
      <c r="AB17" s="6"/>
      <c r="AC17" s="6"/>
      <c r="AD17" s="6"/>
      <c r="AE17" s="6"/>
      <c r="AF17" s="6"/>
      <c r="AG17" s="6"/>
      <c r="AH17" s="6"/>
      <c r="AI17" s="6"/>
      <c r="AJ17" s="6"/>
    </row>
    <row r="18" spans="1:36" ht="15.75" customHeight="1" thickBot="1" x14ac:dyDescent="0.3">
      <c r="A18" s="23" t="s">
        <v>117</v>
      </c>
      <c r="B18" s="24">
        <v>1330.02</v>
      </c>
      <c r="C18" s="24">
        <v>12220.17</v>
      </c>
      <c r="D18" s="24">
        <v>7348.3</v>
      </c>
      <c r="E18" s="24">
        <v>669</v>
      </c>
      <c r="F18" s="24">
        <v>13555.88</v>
      </c>
      <c r="G18" s="24">
        <v>23998.45</v>
      </c>
      <c r="H18" s="25">
        <v>0</v>
      </c>
      <c r="I18" s="14"/>
      <c r="J18" s="6"/>
      <c r="K18" s="6"/>
      <c r="L18" s="6"/>
      <c r="M18" s="6"/>
      <c r="N18" s="6"/>
      <c r="O18" s="6"/>
      <c r="P18" s="6"/>
      <c r="Q18" s="6"/>
      <c r="R18" s="6"/>
      <c r="S18" s="6"/>
      <c r="T18" s="6"/>
      <c r="U18" s="6"/>
      <c r="V18" s="6"/>
      <c r="W18" s="6"/>
      <c r="X18" s="6"/>
      <c r="Y18" s="6"/>
      <c r="Z18" s="6"/>
      <c r="AA18" s="6"/>
      <c r="AB18" s="6"/>
      <c r="AC18" s="6"/>
      <c r="AD18" s="6"/>
      <c r="AE18" s="6"/>
      <c r="AF18" s="6"/>
      <c r="AG18" s="6"/>
      <c r="AH18" s="6"/>
      <c r="AI18" s="6"/>
      <c r="AJ18" s="6"/>
    </row>
    <row r="19" spans="1:36" x14ac:dyDescent="0.25">
      <c r="A19" s="16"/>
      <c r="B19" s="16"/>
      <c r="C19" s="16"/>
      <c r="D19" s="16"/>
      <c r="E19" s="16"/>
      <c r="F19" s="16"/>
      <c r="G19" s="16"/>
      <c r="H19" s="16"/>
      <c r="I19" s="6"/>
      <c r="J19" s="6"/>
      <c r="K19" s="6"/>
      <c r="L19" s="6"/>
      <c r="M19" s="6"/>
      <c r="N19" s="6"/>
      <c r="O19" s="6"/>
      <c r="P19" s="6"/>
      <c r="Q19" s="6"/>
      <c r="R19" s="6"/>
      <c r="S19" s="6"/>
      <c r="T19" s="6"/>
      <c r="U19" s="6"/>
      <c r="V19" s="6"/>
      <c r="W19" s="6"/>
      <c r="X19" s="6"/>
      <c r="Y19" s="6"/>
      <c r="Z19" s="6"/>
      <c r="AA19" s="6"/>
      <c r="AB19" s="6"/>
      <c r="AC19" s="6"/>
      <c r="AD19" s="6"/>
      <c r="AE19" s="6"/>
      <c r="AF19" s="6"/>
      <c r="AG19" s="6"/>
      <c r="AH19" s="6"/>
      <c r="AI19" s="6"/>
      <c r="AJ19" s="6"/>
    </row>
    <row r="20" spans="1:36" x14ac:dyDescent="0.25">
      <c r="A20" s="6"/>
      <c r="B20" s="6"/>
      <c r="C20" s="6"/>
      <c r="D20" s="6"/>
      <c r="E20" s="6"/>
      <c r="F20" s="6"/>
      <c r="G20" s="6"/>
      <c r="H20" s="6"/>
      <c r="I20" s="6"/>
      <c r="J20" s="6"/>
      <c r="K20" s="6"/>
      <c r="L20" s="6"/>
      <c r="M20" s="6"/>
      <c r="N20" s="6"/>
      <c r="O20" s="6"/>
      <c r="P20" s="6"/>
      <c r="Q20" s="6"/>
      <c r="R20" s="6"/>
      <c r="S20" s="6"/>
      <c r="T20" s="6"/>
      <c r="U20" s="6"/>
      <c r="V20" s="6"/>
      <c r="W20" s="6"/>
      <c r="X20" s="6"/>
      <c r="Y20" s="6"/>
      <c r="Z20" s="6"/>
      <c r="AA20" s="6"/>
      <c r="AB20" s="6"/>
      <c r="AC20" s="6"/>
      <c r="AD20" s="6"/>
      <c r="AE20" s="6"/>
      <c r="AF20" s="6"/>
      <c r="AG20" s="6"/>
      <c r="AH20" s="6"/>
      <c r="AI20" s="6"/>
      <c r="AJ20" s="6"/>
    </row>
    <row r="21" spans="1:36" x14ac:dyDescent="0.25">
      <c r="A21" s="6"/>
      <c r="B21" s="6"/>
      <c r="C21" s="6"/>
      <c r="D21" s="6"/>
      <c r="E21" s="6"/>
      <c r="F21" s="6"/>
      <c r="G21" s="6"/>
      <c r="H21" s="6"/>
      <c r="I21" s="6"/>
      <c r="J21" s="6"/>
      <c r="K21" s="6"/>
      <c r="L21" s="6"/>
      <c r="M21" s="6"/>
      <c r="N21" s="6"/>
      <c r="O21" s="6"/>
      <c r="P21" s="6"/>
      <c r="Q21" s="6"/>
      <c r="R21" s="6"/>
      <c r="S21" s="6"/>
      <c r="T21" s="6"/>
      <c r="U21" s="6"/>
      <c r="V21" s="6"/>
      <c r="W21" s="6"/>
      <c r="X21" s="6"/>
      <c r="Y21" s="6"/>
      <c r="Z21" s="6"/>
      <c r="AA21" s="6"/>
      <c r="AB21" s="6"/>
      <c r="AC21" s="6"/>
      <c r="AD21" s="6"/>
      <c r="AE21" s="6"/>
      <c r="AF21" s="6"/>
      <c r="AG21" s="6"/>
      <c r="AH21" s="6"/>
      <c r="AI21" s="6"/>
      <c r="AJ21" s="6"/>
    </row>
    <row r="22" spans="1:36" x14ac:dyDescent="0.25">
      <c r="A22" s="6"/>
      <c r="B22" s="6"/>
      <c r="C22" s="6"/>
      <c r="D22" s="6"/>
      <c r="E22" s="6"/>
      <c r="F22" s="6"/>
      <c r="G22" s="6"/>
      <c r="H22" s="6"/>
      <c r="I22" s="6"/>
      <c r="J22" s="6"/>
      <c r="K22" s="6"/>
      <c r="L22" s="6"/>
      <c r="M22" s="6"/>
      <c r="N22" s="6"/>
      <c r="O22" s="6"/>
      <c r="P22" s="6"/>
      <c r="Q22" s="6"/>
      <c r="R22" s="6"/>
      <c r="S22" s="6"/>
      <c r="T22" s="6"/>
      <c r="U22" s="6"/>
      <c r="V22" s="6"/>
      <c r="W22" s="6"/>
      <c r="X22" s="6"/>
      <c r="Y22" s="6"/>
      <c r="Z22" s="6"/>
      <c r="AA22" s="6"/>
      <c r="AB22" s="6"/>
      <c r="AC22" s="6"/>
      <c r="AD22" s="6"/>
      <c r="AE22" s="6"/>
      <c r="AF22" s="6"/>
      <c r="AG22" s="6"/>
      <c r="AH22" s="6"/>
      <c r="AI22" s="6"/>
      <c r="AJ22" s="6"/>
    </row>
    <row r="23" spans="1:36" x14ac:dyDescent="0.25">
      <c r="A23" s="6"/>
      <c r="B23" s="6"/>
      <c r="C23" s="6"/>
      <c r="D23" s="6"/>
      <c r="E23" s="6"/>
      <c r="F23" s="6"/>
      <c r="G23" s="6"/>
      <c r="H23" s="6"/>
      <c r="I23" s="6"/>
      <c r="J23" s="6"/>
      <c r="K23" s="6"/>
      <c r="L23" s="6"/>
      <c r="M23" s="6"/>
      <c r="N23" s="6"/>
      <c r="O23" s="6"/>
      <c r="P23" s="6"/>
      <c r="Q23" s="6"/>
      <c r="R23" s="6"/>
      <c r="S23" s="6"/>
      <c r="T23" s="6"/>
      <c r="U23" s="6"/>
      <c r="V23" s="6"/>
      <c r="W23" s="6"/>
      <c r="X23" s="6"/>
      <c r="Y23" s="6"/>
      <c r="Z23" s="6"/>
      <c r="AA23" s="6"/>
      <c r="AB23" s="6"/>
      <c r="AC23" s="6"/>
      <c r="AD23" s="6"/>
      <c r="AE23" s="6"/>
      <c r="AF23" s="6"/>
      <c r="AG23" s="6"/>
      <c r="AH23" s="6"/>
      <c r="AI23" s="6"/>
      <c r="AJ23" s="6"/>
    </row>
    <row r="24" spans="1:36" x14ac:dyDescent="0.25">
      <c r="A24" s="6"/>
      <c r="B24" s="6"/>
      <c r="C24" s="6"/>
      <c r="D24" s="6"/>
      <c r="E24" s="6"/>
      <c r="F24" s="6"/>
      <c r="G24" s="6"/>
      <c r="H24" s="6"/>
      <c r="I24" s="6"/>
      <c r="J24" s="6"/>
      <c r="K24" s="6"/>
      <c r="L24" s="6"/>
      <c r="M24" s="6"/>
      <c r="N24" s="6"/>
      <c r="O24" s="6"/>
      <c r="P24" s="6"/>
      <c r="Q24" s="6"/>
      <c r="R24" s="6"/>
      <c r="S24" s="6"/>
      <c r="T24" s="6"/>
      <c r="U24" s="6"/>
      <c r="V24" s="6"/>
      <c r="W24" s="6"/>
      <c r="X24" s="6"/>
      <c r="Y24" s="6"/>
      <c r="Z24" s="6"/>
      <c r="AA24" s="6"/>
      <c r="AB24" s="6"/>
      <c r="AC24" s="6"/>
      <c r="AD24" s="6"/>
      <c r="AE24" s="6"/>
      <c r="AF24" s="6"/>
      <c r="AG24" s="6"/>
      <c r="AH24" s="6"/>
      <c r="AI24" s="6"/>
      <c r="AJ24" s="6"/>
    </row>
    <row r="25" spans="1:36" x14ac:dyDescent="0.25">
      <c r="A25" s="6"/>
      <c r="B25" s="6"/>
      <c r="C25" s="6"/>
      <c r="D25" s="6"/>
      <c r="E25" s="6"/>
      <c r="F25" s="6"/>
      <c r="G25" s="6"/>
      <c r="H25" s="6"/>
      <c r="I25" s="6"/>
      <c r="J25" s="6"/>
      <c r="K25" s="6"/>
      <c r="L25" s="6"/>
      <c r="M25" s="6"/>
      <c r="N25" s="6"/>
      <c r="O25" s="6"/>
      <c r="P25" s="6"/>
      <c r="Q25" s="6"/>
      <c r="R25" s="6"/>
      <c r="S25" s="6"/>
      <c r="T25" s="6"/>
      <c r="U25" s="6"/>
      <c r="V25" s="6"/>
      <c r="W25" s="6"/>
      <c r="X25" s="6"/>
      <c r="Y25" s="6"/>
      <c r="Z25" s="6"/>
      <c r="AA25" s="6"/>
      <c r="AB25" s="6"/>
      <c r="AC25" s="6"/>
      <c r="AD25" s="6"/>
      <c r="AE25" s="6"/>
      <c r="AF25" s="6"/>
      <c r="AG25" s="6"/>
      <c r="AH25" s="6"/>
      <c r="AI25" s="6"/>
      <c r="AJ25" s="6"/>
    </row>
    <row r="26" spans="1:36" x14ac:dyDescent="0.25">
      <c r="A26" s="6"/>
      <c r="B26" s="6"/>
      <c r="C26" s="6"/>
      <c r="D26" s="6"/>
      <c r="E26" s="6"/>
      <c r="F26" s="6"/>
      <c r="G26" s="6"/>
      <c r="H26" s="6"/>
      <c r="I26" s="6"/>
      <c r="J26" s="6"/>
      <c r="K26" s="6"/>
      <c r="L26" s="6"/>
      <c r="M26" s="6"/>
      <c r="N26" s="6"/>
      <c r="O26" s="6"/>
      <c r="P26" s="6"/>
      <c r="Q26" s="6"/>
      <c r="R26" s="6"/>
      <c r="S26" s="6"/>
      <c r="T26" s="6"/>
      <c r="U26" s="6"/>
      <c r="V26" s="6"/>
      <c r="W26" s="6"/>
      <c r="X26" s="6"/>
      <c r="Y26" s="6"/>
      <c r="Z26" s="6"/>
      <c r="AA26" s="6"/>
      <c r="AB26" s="6"/>
      <c r="AC26" s="6"/>
      <c r="AD26" s="6"/>
      <c r="AE26" s="6"/>
      <c r="AF26" s="6"/>
      <c r="AG26" s="6"/>
      <c r="AH26" s="6"/>
      <c r="AI26" s="6"/>
      <c r="AJ26" s="6"/>
    </row>
    <row r="27" spans="1:36" x14ac:dyDescent="0.25">
      <c r="A27" s="6"/>
      <c r="B27" s="6"/>
      <c r="C27" s="6"/>
      <c r="D27" s="6"/>
      <c r="E27" s="6"/>
      <c r="F27" s="6"/>
      <c r="G27" s="6"/>
      <c r="H27" s="6"/>
      <c r="I27" s="6"/>
      <c r="J27" s="6"/>
      <c r="K27" s="6"/>
      <c r="L27" s="6"/>
      <c r="M27" s="6"/>
      <c r="N27" s="6"/>
      <c r="O27" s="6"/>
      <c r="P27" s="6"/>
      <c r="Q27" s="6"/>
      <c r="R27" s="6"/>
      <c r="S27" s="6"/>
      <c r="T27" s="6"/>
      <c r="U27" s="6"/>
      <c r="V27" s="6"/>
      <c r="W27" s="6"/>
      <c r="X27" s="6"/>
      <c r="Y27" s="6"/>
      <c r="Z27" s="6"/>
      <c r="AA27" s="6"/>
      <c r="AB27" s="6"/>
      <c r="AC27" s="6"/>
      <c r="AD27" s="6"/>
      <c r="AE27" s="6"/>
      <c r="AF27" s="6"/>
      <c r="AG27" s="6"/>
      <c r="AH27" s="6"/>
      <c r="AI27" s="6"/>
      <c r="AJ27" s="6"/>
    </row>
    <row r="28" spans="1:36" x14ac:dyDescent="0.25">
      <c r="A28" s="6"/>
      <c r="B28" s="6"/>
      <c r="C28" s="6"/>
      <c r="D28" s="6"/>
      <c r="E28" s="6"/>
      <c r="F28" s="6"/>
      <c r="G28" s="6"/>
      <c r="H28" s="6"/>
      <c r="I28" s="6"/>
      <c r="J28" s="6"/>
      <c r="K28" s="6"/>
      <c r="L28" s="6"/>
      <c r="M28" s="6"/>
      <c r="N28" s="6"/>
      <c r="O28" s="6"/>
      <c r="P28" s="6"/>
      <c r="Q28" s="6"/>
      <c r="R28" s="6"/>
      <c r="S28" s="6"/>
      <c r="T28" s="6"/>
      <c r="U28" s="6"/>
      <c r="V28" s="6"/>
      <c r="W28" s="6"/>
      <c r="X28" s="6"/>
      <c r="Y28" s="6"/>
      <c r="Z28" s="6"/>
      <c r="AA28" s="6"/>
      <c r="AB28" s="6"/>
      <c r="AC28" s="6"/>
      <c r="AD28" s="6"/>
      <c r="AE28" s="6"/>
      <c r="AF28" s="6"/>
      <c r="AG28" s="6"/>
      <c r="AH28" s="6"/>
      <c r="AI28" s="6"/>
      <c r="AJ28" s="6"/>
    </row>
    <row r="29" spans="1:36" x14ac:dyDescent="0.25">
      <c r="A29" s="6"/>
      <c r="B29" s="6"/>
      <c r="C29" s="6"/>
      <c r="D29" s="6"/>
      <c r="E29" s="6"/>
      <c r="F29" s="6"/>
      <c r="G29" s="6"/>
      <c r="H29" s="6"/>
      <c r="I29" s="6"/>
      <c r="J29" s="6"/>
      <c r="K29" s="6"/>
      <c r="L29" s="6"/>
      <c r="M29" s="6"/>
      <c r="N29" s="6"/>
      <c r="O29" s="6"/>
      <c r="P29" s="6"/>
      <c r="Q29" s="6"/>
      <c r="R29" s="6"/>
      <c r="S29" s="6"/>
      <c r="T29" s="6"/>
      <c r="U29" s="6"/>
      <c r="V29" s="6"/>
      <c r="W29" s="6"/>
      <c r="X29" s="6"/>
      <c r="Y29" s="6"/>
      <c r="Z29" s="6"/>
      <c r="AA29" s="6"/>
      <c r="AB29" s="6"/>
      <c r="AC29" s="6"/>
      <c r="AD29" s="6"/>
      <c r="AE29" s="6"/>
      <c r="AF29" s="6"/>
      <c r="AG29" s="6"/>
      <c r="AH29" s="6"/>
      <c r="AI29" s="6"/>
      <c r="AJ29" s="6"/>
    </row>
    <row r="30" spans="1:36" x14ac:dyDescent="0.25">
      <c r="A30" s="6"/>
      <c r="B30" s="6"/>
      <c r="C30" s="6"/>
      <c r="D30" s="6"/>
      <c r="E30" s="6"/>
      <c r="F30" s="6"/>
      <c r="G30" s="6"/>
      <c r="H30" s="6"/>
      <c r="I30" s="6"/>
      <c r="J30" s="6"/>
      <c r="K30" s="6"/>
      <c r="L30" s="6"/>
      <c r="M30" s="6"/>
      <c r="N30" s="6"/>
      <c r="O30" s="6"/>
      <c r="P30" s="6"/>
      <c r="Q30" s="6"/>
      <c r="R30" s="6"/>
      <c r="S30" s="6"/>
      <c r="T30" s="6"/>
      <c r="U30" s="6"/>
      <c r="V30" s="6"/>
      <c r="W30" s="6"/>
      <c r="X30" s="6"/>
      <c r="Y30" s="6"/>
      <c r="Z30" s="6"/>
      <c r="AA30" s="6"/>
      <c r="AB30" s="6"/>
      <c r="AC30" s="6"/>
      <c r="AD30" s="6"/>
      <c r="AE30" s="6"/>
      <c r="AF30" s="6"/>
      <c r="AG30" s="6"/>
      <c r="AH30" s="6"/>
      <c r="AI30" s="6"/>
      <c r="AJ30" s="6"/>
    </row>
    <row r="31" spans="1:36" x14ac:dyDescent="0.25">
      <c r="A31" s="6"/>
      <c r="B31" s="6"/>
      <c r="C31" s="6"/>
      <c r="D31" s="6"/>
      <c r="E31" s="6"/>
      <c r="F31" s="6"/>
      <c r="G31" s="6"/>
      <c r="H31" s="6"/>
      <c r="I31" s="6"/>
      <c r="J31" s="6"/>
      <c r="K31" s="6"/>
      <c r="L31" s="6"/>
      <c r="M31" s="6"/>
      <c r="N31" s="6"/>
      <c r="O31" s="6"/>
      <c r="P31" s="6"/>
      <c r="Q31" s="6"/>
      <c r="R31" s="6"/>
      <c r="S31" s="6"/>
      <c r="T31" s="6"/>
      <c r="U31" s="6"/>
      <c r="V31" s="6"/>
      <c r="W31" s="6"/>
      <c r="X31" s="6"/>
      <c r="Y31" s="6"/>
      <c r="Z31" s="6"/>
      <c r="AA31" s="6"/>
      <c r="AB31" s="6"/>
      <c r="AC31" s="6"/>
      <c r="AD31" s="6"/>
      <c r="AE31" s="6"/>
      <c r="AF31" s="6"/>
      <c r="AG31" s="6"/>
      <c r="AH31" s="6"/>
      <c r="AI31" s="6"/>
      <c r="AJ31" s="6"/>
    </row>
    <row r="32" spans="1:36" x14ac:dyDescent="0.25">
      <c r="A32" s="6"/>
      <c r="B32" s="6"/>
      <c r="C32" s="6"/>
      <c r="D32" s="6"/>
      <c r="E32" s="6"/>
      <c r="F32" s="6"/>
      <c r="G32" s="6"/>
      <c r="H32" s="6"/>
      <c r="I32" s="6"/>
      <c r="J32" s="6"/>
      <c r="K32" s="6"/>
      <c r="L32" s="6"/>
      <c r="M32" s="6"/>
      <c r="N32" s="6"/>
      <c r="O32" s="6"/>
      <c r="P32" s="6"/>
      <c r="Q32" s="6"/>
      <c r="R32" s="6"/>
      <c r="S32" s="6"/>
      <c r="T32" s="6"/>
      <c r="U32" s="6"/>
      <c r="V32" s="6"/>
      <c r="W32" s="6"/>
      <c r="X32" s="6"/>
      <c r="Y32" s="6"/>
      <c r="Z32" s="6"/>
      <c r="AA32" s="6"/>
      <c r="AB32" s="6"/>
      <c r="AC32" s="6"/>
      <c r="AD32" s="6"/>
      <c r="AE32" s="6"/>
      <c r="AF32" s="6"/>
      <c r="AG32" s="6"/>
      <c r="AH32" s="6"/>
      <c r="AI32" s="6"/>
      <c r="AJ32" s="6"/>
    </row>
    <row r="33" spans="1:36" x14ac:dyDescent="0.25">
      <c r="A33" s="6"/>
      <c r="B33" s="6"/>
      <c r="C33" s="6"/>
      <c r="D33" s="6"/>
      <c r="E33" s="6"/>
      <c r="F33" s="6"/>
      <c r="G33" s="6"/>
      <c r="H33" s="6"/>
      <c r="I33" s="6"/>
      <c r="J33" s="6"/>
      <c r="K33" s="6"/>
      <c r="L33" s="6"/>
      <c r="M33" s="6"/>
      <c r="N33" s="6"/>
      <c r="O33" s="6"/>
      <c r="P33" s="6"/>
      <c r="Q33" s="6"/>
      <c r="R33" s="6"/>
      <c r="S33" s="6"/>
      <c r="T33" s="6"/>
      <c r="U33" s="6"/>
      <c r="V33" s="6"/>
      <c r="W33" s="6"/>
      <c r="X33" s="6"/>
      <c r="Y33" s="6"/>
      <c r="Z33" s="6"/>
      <c r="AA33" s="6"/>
      <c r="AB33" s="6"/>
      <c r="AC33" s="6"/>
      <c r="AD33" s="6"/>
      <c r="AE33" s="6"/>
      <c r="AF33" s="6"/>
      <c r="AG33" s="6"/>
      <c r="AH33" s="6"/>
      <c r="AI33" s="6"/>
      <c r="AJ33" s="6"/>
    </row>
    <row r="34" spans="1:36" x14ac:dyDescent="0.25">
      <c r="A34" s="6"/>
      <c r="B34" s="6"/>
      <c r="C34" s="6"/>
      <c r="D34" s="6"/>
      <c r="E34" s="6"/>
      <c r="F34" s="6"/>
      <c r="G34" s="6"/>
      <c r="H34" s="6"/>
      <c r="I34" s="6"/>
      <c r="J34" s="6"/>
      <c r="K34" s="6"/>
      <c r="L34" s="6"/>
      <c r="M34" s="6"/>
      <c r="N34" s="6"/>
      <c r="O34" s="6"/>
      <c r="P34" s="6"/>
      <c r="Q34" s="6"/>
      <c r="R34" s="6"/>
      <c r="S34" s="6"/>
      <c r="T34" s="6"/>
      <c r="U34" s="6"/>
      <c r="V34" s="6"/>
      <c r="W34" s="6"/>
      <c r="X34" s="6"/>
      <c r="Y34" s="6"/>
      <c r="Z34" s="6"/>
      <c r="AA34" s="6"/>
      <c r="AB34" s="6"/>
      <c r="AC34" s="6"/>
      <c r="AD34" s="6"/>
      <c r="AE34" s="6"/>
      <c r="AF34" s="6"/>
      <c r="AG34" s="6"/>
      <c r="AH34" s="6"/>
      <c r="AI34" s="6"/>
      <c r="AJ34" s="6"/>
    </row>
    <row r="35" spans="1:36" x14ac:dyDescent="0.25">
      <c r="A35" s="6"/>
      <c r="B35" s="6"/>
      <c r="C35" s="6"/>
      <c r="D35" s="6"/>
      <c r="E35" s="6"/>
      <c r="F35" s="6"/>
      <c r="G35" s="6"/>
      <c r="H35" s="6"/>
      <c r="I35" s="6"/>
      <c r="J35" s="6"/>
      <c r="K35" s="6"/>
      <c r="L35" s="6"/>
      <c r="M35" s="6"/>
      <c r="N35" s="6"/>
      <c r="O35" s="6"/>
      <c r="P35" s="6"/>
      <c r="Q35" s="6"/>
      <c r="R35" s="6"/>
      <c r="S35" s="6"/>
      <c r="T35" s="6"/>
      <c r="U35" s="6"/>
      <c r="V35" s="6"/>
      <c r="W35" s="6"/>
      <c r="X35" s="6"/>
      <c r="Y35" s="6"/>
      <c r="Z35" s="6"/>
      <c r="AA35" s="6"/>
      <c r="AB35" s="6"/>
      <c r="AC35" s="6"/>
      <c r="AD35" s="6"/>
      <c r="AE35" s="6"/>
      <c r="AF35" s="6"/>
      <c r="AG35" s="6"/>
      <c r="AH35" s="6"/>
      <c r="AI35" s="6"/>
      <c r="AJ35" s="6"/>
    </row>
    <row r="36" spans="1:36" x14ac:dyDescent="0.25">
      <c r="A36" s="6"/>
      <c r="B36" s="6"/>
      <c r="C36" s="6"/>
      <c r="D36" s="6"/>
      <c r="E36" s="6"/>
      <c r="F36" s="6"/>
      <c r="G36" s="6"/>
      <c r="H36" s="6"/>
      <c r="I36" s="6"/>
      <c r="J36" s="6"/>
      <c r="K36" s="6"/>
      <c r="L36" s="6"/>
      <c r="M36" s="6"/>
      <c r="N36" s="6"/>
      <c r="O36" s="6"/>
      <c r="P36" s="6"/>
      <c r="Q36" s="6"/>
      <c r="R36" s="6"/>
      <c r="S36" s="6"/>
      <c r="T36" s="6"/>
      <c r="U36" s="6"/>
      <c r="V36" s="6"/>
      <c r="W36" s="6"/>
      <c r="X36" s="6"/>
      <c r="Y36" s="6"/>
      <c r="Z36" s="6"/>
      <c r="AA36" s="6"/>
      <c r="AB36" s="6"/>
      <c r="AC36" s="6"/>
      <c r="AD36" s="6"/>
      <c r="AE36" s="6"/>
      <c r="AF36" s="6"/>
      <c r="AG36" s="6"/>
      <c r="AH36" s="6"/>
      <c r="AI36" s="6"/>
      <c r="AJ36" s="6"/>
    </row>
    <row r="37" spans="1:36" x14ac:dyDescent="0.25">
      <c r="A37" s="6"/>
      <c r="B37" s="6"/>
      <c r="C37" s="6"/>
      <c r="D37" s="6"/>
      <c r="E37" s="6"/>
      <c r="F37" s="6"/>
      <c r="G37" s="6"/>
      <c r="H37" s="6"/>
      <c r="I37" s="6"/>
      <c r="J37" s="6"/>
      <c r="K37" s="6"/>
      <c r="L37" s="6"/>
      <c r="M37" s="6"/>
      <c r="N37" s="6"/>
      <c r="O37" s="6"/>
      <c r="P37" s="6"/>
      <c r="Q37" s="6"/>
      <c r="R37" s="6"/>
      <c r="S37" s="6"/>
      <c r="T37" s="6"/>
      <c r="U37" s="6"/>
      <c r="V37" s="6"/>
      <c r="W37" s="6"/>
      <c r="X37" s="6"/>
      <c r="Y37" s="6"/>
      <c r="Z37" s="6"/>
      <c r="AA37" s="6"/>
      <c r="AB37" s="6"/>
      <c r="AC37" s="6"/>
      <c r="AD37" s="6"/>
      <c r="AE37" s="6"/>
      <c r="AF37" s="6"/>
      <c r="AG37" s="6"/>
      <c r="AH37" s="6"/>
      <c r="AI37" s="6"/>
      <c r="AJ37" s="6"/>
    </row>
    <row r="38" spans="1:36" x14ac:dyDescent="0.25">
      <c r="A38" s="6"/>
      <c r="B38" s="6"/>
      <c r="C38" s="6"/>
      <c r="D38" s="6"/>
      <c r="E38" s="6"/>
      <c r="F38" s="6"/>
      <c r="G38" s="6"/>
      <c r="H38" s="6"/>
      <c r="I38" s="6"/>
      <c r="J38" s="6"/>
      <c r="K38" s="6"/>
      <c r="L38" s="6"/>
      <c r="M38" s="6"/>
      <c r="N38" s="6"/>
      <c r="O38" s="6"/>
      <c r="P38" s="6"/>
      <c r="Q38" s="6"/>
      <c r="R38" s="6"/>
      <c r="S38" s="6"/>
      <c r="T38" s="6"/>
      <c r="U38" s="6"/>
      <c r="V38" s="6"/>
      <c r="W38" s="6"/>
      <c r="X38" s="6"/>
      <c r="Y38" s="6"/>
      <c r="Z38" s="6"/>
      <c r="AA38" s="6"/>
      <c r="AB38" s="6"/>
      <c r="AC38" s="6"/>
      <c r="AD38" s="6"/>
      <c r="AE38" s="6"/>
      <c r="AF38" s="6"/>
      <c r="AG38" s="6"/>
      <c r="AH38" s="6"/>
      <c r="AI38" s="6"/>
      <c r="AJ38" s="6"/>
    </row>
    <row r="39" spans="1:36" x14ac:dyDescent="0.25">
      <c r="A39" s="6"/>
      <c r="B39" s="6"/>
      <c r="C39" s="6"/>
      <c r="D39" s="6"/>
      <c r="E39" s="6"/>
      <c r="F39" s="6"/>
      <c r="G39" s="6"/>
      <c r="H39" s="6"/>
      <c r="I39" s="6"/>
      <c r="J39" s="6"/>
      <c r="K39" s="6"/>
      <c r="L39" s="6"/>
      <c r="M39" s="6"/>
      <c r="N39" s="6"/>
      <c r="O39" s="6"/>
      <c r="P39" s="6"/>
      <c r="Q39" s="6"/>
      <c r="R39" s="6"/>
      <c r="S39" s="6"/>
      <c r="T39" s="6"/>
      <c r="U39" s="6"/>
      <c r="V39" s="6"/>
      <c r="W39" s="6"/>
      <c r="X39" s="6"/>
      <c r="Y39" s="6"/>
      <c r="Z39" s="6"/>
      <c r="AA39" s="6"/>
      <c r="AB39" s="6"/>
      <c r="AC39" s="6"/>
      <c r="AD39" s="6"/>
      <c r="AE39" s="6"/>
      <c r="AF39" s="6"/>
      <c r="AG39" s="6"/>
      <c r="AH39" s="6"/>
      <c r="AI39" s="6"/>
      <c r="AJ39" s="6"/>
    </row>
    <row r="40" spans="1:36" x14ac:dyDescent="0.25">
      <c r="A40" s="6"/>
      <c r="B40" s="6"/>
      <c r="C40" s="6"/>
      <c r="D40" s="6"/>
      <c r="E40" s="6"/>
      <c r="F40" s="6"/>
      <c r="G40" s="6"/>
      <c r="H40" s="6"/>
      <c r="I40" s="6"/>
      <c r="J40" s="6"/>
      <c r="K40" s="6"/>
      <c r="L40" s="6"/>
      <c r="M40" s="6"/>
      <c r="N40" s="6"/>
      <c r="O40" s="6"/>
      <c r="P40" s="6"/>
      <c r="Q40" s="6"/>
      <c r="R40" s="6"/>
      <c r="S40" s="6"/>
      <c r="T40" s="6"/>
      <c r="U40" s="6"/>
      <c r="V40" s="6"/>
      <c r="W40" s="6"/>
      <c r="X40" s="6"/>
      <c r="Y40" s="6"/>
      <c r="Z40" s="6"/>
      <c r="AA40" s="6"/>
      <c r="AB40" s="6"/>
      <c r="AC40" s="6"/>
      <c r="AD40" s="6"/>
      <c r="AE40" s="6"/>
      <c r="AF40" s="6"/>
      <c r="AG40" s="6"/>
      <c r="AH40" s="6"/>
      <c r="AI40" s="6"/>
      <c r="AJ40" s="6"/>
    </row>
    <row r="41" spans="1:36" x14ac:dyDescent="0.25">
      <c r="A41" s="6"/>
      <c r="B41" s="6"/>
      <c r="C41" s="6"/>
      <c r="D41" s="6"/>
      <c r="E41" s="6"/>
      <c r="F41" s="6"/>
      <c r="G41" s="6"/>
      <c r="H41" s="6"/>
      <c r="I41" s="6"/>
      <c r="J41" s="6"/>
      <c r="K41" s="6"/>
      <c r="L41" s="6"/>
      <c r="M41" s="6"/>
      <c r="N41" s="6"/>
      <c r="O41" s="6"/>
      <c r="P41" s="6"/>
      <c r="Q41" s="6"/>
      <c r="R41" s="6"/>
      <c r="S41" s="6"/>
      <c r="T41" s="6"/>
      <c r="U41" s="6"/>
      <c r="V41" s="6"/>
      <c r="W41" s="6"/>
      <c r="X41" s="6"/>
      <c r="Y41" s="6"/>
      <c r="Z41" s="6"/>
      <c r="AA41" s="6"/>
      <c r="AB41" s="6"/>
      <c r="AC41" s="6"/>
      <c r="AD41" s="6"/>
      <c r="AE41" s="6"/>
      <c r="AF41" s="6"/>
      <c r="AG41" s="6"/>
      <c r="AH41" s="6"/>
      <c r="AI41" s="6"/>
      <c r="AJ41" s="6"/>
    </row>
    <row r="42" spans="1:36" x14ac:dyDescent="0.25">
      <c r="A42" s="6"/>
      <c r="B42" s="6"/>
      <c r="C42" s="6"/>
      <c r="D42" s="6"/>
      <c r="E42" s="6"/>
      <c r="F42" s="6"/>
      <c r="G42" s="6"/>
      <c r="H42" s="6"/>
      <c r="I42" s="6"/>
      <c r="J42" s="6"/>
      <c r="K42" s="6"/>
      <c r="L42" s="6"/>
      <c r="M42" s="6"/>
      <c r="N42" s="6"/>
      <c r="O42" s="6"/>
      <c r="P42" s="6"/>
      <c r="Q42" s="6"/>
      <c r="R42" s="6"/>
      <c r="S42" s="6"/>
      <c r="T42" s="6"/>
      <c r="U42" s="6"/>
      <c r="V42" s="6"/>
      <c r="W42" s="6"/>
      <c r="X42" s="6"/>
      <c r="Y42" s="6"/>
      <c r="Z42" s="6"/>
      <c r="AA42" s="6"/>
      <c r="AB42" s="6"/>
      <c r="AC42" s="6"/>
      <c r="AD42" s="6"/>
      <c r="AE42" s="6"/>
      <c r="AF42" s="6"/>
      <c r="AG42" s="6"/>
      <c r="AH42" s="6"/>
      <c r="AI42" s="6"/>
      <c r="AJ42" s="6"/>
    </row>
    <row r="43" spans="1:36" x14ac:dyDescent="0.25">
      <c r="A43" s="6"/>
      <c r="B43" s="6"/>
      <c r="C43" s="6"/>
      <c r="D43" s="6"/>
      <c r="E43" s="6"/>
      <c r="F43" s="6"/>
      <c r="G43" s="6"/>
      <c r="H43" s="6"/>
      <c r="I43" s="6"/>
      <c r="J43" s="6"/>
      <c r="K43" s="6"/>
      <c r="L43" s="6"/>
      <c r="M43" s="6"/>
      <c r="N43" s="6"/>
      <c r="O43" s="6"/>
      <c r="P43" s="6"/>
      <c r="Q43" s="6"/>
      <c r="R43" s="6"/>
      <c r="S43" s="6"/>
      <c r="T43" s="6"/>
      <c r="U43" s="6"/>
      <c r="V43" s="6"/>
      <c r="W43" s="6"/>
      <c r="X43" s="6"/>
      <c r="Y43" s="6"/>
      <c r="Z43" s="6"/>
      <c r="AA43" s="6"/>
      <c r="AB43" s="6"/>
      <c r="AC43" s="6"/>
      <c r="AD43" s="6"/>
      <c r="AE43" s="6"/>
      <c r="AF43" s="6"/>
      <c r="AG43" s="6"/>
      <c r="AH43" s="6"/>
      <c r="AI43" s="6"/>
      <c r="AJ43" s="6"/>
    </row>
    <row r="44" spans="1:36" x14ac:dyDescent="0.25">
      <c r="A44" s="6"/>
      <c r="B44" s="6"/>
      <c r="C44" s="6"/>
      <c r="D44" s="6"/>
      <c r="E44" s="6"/>
      <c r="F44" s="6"/>
      <c r="G44" s="6"/>
      <c r="H44" s="6"/>
      <c r="I44" s="6"/>
      <c r="J44" s="6"/>
      <c r="K44" s="6"/>
      <c r="L44" s="6"/>
      <c r="M44" s="6"/>
      <c r="N44" s="6"/>
      <c r="O44" s="6"/>
      <c r="P44" s="6"/>
      <c r="Q44" s="6"/>
      <c r="R44" s="6"/>
      <c r="S44" s="6"/>
      <c r="T44" s="6"/>
      <c r="U44" s="6"/>
      <c r="V44" s="6"/>
      <c r="W44" s="6"/>
      <c r="X44" s="6"/>
      <c r="Y44" s="6"/>
      <c r="Z44" s="6"/>
      <c r="AA44" s="6"/>
      <c r="AB44" s="6"/>
      <c r="AC44" s="6"/>
      <c r="AD44" s="6"/>
      <c r="AE44" s="6"/>
      <c r="AF44" s="6"/>
      <c r="AG44" s="6"/>
      <c r="AH44" s="6"/>
      <c r="AI44" s="6"/>
      <c r="AJ44" s="6"/>
    </row>
    <row r="45" spans="1:36" x14ac:dyDescent="0.25">
      <c r="A45" s="6"/>
      <c r="B45" s="6"/>
      <c r="C45" s="6"/>
      <c r="D45" s="6"/>
      <c r="E45" s="6"/>
      <c r="F45" s="6"/>
      <c r="G45" s="6"/>
      <c r="H45" s="6"/>
      <c r="I45" s="6"/>
      <c r="J45" s="6"/>
      <c r="K45" s="6"/>
      <c r="L45" s="6"/>
      <c r="M45" s="6"/>
      <c r="N45" s="6"/>
      <c r="O45" s="6"/>
      <c r="P45" s="6"/>
      <c r="Q45" s="6"/>
      <c r="R45" s="6"/>
      <c r="S45" s="6"/>
      <c r="T45" s="6"/>
      <c r="U45" s="6"/>
      <c r="V45" s="6"/>
      <c r="W45" s="6"/>
      <c r="X45" s="6"/>
      <c r="Y45" s="6"/>
      <c r="Z45" s="6"/>
      <c r="AA45" s="6"/>
      <c r="AB45" s="6"/>
      <c r="AC45" s="6"/>
      <c r="AD45" s="6"/>
      <c r="AE45" s="6"/>
      <c r="AF45" s="6"/>
      <c r="AG45" s="6"/>
      <c r="AH45" s="6"/>
      <c r="AI45" s="6"/>
      <c r="AJ45" s="6"/>
    </row>
    <row r="46" spans="1:36" x14ac:dyDescent="0.25">
      <c r="A46" s="6"/>
      <c r="B46" s="6"/>
      <c r="C46" s="6"/>
      <c r="D46" s="6"/>
      <c r="E46" s="6"/>
      <c r="F46" s="6"/>
      <c r="G46" s="6"/>
      <c r="H46" s="6"/>
      <c r="I46" s="6"/>
      <c r="J46" s="6"/>
      <c r="K46" s="6"/>
      <c r="L46" s="6"/>
      <c r="M46" s="6"/>
      <c r="N46" s="6"/>
      <c r="O46" s="6"/>
      <c r="P46" s="6"/>
      <c r="Q46" s="6"/>
      <c r="R46" s="6"/>
      <c r="S46" s="6"/>
      <c r="T46" s="6"/>
      <c r="U46" s="6"/>
      <c r="V46" s="6"/>
      <c r="W46" s="6"/>
      <c r="X46" s="6"/>
      <c r="Y46" s="6"/>
      <c r="Z46" s="6"/>
      <c r="AA46" s="6"/>
      <c r="AB46" s="6"/>
      <c r="AC46" s="6"/>
      <c r="AD46" s="6"/>
      <c r="AE46" s="6"/>
      <c r="AF46" s="6"/>
      <c r="AG46" s="6"/>
      <c r="AH46" s="6"/>
      <c r="AI46" s="6"/>
      <c r="AJ46" s="6"/>
    </row>
    <row r="47" spans="1:36" x14ac:dyDescent="0.25">
      <c r="A47" s="6"/>
      <c r="B47" s="6"/>
      <c r="C47" s="6"/>
      <c r="D47" s="6"/>
      <c r="E47" s="6"/>
      <c r="F47" s="6"/>
      <c r="G47" s="6"/>
      <c r="H47" s="6"/>
      <c r="I47" s="6"/>
      <c r="J47" s="6"/>
      <c r="K47" s="6"/>
      <c r="L47" s="6"/>
      <c r="M47" s="6"/>
      <c r="N47" s="6"/>
      <c r="O47" s="6"/>
      <c r="P47" s="6"/>
      <c r="Q47" s="6"/>
      <c r="R47" s="6"/>
      <c r="S47" s="6"/>
      <c r="T47" s="6"/>
      <c r="U47" s="6"/>
      <c r="V47" s="6"/>
      <c r="W47" s="6"/>
      <c r="X47" s="6"/>
      <c r="Y47" s="6"/>
      <c r="Z47" s="6"/>
      <c r="AA47" s="6"/>
      <c r="AB47" s="6"/>
      <c r="AC47" s="6"/>
      <c r="AD47" s="6"/>
      <c r="AE47" s="6"/>
      <c r="AF47" s="6"/>
      <c r="AG47" s="6"/>
      <c r="AH47" s="6"/>
      <c r="AI47" s="6"/>
      <c r="AJ47" s="6"/>
    </row>
    <row r="48" spans="1:36" x14ac:dyDescent="0.25">
      <c r="A48" s="6"/>
      <c r="B48" s="6"/>
      <c r="C48" s="6"/>
      <c r="D48" s="6"/>
      <c r="E48" s="6"/>
      <c r="F48" s="6"/>
      <c r="G48" s="6"/>
      <c r="H48" s="6"/>
      <c r="I48" s="6"/>
      <c r="J48" s="6"/>
      <c r="K48" s="6"/>
      <c r="L48" s="6"/>
      <c r="M48" s="6"/>
      <c r="N48" s="6"/>
      <c r="O48" s="6"/>
      <c r="P48" s="6"/>
      <c r="Q48" s="6"/>
      <c r="R48" s="6"/>
      <c r="S48" s="6"/>
      <c r="T48" s="6"/>
      <c r="U48" s="6"/>
      <c r="V48" s="6"/>
      <c r="W48" s="6"/>
      <c r="X48" s="6"/>
      <c r="Y48" s="6"/>
      <c r="Z48" s="6"/>
      <c r="AA48" s="6"/>
      <c r="AB48" s="6"/>
      <c r="AC48" s="6"/>
      <c r="AD48" s="6"/>
      <c r="AE48" s="6"/>
      <c r="AF48" s="6"/>
      <c r="AG48" s="6"/>
      <c r="AH48" s="6"/>
      <c r="AI48" s="6"/>
      <c r="AJ48" s="6"/>
    </row>
    <row r="49" spans="1:36" x14ac:dyDescent="0.25">
      <c r="A49" s="6"/>
      <c r="B49" s="6"/>
      <c r="C49" s="6"/>
      <c r="D49" s="6"/>
      <c r="E49" s="6"/>
      <c r="F49" s="6"/>
      <c r="G49" s="6"/>
      <c r="H49" s="6"/>
      <c r="I49" s="6"/>
      <c r="J49" s="6"/>
      <c r="K49" s="6"/>
      <c r="L49" s="6"/>
      <c r="M49" s="6"/>
      <c r="N49" s="6"/>
      <c r="O49" s="6"/>
      <c r="P49" s="6"/>
      <c r="Q49" s="6"/>
      <c r="R49" s="6"/>
      <c r="S49" s="6"/>
      <c r="T49" s="6"/>
      <c r="U49" s="6"/>
      <c r="V49" s="6"/>
      <c r="W49" s="6"/>
      <c r="X49" s="6"/>
      <c r="Y49" s="6"/>
      <c r="Z49" s="6"/>
      <c r="AA49" s="6"/>
      <c r="AB49" s="6"/>
      <c r="AC49" s="6"/>
      <c r="AD49" s="6"/>
      <c r="AE49" s="6"/>
      <c r="AF49" s="6"/>
      <c r="AG49" s="6"/>
      <c r="AH49" s="6"/>
      <c r="AI49" s="6"/>
      <c r="AJ49" s="6"/>
    </row>
    <row r="50" spans="1:36" x14ac:dyDescent="0.25">
      <c r="A50" s="6"/>
      <c r="B50" s="6"/>
      <c r="C50" s="6"/>
      <c r="D50" s="6"/>
      <c r="E50" s="6"/>
      <c r="F50" s="6"/>
      <c r="G50" s="6"/>
      <c r="H50" s="6"/>
      <c r="I50" s="6"/>
      <c r="J50" s="6"/>
      <c r="K50" s="6"/>
      <c r="L50" s="6"/>
      <c r="M50" s="6"/>
      <c r="N50" s="6"/>
      <c r="O50" s="6"/>
      <c r="P50" s="6"/>
      <c r="Q50" s="6"/>
      <c r="R50" s="6"/>
      <c r="S50" s="6"/>
      <c r="T50" s="6"/>
      <c r="U50" s="6"/>
      <c r="V50" s="6"/>
      <c r="W50" s="6"/>
      <c r="X50" s="6"/>
      <c r="Y50" s="6"/>
      <c r="Z50" s="6"/>
      <c r="AA50" s="6"/>
      <c r="AB50" s="6"/>
      <c r="AC50" s="6"/>
      <c r="AD50" s="6"/>
      <c r="AE50" s="6"/>
      <c r="AF50" s="6"/>
      <c r="AG50" s="6"/>
      <c r="AH50" s="6"/>
      <c r="AI50" s="6"/>
      <c r="AJ50" s="6"/>
    </row>
    <row r="51" spans="1:36" x14ac:dyDescent="0.25">
      <c r="A51" s="6"/>
      <c r="B51" s="6"/>
      <c r="C51" s="6"/>
      <c r="D51" s="6"/>
      <c r="E51" s="6"/>
      <c r="F51" s="6"/>
      <c r="G51" s="6"/>
      <c r="H51" s="6"/>
      <c r="I51" s="6"/>
      <c r="J51" s="6"/>
      <c r="K51" s="6"/>
      <c r="L51" s="6"/>
      <c r="M51" s="6"/>
      <c r="N51" s="6"/>
      <c r="O51" s="6"/>
      <c r="P51" s="6"/>
      <c r="Q51" s="6"/>
      <c r="R51" s="6"/>
      <c r="S51" s="6"/>
      <c r="T51" s="6"/>
      <c r="U51" s="6"/>
      <c r="V51" s="6"/>
      <c r="W51" s="6"/>
      <c r="X51" s="6"/>
      <c r="Y51" s="6"/>
      <c r="Z51" s="6"/>
      <c r="AA51" s="6"/>
      <c r="AB51" s="6"/>
      <c r="AC51" s="6"/>
      <c r="AD51" s="6"/>
      <c r="AE51" s="6"/>
      <c r="AF51" s="6"/>
      <c r="AG51" s="6"/>
      <c r="AH51" s="6"/>
      <c r="AI51" s="6"/>
      <c r="AJ51" s="6"/>
    </row>
    <row r="52" spans="1:36" x14ac:dyDescent="0.25">
      <c r="A52" s="6"/>
      <c r="B52" s="6"/>
      <c r="C52" s="6"/>
      <c r="D52" s="6"/>
      <c r="E52" s="6"/>
      <c r="F52" s="6"/>
      <c r="G52" s="6"/>
      <c r="H52" s="6"/>
      <c r="I52" s="6"/>
      <c r="J52" s="6"/>
      <c r="K52" s="6"/>
      <c r="L52" s="6"/>
      <c r="M52" s="6"/>
      <c r="N52" s="6"/>
      <c r="O52" s="6"/>
      <c r="P52" s="6"/>
      <c r="Q52" s="6"/>
      <c r="R52" s="6"/>
      <c r="S52" s="6"/>
      <c r="T52" s="6"/>
      <c r="U52" s="6"/>
      <c r="V52" s="6"/>
      <c r="W52" s="6"/>
      <c r="X52" s="6"/>
      <c r="Y52" s="6"/>
      <c r="Z52" s="6"/>
      <c r="AA52" s="6"/>
      <c r="AB52" s="6"/>
      <c r="AC52" s="6"/>
      <c r="AD52" s="6"/>
      <c r="AE52" s="6"/>
      <c r="AF52" s="6"/>
      <c r="AG52" s="6"/>
      <c r="AH52" s="6"/>
      <c r="AI52" s="6"/>
      <c r="AJ52" s="6"/>
    </row>
    <row r="53" spans="1:36" x14ac:dyDescent="0.25">
      <c r="A53" s="6"/>
      <c r="B53" s="6"/>
      <c r="C53" s="6"/>
      <c r="D53" s="6"/>
      <c r="E53" s="6"/>
      <c r="F53" s="6"/>
      <c r="G53" s="6"/>
      <c r="H53" s="6"/>
      <c r="I53" s="6"/>
      <c r="J53" s="6"/>
      <c r="K53" s="6"/>
      <c r="L53" s="6"/>
      <c r="M53" s="6"/>
      <c r="N53" s="6"/>
      <c r="O53" s="6"/>
      <c r="P53" s="6"/>
      <c r="Q53" s="6"/>
      <c r="R53" s="6"/>
      <c r="S53" s="6"/>
      <c r="T53" s="6"/>
      <c r="U53" s="6"/>
      <c r="V53" s="6"/>
      <c r="W53" s="6"/>
      <c r="X53" s="6"/>
      <c r="Y53" s="6"/>
      <c r="Z53" s="6"/>
      <c r="AA53" s="6"/>
      <c r="AB53" s="6"/>
      <c r="AC53" s="6"/>
      <c r="AD53" s="6"/>
      <c r="AE53" s="6"/>
      <c r="AF53" s="6"/>
      <c r="AG53" s="6"/>
      <c r="AH53" s="6"/>
      <c r="AI53" s="6"/>
      <c r="AJ53" s="6"/>
    </row>
    <row r="54" spans="1:36" x14ac:dyDescent="0.25">
      <c r="A54" s="6"/>
      <c r="B54" s="6"/>
      <c r="C54" s="6"/>
      <c r="D54" s="6"/>
      <c r="E54" s="6"/>
      <c r="F54" s="6"/>
      <c r="G54" s="6"/>
      <c r="H54" s="6"/>
      <c r="I54" s="6"/>
      <c r="J54" s="6"/>
      <c r="K54" s="6"/>
      <c r="L54" s="6"/>
      <c r="M54" s="6"/>
      <c r="N54" s="6"/>
      <c r="O54" s="6"/>
      <c r="P54" s="6"/>
      <c r="Q54" s="6"/>
      <c r="R54" s="6"/>
      <c r="S54" s="6"/>
      <c r="T54" s="6"/>
      <c r="U54" s="6"/>
      <c r="V54" s="6"/>
      <c r="W54" s="6"/>
      <c r="X54" s="6"/>
      <c r="Y54" s="6"/>
      <c r="Z54" s="6"/>
      <c r="AA54" s="6"/>
      <c r="AB54" s="6"/>
      <c r="AC54" s="6"/>
      <c r="AD54" s="6"/>
      <c r="AE54" s="6"/>
      <c r="AF54" s="6"/>
      <c r="AG54" s="6"/>
      <c r="AH54" s="6"/>
      <c r="AI54" s="6"/>
      <c r="AJ54" s="6"/>
    </row>
    <row r="55" spans="1:36" x14ac:dyDescent="0.25">
      <c r="A55" s="6"/>
      <c r="B55" s="6"/>
      <c r="C55" s="6"/>
      <c r="D55" s="6"/>
      <c r="E55" s="6"/>
      <c r="F55" s="6"/>
      <c r="G55" s="6"/>
      <c r="H55" s="6"/>
      <c r="I55" s="6"/>
      <c r="J55" s="6"/>
      <c r="K55" s="6"/>
      <c r="L55" s="6"/>
      <c r="M55" s="6"/>
      <c r="N55" s="6"/>
      <c r="O55" s="6"/>
      <c r="P55" s="6"/>
      <c r="Q55" s="6"/>
      <c r="R55" s="6"/>
      <c r="S55" s="6"/>
      <c r="T55" s="6"/>
      <c r="U55" s="6"/>
      <c r="V55" s="6"/>
      <c r="W55" s="6"/>
      <c r="X55" s="6"/>
      <c r="Y55" s="6"/>
      <c r="Z55" s="6"/>
      <c r="AA55" s="6"/>
      <c r="AB55" s="6"/>
      <c r="AC55" s="6"/>
      <c r="AD55" s="6"/>
      <c r="AE55" s="6"/>
      <c r="AF55" s="6"/>
      <c r="AG55" s="6"/>
      <c r="AH55" s="6"/>
      <c r="AI55" s="6"/>
      <c r="AJ55" s="6"/>
    </row>
    <row r="56" spans="1:36" x14ac:dyDescent="0.25">
      <c r="A56" s="6"/>
      <c r="B56" s="6"/>
      <c r="C56" s="6"/>
      <c r="D56" s="6"/>
      <c r="E56" s="6"/>
      <c r="F56" s="6"/>
      <c r="G56" s="6"/>
      <c r="H56" s="6"/>
      <c r="I56" s="6"/>
      <c r="J56" s="6"/>
      <c r="K56" s="6"/>
      <c r="L56" s="6"/>
      <c r="M56" s="6"/>
      <c r="N56" s="6"/>
      <c r="O56" s="6"/>
      <c r="P56" s="6"/>
      <c r="Q56" s="6"/>
      <c r="R56" s="6"/>
      <c r="S56" s="6"/>
      <c r="T56" s="6"/>
      <c r="U56" s="6"/>
      <c r="V56" s="6"/>
      <c r="W56" s="6"/>
      <c r="X56" s="6"/>
      <c r="Y56" s="6"/>
      <c r="Z56" s="6"/>
      <c r="AA56" s="6"/>
      <c r="AB56" s="6"/>
      <c r="AC56" s="6"/>
      <c r="AD56" s="6"/>
      <c r="AE56" s="6"/>
      <c r="AF56" s="6"/>
      <c r="AG56" s="6"/>
      <c r="AH56" s="6"/>
      <c r="AI56" s="6"/>
      <c r="AJ56" s="6"/>
    </row>
    <row r="57" spans="1:36" x14ac:dyDescent="0.25">
      <c r="A57" s="6"/>
      <c r="B57" s="6"/>
      <c r="C57" s="6"/>
      <c r="D57" s="6"/>
      <c r="E57" s="6"/>
      <c r="F57" s="6"/>
      <c r="G57" s="6"/>
      <c r="H57" s="6"/>
      <c r="I57" s="6"/>
      <c r="J57" s="6"/>
      <c r="K57" s="6"/>
      <c r="L57" s="6"/>
      <c r="M57" s="6"/>
      <c r="N57" s="6"/>
      <c r="O57" s="6"/>
      <c r="P57" s="6"/>
      <c r="Q57" s="6"/>
      <c r="R57" s="6"/>
      <c r="S57" s="6"/>
      <c r="T57" s="6"/>
      <c r="U57" s="6"/>
      <c r="V57" s="6"/>
      <c r="W57" s="6"/>
      <c r="X57" s="6"/>
      <c r="Y57" s="6"/>
      <c r="Z57" s="6"/>
      <c r="AA57" s="6"/>
      <c r="AB57" s="6"/>
      <c r="AC57" s="6"/>
      <c r="AD57" s="6"/>
      <c r="AE57" s="6"/>
      <c r="AF57" s="6"/>
      <c r="AG57" s="6"/>
      <c r="AH57" s="6"/>
      <c r="AI57" s="6"/>
      <c r="AJ57" s="6"/>
    </row>
    <row r="58" spans="1:36" x14ac:dyDescent="0.25">
      <c r="A58" s="6"/>
      <c r="B58" s="6"/>
      <c r="C58" s="6"/>
      <c r="D58" s="6"/>
      <c r="E58" s="6"/>
      <c r="F58" s="6"/>
      <c r="G58" s="6"/>
      <c r="H58" s="6"/>
      <c r="I58" s="6"/>
      <c r="J58" s="6"/>
      <c r="K58" s="6"/>
      <c r="L58" s="6"/>
      <c r="M58" s="6"/>
      <c r="N58" s="6"/>
      <c r="O58" s="6"/>
      <c r="P58" s="6"/>
      <c r="Q58" s="6"/>
      <c r="R58" s="6"/>
      <c r="S58" s="6"/>
      <c r="T58" s="6"/>
      <c r="U58" s="6"/>
      <c r="V58" s="6"/>
      <c r="W58" s="6"/>
      <c r="X58" s="6"/>
      <c r="Y58" s="6"/>
      <c r="Z58" s="6"/>
      <c r="AA58" s="6"/>
      <c r="AB58" s="6"/>
      <c r="AC58" s="6"/>
      <c r="AD58" s="6"/>
      <c r="AE58" s="6"/>
      <c r="AF58" s="6"/>
      <c r="AG58" s="6"/>
      <c r="AH58" s="6"/>
      <c r="AI58" s="6"/>
      <c r="AJ58" s="6"/>
    </row>
    <row r="59" spans="1:36" x14ac:dyDescent="0.25">
      <c r="A59" s="6"/>
      <c r="B59" s="6"/>
      <c r="C59" s="6"/>
      <c r="D59" s="6"/>
      <c r="E59" s="6"/>
      <c r="F59" s="6"/>
      <c r="G59" s="6"/>
      <c r="H59" s="6"/>
      <c r="I59" s="6"/>
      <c r="J59" s="6"/>
      <c r="K59" s="6"/>
      <c r="L59" s="6"/>
      <c r="M59" s="6"/>
      <c r="N59" s="6"/>
      <c r="O59" s="6"/>
      <c r="P59" s="6"/>
      <c r="Q59" s="6"/>
      <c r="R59" s="6"/>
      <c r="S59" s="6"/>
      <c r="T59" s="6"/>
      <c r="U59" s="6"/>
      <c r="V59" s="6"/>
      <c r="W59" s="6"/>
      <c r="X59" s="6"/>
      <c r="Y59" s="6"/>
      <c r="Z59" s="6"/>
      <c r="AA59" s="6"/>
      <c r="AB59" s="6"/>
      <c r="AC59" s="6"/>
      <c r="AD59" s="6"/>
      <c r="AE59" s="6"/>
      <c r="AF59" s="6"/>
      <c r="AG59" s="6"/>
      <c r="AH59" s="6"/>
      <c r="AI59" s="6"/>
      <c r="AJ59" s="6"/>
    </row>
    <row r="60" spans="1:36" x14ac:dyDescent="0.25">
      <c r="A60" s="6"/>
      <c r="B60" s="6"/>
      <c r="C60" s="6"/>
      <c r="D60" s="6"/>
      <c r="E60" s="6"/>
      <c r="F60" s="6"/>
      <c r="G60" s="6"/>
      <c r="H60" s="6"/>
      <c r="I60" s="6"/>
      <c r="J60" s="6"/>
      <c r="K60" s="6"/>
      <c r="L60" s="6"/>
      <c r="M60" s="6"/>
      <c r="N60" s="6"/>
      <c r="O60" s="6"/>
      <c r="P60" s="6"/>
      <c r="Q60" s="6"/>
      <c r="R60" s="6"/>
      <c r="S60" s="6"/>
      <c r="T60" s="6"/>
      <c r="U60" s="6"/>
      <c r="V60" s="6"/>
      <c r="W60" s="6"/>
      <c r="X60" s="6"/>
      <c r="Y60" s="6"/>
      <c r="Z60" s="6"/>
      <c r="AA60" s="6"/>
      <c r="AB60" s="6"/>
      <c r="AC60" s="6"/>
      <c r="AD60" s="6"/>
      <c r="AE60" s="6"/>
      <c r="AF60" s="6"/>
      <c r="AG60" s="6"/>
      <c r="AH60" s="6"/>
      <c r="AI60" s="6"/>
      <c r="AJ60" s="6"/>
    </row>
    <row r="61" spans="1:36" x14ac:dyDescent="0.25">
      <c r="A61" s="6"/>
      <c r="B61" s="6"/>
      <c r="C61" s="6"/>
      <c r="D61" s="6"/>
      <c r="E61" s="6"/>
      <c r="F61" s="6"/>
      <c r="G61" s="6"/>
      <c r="H61" s="6"/>
      <c r="I61" s="6"/>
      <c r="J61" s="6"/>
      <c r="K61" s="6"/>
      <c r="L61" s="6"/>
      <c r="M61" s="6"/>
      <c r="N61" s="6"/>
      <c r="O61" s="6"/>
      <c r="P61" s="6"/>
      <c r="Q61" s="6"/>
      <c r="R61" s="6"/>
      <c r="S61" s="6"/>
      <c r="T61" s="6"/>
      <c r="U61" s="6"/>
      <c r="V61" s="6"/>
      <c r="W61" s="6"/>
      <c r="X61" s="6"/>
      <c r="Y61" s="6"/>
      <c r="Z61" s="6"/>
      <c r="AA61" s="6"/>
      <c r="AB61" s="6"/>
      <c r="AC61" s="6"/>
      <c r="AD61" s="6"/>
      <c r="AE61" s="6"/>
      <c r="AF61" s="6"/>
      <c r="AG61" s="6"/>
      <c r="AH61" s="6"/>
      <c r="AI61" s="6"/>
      <c r="AJ61" s="6"/>
    </row>
    <row r="62" spans="1:36" x14ac:dyDescent="0.25">
      <c r="A62" s="6"/>
      <c r="B62" s="6"/>
      <c r="C62" s="6"/>
      <c r="D62" s="6"/>
      <c r="E62" s="6"/>
      <c r="F62" s="6"/>
      <c r="G62" s="6"/>
      <c r="H62" s="6"/>
      <c r="I62" s="6"/>
      <c r="J62" s="6"/>
      <c r="K62" s="6"/>
      <c r="L62" s="6"/>
      <c r="M62" s="6"/>
      <c r="N62" s="6"/>
      <c r="O62" s="6"/>
      <c r="P62" s="6"/>
      <c r="Q62" s="6"/>
      <c r="R62" s="6"/>
      <c r="S62" s="6"/>
      <c r="T62" s="6"/>
      <c r="U62" s="6"/>
      <c r="V62" s="6"/>
      <c r="W62" s="6"/>
      <c r="X62" s="6"/>
      <c r="Y62" s="6"/>
      <c r="Z62" s="6"/>
      <c r="AA62" s="6"/>
      <c r="AB62" s="6"/>
      <c r="AC62" s="6"/>
      <c r="AD62" s="6"/>
      <c r="AE62" s="6"/>
      <c r="AF62" s="6"/>
      <c r="AG62" s="6"/>
      <c r="AH62" s="6"/>
      <c r="AI62" s="6"/>
      <c r="AJ62" s="6"/>
    </row>
    <row r="63" spans="1:36" x14ac:dyDescent="0.25">
      <c r="A63" s="6"/>
      <c r="B63" s="6"/>
      <c r="C63" s="6"/>
      <c r="D63" s="6"/>
      <c r="E63" s="6"/>
      <c r="F63" s="6"/>
      <c r="G63" s="6"/>
      <c r="H63" s="6"/>
      <c r="I63" s="6"/>
      <c r="J63" s="6"/>
      <c r="K63" s="6"/>
      <c r="L63" s="6"/>
      <c r="M63" s="6"/>
      <c r="N63" s="6"/>
      <c r="O63" s="6"/>
      <c r="P63" s="6"/>
      <c r="Q63" s="6"/>
      <c r="R63" s="6"/>
      <c r="S63" s="6"/>
      <c r="T63" s="6"/>
      <c r="U63" s="6"/>
      <c r="V63" s="6"/>
      <c r="W63" s="6"/>
      <c r="X63" s="6"/>
      <c r="Y63" s="6"/>
      <c r="Z63" s="6"/>
      <c r="AA63" s="6"/>
      <c r="AB63" s="6"/>
      <c r="AC63" s="6"/>
      <c r="AD63" s="6"/>
      <c r="AE63" s="6"/>
      <c r="AF63" s="6"/>
      <c r="AG63" s="6"/>
      <c r="AH63" s="6"/>
      <c r="AI63" s="6"/>
      <c r="AJ63" s="6"/>
    </row>
    <row r="64" spans="1:36" x14ac:dyDescent="0.25">
      <c r="A64" s="6"/>
      <c r="B64" s="6"/>
      <c r="C64" s="6"/>
      <c r="D64" s="6"/>
      <c r="E64" s="6"/>
      <c r="F64" s="6"/>
      <c r="G64" s="6"/>
      <c r="H64" s="6"/>
      <c r="I64" s="6"/>
      <c r="J64" s="6"/>
      <c r="K64" s="6"/>
      <c r="L64" s="6"/>
      <c r="M64" s="6"/>
      <c r="N64" s="6"/>
      <c r="O64" s="6"/>
      <c r="P64" s="6"/>
      <c r="Q64" s="6"/>
      <c r="R64" s="6"/>
      <c r="S64" s="6"/>
      <c r="T64" s="6"/>
      <c r="U64" s="6"/>
      <c r="V64" s="6"/>
      <c r="W64" s="6"/>
      <c r="X64" s="6"/>
      <c r="Y64" s="6"/>
      <c r="Z64" s="6"/>
      <c r="AA64" s="6"/>
      <c r="AB64" s="6"/>
      <c r="AC64" s="6"/>
      <c r="AD64" s="6"/>
      <c r="AE64" s="6"/>
      <c r="AF64" s="6"/>
      <c r="AG64" s="6"/>
      <c r="AH64" s="6"/>
      <c r="AI64" s="6"/>
      <c r="AJ64" s="6"/>
    </row>
    <row r="65" spans="1:36" x14ac:dyDescent="0.25">
      <c r="A65" s="6"/>
      <c r="B65" s="6"/>
      <c r="C65" s="6"/>
      <c r="D65" s="6"/>
      <c r="E65" s="6"/>
      <c r="F65" s="6"/>
      <c r="G65" s="6"/>
      <c r="H65" s="6"/>
      <c r="I65" s="6"/>
      <c r="J65" s="6"/>
      <c r="K65" s="6"/>
      <c r="L65" s="6"/>
      <c r="M65" s="6"/>
      <c r="N65" s="6"/>
      <c r="O65" s="6"/>
      <c r="P65" s="6"/>
      <c r="Q65" s="6"/>
      <c r="R65" s="6"/>
      <c r="S65" s="6"/>
      <c r="T65" s="6"/>
      <c r="U65" s="6"/>
      <c r="V65" s="6"/>
      <c r="W65" s="6"/>
      <c r="X65" s="6"/>
      <c r="Y65" s="6"/>
      <c r="Z65" s="6"/>
      <c r="AA65" s="6"/>
      <c r="AB65" s="6"/>
      <c r="AC65" s="6"/>
      <c r="AD65" s="6"/>
      <c r="AE65" s="6"/>
      <c r="AF65" s="6"/>
      <c r="AG65" s="6"/>
      <c r="AH65" s="6"/>
      <c r="AI65" s="6"/>
      <c r="AJ65" s="6"/>
    </row>
    <row r="66" spans="1:36" x14ac:dyDescent="0.25">
      <c r="A66" s="6"/>
      <c r="B66" s="6"/>
      <c r="C66" s="6"/>
      <c r="D66" s="6"/>
      <c r="E66" s="6"/>
      <c r="F66" s="6"/>
      <c r="G66" s="6"/>
      <c r="H66" s="6"/>
      <c r="I66" s="6"/>
      <c r="J66" s="6"/>
      <c r="K66" s="6"/>
      <c r="L66" s="6"/>
      <c r="M66" s="6"/>
      <c r="N66" s="6"/>
      <c r="O66" s="6"/>
      <c r="P66" s="6"/>
      <c r="Q66" s="6"/>
      <c r="R66" s="6"/>
      <c r="S66" s="6"/>
      <c r="T66" s="6"/>
      <c r="U66" s="6"/>
      <c r="V66" s="6"/>
      <c r="W66" s="6"/>
      <c r="X66" s="6"/>
      <c r="Y66" s="6"/>
      <c r="Z66" s="6"/>
      <c r="AA66" s="6"/>
      <c r="AB66" s="6"/>
      <c r="AC66" s="6"/>
      <c r="AD66" s="6"/>
      <c r="AE66" s="6"/>
      <c r="AF66" s="6"/>
      <c r="AG66" s="6"/>
      <c r="AH66" s="6"/>
      <c r="AI66" s="6"/>
      <c r="AJ66" s="6"/>
    </row>
    <row r="67" spans="1:36" x14ac:dyDescent="0.25">
      <c r="A67" s="6"/>
      <c r="B67" s="6"/>
      <c r="C67" s="6"/>
      <c r="D67" s="6"/>
      <c r="E67" s="6"/>
      <c r="F67" s="6"/>
      <c r="G67" s="6"/>
      <c r="H67" s="6"/>
      <c r="I67" s="6"/>
      <c r="J67" s="6"/>
      <c r="K67" s="6"/>
      <c r="L67" s="6"/>
      <c r="M67" s="6"/>
      <c r="N67" s="6"/>
      <c r="O67" s="6"/>
      <c r="P67" s="6"/>
      <c r="Q67" s="6"/>
      <c r="R67" s="6"/>
      <c r="S67" s="6"/>
      <c r="T67" s="6"/>
      <c r="U67" s="6"/>
      <c r="V67" s="6"/>
      <c r="W67" s="6"/>
      <c r="X67" s="6"/>
      <c r="Y67" s="6"/>
      <c r="Z67" s="6"/>
      <c r="AA67" s="6"/>
      <c r="AB67" s="6"/>
      <c r="AC67" s="6"/>
      <c r="AD67" s="6"/>
      <c r="AE67" s="6"/>
      <c r="AF67" s="6"/>
      <c r="AG67" s="6"/>
      <c r="AH67" s="6"/>
      <c r="AI67" s="6"/>
      <c r="AJ67" s="6"/>
    </row>
  </sheetData>
  <mergeCells count="1">
    <mergeCell ref="A1:H1"/>
  </mergeCells>
  <pageMargins left="0.75" right="0.75" top="1" bottom="1" header="0.5" footer="0.5"/>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P42"/>
  <sheetViews>
    <sheetView topLeftCell="G1" workbookViewId="0">
      <selection activeCell="AK25" sqref="AK25"/>
    </sheetView>
  </sheetViews>
  <sheetFormatPr defaultRowHeight="15" x14ac:dyDescent="0.25"/>
  <cols>
    <col min="1" max="1" width="7.7109375" bestFit="1" customWidth="1"/>
    <col min="2" max="4" width="8.5703125" bestFit="1" customWidth="1"/>
    <col min="5" max="5" width="9" customWidth="1"/>
    <col min="6" max="6" width="10" customWidth="1"/>
    <col min="7" max="7" width="8.5703125" bestFit="1" customWidth="1"/>
    <col min="8" max="8" width="10" customWidth="1"/>
    <col min="9" max="11" width="8.5703125" bestFit="1" customWidth="1"/>
    <col min="12" max="12" width="9" customWidth="1"/>
    <col min="13" max="16" width="8.5703125" bestFit="1" customWidth="1"/>
    <col min="17" max="17" width="10" customWidth="1"/>
  </cols>
  <sheetData>
    <row r="1" spans="1:42" x14ac:dyDescent="0.25">
      <c r="A1" s="222" t="s">
        <v>118</v>
      </c>
      <c r="B1" s="223"/>
      <c r="C1" s="223"/>
      <c r="D1" s="223"/>
      <c r="E1" s="223"/>
      <c r="F1" s="223"/>
      <c r="G1" s="223"/>
      <c r="H1" s="224"/>
      <c r="I1" s="6"/>
      <c r="J1" s="6"/>
      <c r="K1" s="6"/>
      <c r="L1" s="6"/>
      <c r="M1" s="6"/>
      <c r="N1" s="6"/>
      <c r="O1" s="6"/>
      <c r="P1" s="6"/>
      <c r="Q1" s="6"/>
      <c r="R1" s="6"/>
      <c r="S1" s="6"/>
      <c r="T1" s="6"/>
      <c r="U1" s="6"/>
      <c r="V1" s="6"/>
      <c r="W1" s="6"/>
      <c r="X1" s="6"/>
      <c r="Y1" s="6"/>
      <c r="Z1" s="6"/>
      <c r="AA1" s="6"/>
      <c r="AB1" s="6"/>
      <c r="AC1" s="6"/>
      <c r="AD1" s="6"/>
      <c r="AE1" s="6"/>
      <c r="AF1" s="6"/>
      <c r="AG1" s="6"/>
      <c r="AH1" s="13"/>
      <c r="AI1" s="6"/>
      <c r="AJ1" s="6"/>
      <c r="AK1" s="6"/>
      <c r="AL1" s="6"/>
      <c r="AM1" s="6"/>
      <c r="AN1" s="6"/>
      <c r="AO1" s="6"/>
      <c r="AP1" s="6"/>
    </row>
    <row r="2" spans="1:42" ht="15.75" customHeight="1" thickBot="1" x14ac:dyDescent="0.3">
      <c r="A2" s="15"/>
      <c r="B2" s="15"/>
      <c r="C2" s="15"/>
      <c r="D2" s="15"/>
      <c r="E2" s="15"/>
      <c r="F2" s="15"/>
      <c r="G2" s="15"/>
      <c r="H2" s="15"/>
      <c r="I2" s="15"/>
      <c r="J2" s="15"/>
      <c r="K2" s="15"/>
      <c r="L2" s="15"/>
      <c r="M2" s="15"/>
      <c r="N2" s="15"/>
      <c r="O2" s="15"/>
      <c r="P2" s="15"/>
      <c r="Q2" s="15"/>
      <c r="R2" s="6"/>
      <c r="S2" s="6"/>
      <c r="T2" s="6"/>
      <c r="U2" s="6"/>
      <c r="V2" s="6"/>
      <c r="W2" s="6"/>
      <c r="X2" s="6"/>
      <c r="Y2" s="6"/>
      <c r="Z2" s="6"/>
      <c r="AA2" s="6"/>
      <c r="AB2" s="6"/>
      <c r="AC2" s="6"/>
      <c r="AD2" s="6"/>
      <c r="AE2" s="6"/>
      <c r="AF2" s="6"/>
      <c r="AG2" s="6"/>
      <c r="AH2" s="13"/>
      <c r="AI2" s="6"/>
      <c r="AJ2" s="6"/>
      <c r="AK2" s="6"/>
      <c r="AL2" s="6"/>
      <c r="AM2" s="6"/>
      <c r="AN2" s="6"/>
      <c r="AO2" s="6"/>
      <c r="AP2" s="6"/>
    </row>
    <row r="3" spans="1:42" ht="15.75" customHeight="1" thickBot="1" x14ac:dyDescent="0.3">
      <c r="A3" s="17" t="s">
        <v>102</v>
      </c>
      <c r="B3" s="18" t="s">
        <v>68</v>
      </c>
      <c r="C3" s="18" t="s">
        <v>87</v>
      </c>
      <c r="D3" s="18" t="s">
        <v>70</v>
      </c>
      <c r="E3" s="18" t="s">
        <v>63</v>
      </c>
      <c r="F3" s="18" t="s">
        <v>92</v>
      </c>
      <c r="G3" s="18" t="s">
        <v>73</v>
      </c>
      <c r="H3" s="18" t="s">
        <v>64</v>
      </c>
      <c r="I3" s="18" t="s">
        <v>83</v>
      </c>
      <c r="J3" s="18" t="s">
        <v>84</v>
      </c>
      <c r="K3" s="18" t="s">
        <v>77</v>
      </c>
      <c r="L3" s="18" t="s">
        <v>94</v>
      </c>
      <c r="M3" s="18" t="s">
        <v>80</v>
      </c>
      <c r="N3" s="18" t="s">
        <v>71</v>
      </c>
      <c r="O3" s="18" t="s">
        <v>74</v>
      </c>
      <c r="P3" s="18" t="s">
        <v>78</v>
      </c>
      <c r="Q3" s="19" t="s">
        <v>81</v>
      </c>
      <c r="R3" s="14"/>
      <c r="S3" s="6"/>
      <c r="T3" s="6"/>
      <c r="U3" s="6"/>
      <c r="V3" s="6"/>
      <c r="W3" s="6"/>
      <c r="X3" s="6"/>
      <c r="Y3" s="6"/>
      <c r="Z3" s="6"/>
      <c r="AA3" s="6"/>
      <c r="AB3" s="6"/>
      <c r="AC3" s="6"/>
      <c r="AD3" s="6"/>
      <c r="AE3" s="6"/>
      <c r="AF3" s="6"/>
      <c r="AG3" s="6"/>
      <c r="AH3" s="13"/>
      <c r="AI3" s="6"/>
      <c r="AJ3" s="6"/>
      <c r="AK3" s="6"/>
      <c r="AL3" s="6"/>
      <c r="AM3" s="6"/>
      <c r="AN3" s="6"/>
      <c r="AO3" s="6"/>
      <c r="AP3" s="6"/>
    </row>
    <row r="4" spans="1:42" x14ac:dyDescent="0.25">
      <c r="A4" s="26" t="s">
        <v>103</v>
      </c>
      <c r="B4" s="27">
        <v>1145.4000000000001</v>
      </c>
      <c r="C4" s="27">
        <v>4573.7299999999996</v>
      </c>
      <c r="D4" s="27">
        <v>806.56</v>
      </c>
      <c r="E4" s="27">
        <v>1600</v>
      </c>
      <c r="F4" s="27">
        <v>1640</v>
      </c>
      <c r="G4" s="27">
        <v>3598.45</v>
      </c>
      <c r="H4" s="27">
        <v>0</v>
      </c>
      <c r="I4" s="27">
        <v>89.9</v>
      </c>
      <c r="J4" s="27">
        <v>2372.7399999999998</v>
      </c>
      <c r="K4" s="27">
        <v>5936.93</v>
      </c>
      <c r="L4" s="27">
        <v>4405.97</v>
      </c>
      <c r="M4" s="27">
        <v>12977.51</v>
      </c>
      <c r="N4" s="27">
        <v>3694.11</v>
      </c>
      <c r="O4" s="27">
        <v>12977.24</v>
      </c>
      <c r="P4" s="27">
        <v>11319.24</v>
      </c>
      <c r="Q4" s="28">
        <v>2024.17</v>
      </c>
      <c r="R4" s="14"/>
      <c r="S4" s="6"/>
      <c r="T4" s="6"/>
      <c r="U4" s="6"/>
      <c r="V4" s="6"/>
      <c r="W4" s="6"/>
      <c r="X4" s="6"/>
      <c r="Y4" s="6"/>
      <c r="Z4" s="6"/>
      <c r="AA4" s="6"/>
      <c r="AB4" s="6"/>
      <c r="AC4" s="6"/>
      <c r="AD4" s="6"/>
      <c r="AE4" s="6"/>
      <c r="AF4" s="6"/>
      <c r="AG4" s="6"/>
      <c r="AH4" s="13"/>
      <c r="AI4" s="6"/>
      <c r="AJ4" s="6"/>
      <c r="AK4" s="6"/>
      <c r="AL4" s="6"/>
      <c r="AM4" s="6"/>
      <c r="AN4" s="6"/>
      <c r="AO4" s="6"/>
      <c r="AP4" s="6"/>
    </row>
    <row r="5" spans="1:42" x14ac:dyDescent="0.25">
      <c r="A5" s="21" t="s">
        <v>104</v>
      </c>
      <c r="B5" s="20">
        <v>230</v>
      </c>
      <c r="C5" s="20">
        <v>9620.44</v>
      </c>
      <c r="D5" s="20">
        <v>0</v>
      </c>
      <c r="E5" s="20">
        <v>2988.19</v>
      </c>
      <c r="F5" s="20">
        <v>0</v>
      </c>
      <c r="G5" s="20">
        <v>4222.28</v>
      </c>
      <c r="H5" s="20">
        <v>0</v>
      </c>
      <c r="I5" s="20">
        <v>0</v>
      </c>
      <c r="J5" s="20">
        <v>1798</v>
      </c>
      <c r="K5" s="20">
        <v>11960.77</v>
      </c>
      <c r="L5" s="20">
        <v>2229.5</v>
      </c>
      <c r="M5" s="20">
        <v>9990.92</v>
      </c>
      <c r="N5" s="20">
        <v>640.70000000000005</v>
      </c>
      <c r="O5" s="20">
        <v>5839.82</v>
      </c>
      <c r="P5" s="20">
        <v>8041.02</v>
      </c>
      <c r="Q5" s="22">
        <v>1600</v>
      </c>
      <c r="R5" s="14"/>
      <c r="S5" s="6"/>
      <c r="T5" s="6"/>
      <c r="U5" s="6"/>
      <c r="V5" s="6"/>
      <c r="W5" s="6"/>
      <c r="X5" s="6"/>
      <c r="Y5" s="6"/>
      <c r="Z5" s="6"/>
      <c r="AA5" s="6"/>
      <c r="AB5" s="6"/>
      <c r="AC5" s="6"/>
      <c r="AD5" s="6"/>
      <c r="AE5" s="6"/>
      <c r="AF5" s="6"/>
      <c r="AG5" s="6"/>
      <c r="AH5" s="13"/>
      <c r="AI5" s="6"/>
      <c r="AJ5" s="6"/>
      <c r="AK5" s="6"/>
      <c r="AL5" s="6"/>
      <c r="AM5" s="6"/>
      <c r="AN5" s="6"/>
      <c r="AO5" s="6"/>
      <c r="AP5" s="6"/>
    </row>
    <row r="6" spans="1:42" x14ac:dyDescent="0.25">
      <c r="A6" s="21" t="s">
        <v>105</v>
      </c>
      <c r="B6" s="20">
        <v>0</v>
      </c>
      <c r="C6" s="20">
        <v>357.5</v>
      </c>
      <c r="D6" s="20">
        <v>2891</v>
      </c>
      <c r="E6" s="20">
        <v>0</v>
      </c>
      <c r="F6" s="20">
        <v>0</v>
      </c>
      <c r="G6" s="20">
        <v>6105</v>
      </c>
      <c r="H6" s="20">
        <v>0</v>
      </c>
      <c r="I6" s="20">
        <v>0</v>
      </c>
      <c r="J6" s="20">
        <v>20448.599999999999</v>
      </c>
      <c r="K6" s="20">
        <v>3739.17</v>
      </c>
      <c r="L6" s="20">
        <v>1711.78</v>
      </c>
      <c r="M6" s="20">
        <v>19986.79</v>
      </c>
      <c r="N6" s="20">
        <v>3364</v>
      </c>
      <c r="O6" s="20">
        <v>14731.73</v>
      </c>
      <c r="P6" s="20">
        <v>12830.86</v>
      </c>
      <c r="Q6" s="22">
        <v>0</v>
      </c>
      <c r="R6" s="14"/>
      <c r="S6" s="6"/>
      <c r="T6" s="6"/>
      <c r="U6" s="6"/>
      <c r="V6" s="6"/>
      <c r="W6" s="6"/>
      <c r="X6" s="6"/>
      <c r="Y6" s="6"/>
      <c r="Z6" s="6"/>
      <c r="AA6" s="6"/>
      <c r="AB6" s="6"/>
      <c r="AC6" s="6"/>
      <c r="AD6" s="6"/>
      <c r="AE6" s="6"/>
      <c r="AF6" s="6"/>
      <c r="AG6" s="6"/>
      <c r="AH6" s="13"/>
      <c r="AI6" s="6"/>
      <c r="AJ6" s="6"/>
      <c r="AK6" s="6"/>
      <c r="AL6" s="6"/>
      <c r="AM6" s="6"/>
      <c r="AN6" s="6"/>
      <c r="AO6" s="6"/>
      <c r="AP6" s="6"/>
    </row>
    <row r="7" spans="1:42" x14ac:dyDescent="0.25">
      <c r="A7" s="21" t="s">
        <v>106</v>
      </c>
      <c r="B7" s="20">
        <v>1862.1</v>
      </c>
      <c r="C7" s="20">
        <v>597.6</v>
      </c>
      <c r="D7" s="20">
        <v>1402.1</v>
      </c>
      <c r="E7" s="20">
        <v>0</v>
      </c>
      <c r="F7" s="20">
        <v>0</v>
      </c>
      <c r="G7" s="20">
        <v>6496.2800000000007</v>
      </c>
      <c r="H7" s="20">
        <v>0</v>
      </c>
      <c r="I7" s="20">
        <v>0</v>
      </c>
      <c r="J7" s="20">
        <v>7929.19</v>
      </c>
      <c r="K7" s="20">
        <v>9131.7199999999993</v>
      </c>
      <c r="L7" s="20">
        <v>6106</v>
      </c>
      <c r="M7" s="20">
        <v>19667.77</v>
      </c>
      <c r="N7" s="20">
        <v>20750.79</v>
      </c>
      <c r="O7" s="20">
        <v>6790.42</v>
      </c>
      <c r="P7" s="20">
        <v>34949.440000000002</v>
      </c>
      <c r="Q7" s="22">
        <v>294.7</v>
      </c>
      <c r="R7" s="14"/>
      <c r="S7" s="6"/>
      <c r="T7" s="6"/>
      <c r="U7" s="6"/>
      <c r="V7" s="6"/>
      <c r="W7" s="6"/>
      <c r="X7" s="6"/>
      <c r="Y7" s="6"/>
      <c r="Z7" s="6"/>
      <c r="AA7" s="6"/>
      <c r="AB7" s="6"/>
      <c r="AC7" s="6"/>
      <c r="AD7" s="6"/>
      <c r="AE7" s="6"/>
      <c r="AF7" s="6"/>
      <c r="AG7" s="6"/>
      <c r="AH7" s="13"/>
      <c r="AI7" s="6"/>
      <c r="AJ7" s="6"/>
      <c r="AK7" s="6"/>
      <c r="AL7" s="6"/>
      <c r="AM7" s="6"/>
      <c r="AN7" s="6"/>
      <c r="AO7" s="6"/>
      <c r="AP7" s="6"/>
    </row>
    <row r="8" spans="1:42" x14ac:dyDescent="0.25">
      <c r="A8" s="21" t="s">
        <v>107</v>
      </c>
      <c r="B8" s="20">
        <v>0</v>
      </c>
      <c r="C8" s="20">
        <v>0</v>
      </c>
      <c r="D8" s="20">
        <v>7856.0599999999986</v>
      </c>
      <c r="E8" s="20">
        <v>166.44</v>
      </c>
      <c r="F8" s="20">
        <v>6039.51</v>
      </c>
      <c r="G8" s="20">
        <v>8886.57</v>
      </c>
      <c r="H8" s="20">
        <v>1233.99</v>
      </c>
      <c r="I8" s="20">
        <v>1916.57</v>
      </c>
      <c r="J8" s="20">
        <v>615.57000000000005</v>
      </c>
      <c r="K8" s="20">
        <v>7961.65</v>
      </c>
      <c r="L8" s="20">
        <v>3786.52</v>
      </c>
      <c r="M8" s="20">
        <v>7190.99</v>
      </c>
      <c r="N8" s="20">
        <v>4462.1099999999997</v>
      </c>
      <c r="O8" s="20">
        <v>13185.87</v>
      </c>
      <c r="P8" s="20">
        <v>20844.79</v>
      </c>
      <c r="Q8" s="22">
        <v>11867.39</v>
      </c>
      <c r="R8" s="14"/>
      <c r="S8" s="6"/>
      <c r="T8" s="6"/>
      <c r="U8" s="6"/>
      <c r="V8" s="6"/>
      <c r="W8" s="6"/>
      <c r="X8" s="6"/>
      <c r="Y8" s="6"/>
      <c r="Z8" s="6"/>
      <c r="AA8" s="6"/>
      <c r="AB8" s="6"/>
      <c r="AC8" s="6"/>
      <c r="AD8" s="6"/>
      <c r="AE8" s="6"/>
      <c r="AF8" s="6"/>
      <c r="AG8" s="6"/>
      <c r="AH8" s="13"/>
      <c r="AI8" s="6"/>
      <c r="AJ8" s="6"/>
      <c r="AK8" s="6"/>
      <c r="AL8" s="6"/>
      <c r="AM8" s="6"/>
      <c r="AN8" s="6"/>
      <c r="AO8" s="6"/>
      <c r="AP8" s="6"/>
    </row>
    <row r="9" spans="1:42" x14ac:dyDescent="0.25">
      <c r="A9" s="21" t="s">
        <v>108</v>
      </c>
      <c r="B9" s="20">
        <v>0</v>
      </c>
      <c r="C9" s="20">
        <v>0</v>
      </c>
      <c r="D9" s="20">
        <v>4004.68</v>
      </c>
      <c r="E9" s="20">
        <v>2344.98</v>
      </c>
      <c r="F9" s="20">
        <v>17452.39</v>
      </c>
      <c r="G9" s="20">
        <v>2196.06</v>
      </c>
      <c r="H9" s="20">
        <v>1037.3699999999999</v>
      </c>
      <c r="I9" s="20">
        <v>0</v>
      </c>
      <c r="J9" s="20">
        <v>21500</v>
      </c>
      <c r="K9" s="20">
        <v>5669.63</v>
      </c>
      <c r="L9" s="20">
        <v>2799.6</v>
      </c>
      <c r="M9" s="20">
        <v>14015.22</v>
      </c>
      <c r="N9" s="20">
        <v>5896.84</v>
      </c>
      <c r="O9" s="20">
        <v>9123.67</v>
      </c>
      <c r="P9" s="20">
        <v>7142.04</v>
      </c>
      <c r="Q9" s="22">
        <v>0</v>
      </c>
      <c r="R9" s="14"/>
      <c r="S9" s="6"/>
      <c r="T9" s="6"/>
      <c r="U9" s="6"/>
      <c r="V9" s="6"/>
      <c r="W9" s="6"/>
      <c r="X9" s="6"/>
      <c r="Y9" s="6"/>
      <c r="Z9" s="6"/>
      <c r="AA9" s="6"/>
      <c r="AB9" s="6"/>
      <c r="AC9" s="6"/>
      <c r="AD9" s="6"/>
      <c r="AE9" s="6"/>
      <c r="AF9" s="6"/>
      <c r="AG9" s="6"/>
      <c r="AH9" s="13"/>
      <c r="AI9" s="6"/>
      <c r="AJ9" s="6"/>
      <c r="AK9" s="6"/>
      <c r="AL9" s="6"/>
      <c r="AM9" s="6"/>
      <c r="AN9" s="6"/>
      <c r="AO9" s="6"/>
      <c r="AP9" s="6"/>
    </row>
    <row r="10" spans="1:42" x14ac:dyDescent="0.25">
      <c r="A10" s="21" t="s">
        <v>109</v>
      </c>
      <c r="B10" s="20">
        <v>0</v>
      </c>
      <c r="C10" s="20">
        <v>0</v>
      </c>
      <c r="D10" s="20">
        <v>1224.46</v>
      </c>
      <c r="E10" s="20">
        <v>367.46</v>
      </c>
      <c r="F10" s="20">
        <v>8896.83</v>
      </c>
      <c r="G10" s="20">
        <v>5461.51</v>
      </c>
      <c r="H10" s="20">
        <v>7679.15</v>
      </c>
      <c r="I10" s="20">
        <v>27509.69</v>
      </c>
      <c r="J10" s="20">
        <v>1930</v>
      </c>
      <c r="K10" s="20">
        <v>8120.81</v>
      </c>
      <c r="L10" s="20">
        <v>0</v>
      </c>
      <c r="M10" s="20">
        <v>16360.43</v>
      </c>
      <c r="N10" s="20">
        <v>4563.1400000000003</v>
      </c>
      <c r="O10" s="20">
        <v>16135.78</v>
      </c>
      <c r="P10" s="20">
        <v>1337.08</v>
      </c>
      <c r="Q10" s="22">
        <v>0</v>
      </c>
      <c r="R10" s="14"/>
      <c r="S10" s="6"/>
      <c r="T10" s="6"/>
      <c r="U10" s="6"/>
      <c r="V10" s="6"/>
      <c r="W10" s="6"/>
      <c r="X10" s="6"/>
      <c r="Y10" s="6"/>
      <c r="Z10" s="6"/>
      <c r="AA10" s="6"/>
      <c r="AB10" s="6"/>
      <c r="AC10" s="6"/>
      <c r="AD10" s="6"/>
      <c r="AE10" s="6"/>
      <c r="AF10" s="6"/>
      <c r="AG10" s="6"/>
      <c r="AH10" s="13"/>
      <c r="AI10" s="6"/>
      <c r="AJ10" s="6"/>
      <c r="AK10" s="6"/>
      <c r="AL10" s="6"/>
      <c r="AM10" s="6"/>
      <c r="AN10" s="6"/>
      <c r="AO10" s="6"/>
      <c r="AP10" s="6"/>
    </row>
    <row r="11" spans="1:42" x14ac:dyDescent="0.25">
      <c r="A11" s="21" t="s">
        <v>110</v>
      </c>
      <c r="B11" s="20">
        <v>3031.18</v>
      </c>
      <c r="C11" s="20">
        <v>0</v>
      </c>
      <c r="D11" s="20">
        <v>1866.88</v>
      </c>
      <c r="E11" s="20">
        <v>1174.6300000000001</v>
      </c>
      <c r="F11" s="20">
        <v>18992.34</v>
      </c>
      <c r="G11" s="20">
        <v>18956.41</v>
      </c>
      <c r="H11" s="20">
        <v>14810.33</v>
      </c>
      <c r="I11" s="20">
        <v>3743.85</v>
      </c>
      <c r="J11" s="20">
        <v>907.2</v>
      </c>
      <c r="K11" s="20">
        <v>9397.59</v>
      </c>
      <c r="L11" s="20">
        <v>0</v>
      </c>
      <c r="M11" s="20">
        <v>17892.78</v>
      </c>
      <c r="N11" s="20">
        <v>6531.93</v>
      </c>
      <c r="O11" s="20">
        <v>10595.37</v>
      </c>
      <c r="P11" s="20">
        <v>4096.95</v>
      </c>
      <c r="Q11" s="22">
        <v>0</v>
      </c>
      <c r="R11" s="14"/>
      <c r="S11" s="6"/>
      <c r="T11" s="6"/>
      <c r="U11" s="6"/>
      <c r="V11" s="6"/>
      <c r="W11" s="6"/>
      <c r="X11" s="6"/>
      <c r="Y11" s="6"/>
      <c r="Z11" s="6"/>
      <c r="AA11" s="6"/>
      <c r="AB11" s="6"/>
      <c r="AC11" s="6"/>
      <c r="AD11" s="6"/>
      <c r="AE11" s="6"/>
      <c r="AF11" s="6"/>
      <c r="AG11" s="6"/>
      <c r="AH11" s="13"/>
      <c r="AI11" s="6"/>
      <c r="AJ11" s="6"/>
      <c r="AK11" s="6"/>
      <c r="AL11" s="6"/>
      <c r="AM11" s="6"/>
      <c r="AN11" s="6"/>
      <c r="AO11" s="6"/>
      <c r="AP11" s="6"/>
    </row>
    <row r="12" spans="1:42" x14ac:dyDescent="0.25">
      <c r="A12" s="21" t="s">
        <v>111</v>
      </c>
      <c r="B12" s="20">
        <v>3299.52</v>
      </c>
      <c r="C12" s="20">
        <v>0</v>
      </c>
      <c r="D12" s="20">
        <v>13133.52</v>
      </c>
      <c r="E12" s="20">
        <v>2664.92</v>
      </c>
      <c r="F12" s="20">
        <v>8381.89</v>
      </c>
      <c r="G12" s="20">
        <v>5221.8099999999986</v>
      </c>
      <c r="H12" s="20">
        <v>12859.71</v>
      </c>
      <c r="I12" s="20">
        <v>123.37</v>
      </c>
      <c r="J12" s="20">
        <v>3911.13</v>
      </c>
      <c r="K12" s="20">
        <v>8032.02</v>
      </c>
      <c r="L12" s="20">
        <v>0</v>
      </c>
      <c r="M12" s="20">
        <v>18385.18</v>
      </c>
      <c r="N12" s="20">
        <v>15290.55</v>
      </c>
      <c r="O12" s="20">
        <v>10003.299999999999</v>
      </c>
      <c r="P12" s="20">
        <v>78025.17</v>
      </c>
      <c r="Q12" s="22">
        <v>1184.02</v>
      </c>
      <c r="R12" s="14"/>
      <c r="S12" s="6"/>
      <c r="T12" s="6"/>
      <c r="U12" s="6"/>
      <c r="V12" s="6"/>
      <c r="W12" s="6"/>
      <c r="X12" s="6"/>
      <c r="Y12" s="6"/>
      <c r="Z12" s="6"/>
      <c r="AA12" s="6"/>
      <c r="AB12" s="6"/>
      <c r="AC12" s="6"/>
      <c r="AD12" s="6"/>
      <c r="AE12" s="6"/>
      <c r="AF12" s="6"/>
      <c r="AG12" s="6"/>
      <c r="AH12" s="13"/>
      <c r="AI12" s="6"/>
      <c r="AJ12" s="6"/>
      <c r="AK12" s="6"/>
      <c r="AL12" s="6"/>
      <c r="AM12" s="6"/>
      <c r="AN12" s="6"/>
      <c r="AO12" s="6"/>
      <c r="AP12" s="6"/>
    </row>
    <row r="13" spans="1:42" x14ac:dyDescent="0.25">
      <c r="A13" s="21" t="s">
        <v>112</v>
      </c>
      <c r="B13" s="20">
        <v>6923.6</v>
      </c>
      <c r="C13" s="20">
        <v>1064.74</v>
      </c>
      <c r="D13" s="20">
        <v>2975</v>
      </c>
      <c r="E13" s="20">
        <v>1925.82</v>
      </c>
      <c r="F13" s="20">
        <v>13074.39</v>
      </c>
      <c r="G13" s="20">
        <v>11676.47</v>
      </c>
      <c r="H13" s="20">
        <v>8050.38</v>
      </c>
      <c r="I13" s="20">
        <v>2784.54</v>
      </c>
      <c r="J13" s="20">
        <v>9541</v>
      </c>
      <c r="K13" s="20">
        <v>12020.6</v>
      </c>
      <c r="L13" s="20">
        <v>278</v>
      </c>
      <c r="M13" s="20">
        <v>12732.19</v>
      </c>
      <c r="N13" s="20">
        <v>12036.57</v>
      </c>
      <c r="O13" s="20">
        <v>15273.65</v>
      </c>
      <c r="P13" s="20">
        <v>20995.46</v>
      </c>
      <c r="Q13" s="22">
        <v>2639.5</v>
      </c>
      <c r="R13" s="14"/>
      <c r="S13" s="6"/>
      <c r="T13" s="6"/>
      <c r="U13" s="6"/>
      <c r="V13" s="6"/>
      <c r="W13" s="6"/>
      <c r="X13" s="6"/>
      <c r="Y13" s="6"/>
      <c r="Z13" s="6"/>
      <c r="AA13" s="6"/>
      <c r="AB13" s="6"/>
      <c r="AC13" s="6"/>
      <c r="AD13" s="6"/>
      <c r="AE13" s="6"/>
      <c r="AF13" s="6"/>
      <c r="AG13" s="6"/>
      <c r="AH13" s="13"/>
      <c r="AI13" s="6"/>
      <c r="AJ13" s="6"/>
      <c r="AK13" s="6"/>
      <c r="AL13" s="6"/>
      <c r="AM13" s="6"/>
      <c r="AN13" s="6"/>
      <c r="AO13" s="6"/>
      <c r="AP13" s="6"/>
    </row>
    <row r="14" spans="1:42" x14ac:dyDescent="0.25">
      <c r="A14" s="21" t="s">
        <v>113</v>
      </c>
      <c r="B14" s="20">
        <v>0</v>
      </c>
      <c r="C14" s="20">
        <v>1896.6</v>
      </c>
      <c r="D14" s="20">
        <v>32376.9</v>
      </c>
      <c r="E14" s="20">
        <v>350</v>
      </c>
      <c r="F14" s="20">
        <v>6473.68</v>
      </c>
      <c r="G14" s="20">
        <v>1459.66</v>
      </c>
      <c r="H14" s="20">
        <v>447.2</v>
      </c>
      <c r="I14" s="20">
        <v>4628.84</v>
      </c>
      <c r="J14" s="20">
        <v>14515.29</v>
      </c>
      <c r="K14" s="20">
        <v>12843.22</v>
      </c>
      <c r="L14" s="20">
        <v>1690.6</v>
      </c>
      <c r="M14" s="20">
        <v>8795.02</v>
      </c>
      <c r="N14" s="20">
        <v>4497.72</v>
      </c>
      <c r="O14" s="20">
        <v>8338.9700000000012</v>
      </c>
      <c r="P14" s="20">
        <v>13683.59</v>
      </c>
      <c r="Q14" s="22">
        <v>0</v>
      </c>
      <c r="R14" s="14"/>
      <c r="S14" s="6"/>
      <c r="T14" s="6"/>
      <c r="U14" s="6"/>
      <c r="V14" s="6"/>
      <c r="W14" s="6"/>
      <c r="X14" s="6"/>
      <c r="Y14" s="6"/>
      <c r="Z14" s="6"/>
      <c r="AA14" s="6"/>
      <c r="AB14" s="6"/>
      <c r="AC14" s="6"/>
      <c r="AD14" s="6"/>
      <c r="AE14" s="6"/>
      <c r="AF14" s="6"/>
      <c r="AG14" s="6"/>
      <c r="AH14" s="13"/>
      <c r="AI14" s="6"/>
      <c r="AJ14" s="6"/>
      <c r="AK14" s="6"/>
      <c r="AL14" s="6"/>
      <c r="AM14" s="6"/>
      <c r="AN14" s="6"/>
      <c r="AO14" s="6"/>
      <c r="AP14" s="6"/>
    </row>
    <row r="15" spans="1:42" x14ac:dyDescent="0.25">
      <c r="A15" s="21" t="s">
        <v>114</v>
      </c>
      <c r="B15" s="20">
        <v>0</v>
      </c>
      <c r="C15" s="20">
        <v>0</v>
      </c>
      <c r="D15" s="20">
        <v>11464.06</v>
      </c>
      <c r="E15" s="20">
        <v>179.38</v>
      </c>
      <c r="F15" s="20">
        <v>1415.71</v>
      </c>
      <c r="G15" s="20">
        <v>6320.68</v>
      </c>
      <c r="H15" s="20">
        <v>7153.18</v>
      </c>
      <c r="I15" s="20">
        <v>2961.15</v>
      </c>
      <c r="J15" s="20">
        <v>742.86</v>
      </c>
      <c r="K15" s="20">
        <v>3192.08</v>
      </c>
      <c r="L15" s="20">
        <v>2961.14</v>
      </c>
      <c r="M15" s="20">
        <v>8890.81</v>
      </c>
      <c r="N15" s="20">
        <v>2394.5</v>
      </c>
      <c r="O15" s="20">
        <v>2285.59</v>
      </c>
      <c r="P15" s="20">
        <v>2670.86</v>
      </c>
      <c r="Q15" s="22">
        <v>0</v>
      </c>
      <c r="R15" s="14"/>
      <c r="S15" s="6"/>
      <c r="T15" s="6"/>
      <c r="U15" s="6"/>
      <c r="V15" s="6"/>
      <c r="W15" s="6"/>
      <c r="X15" s="6"/>
      <c r="Y15" s="6"/>
      <c r="Z15" s="6"/>
      <c r="AA15" s="6"/>
      <c r="AB15" s="6"/>
      <c r="AC15" s="6"/>
      <c r="AD15" s="6"/>
      <c r="AE15" s="6"/>
      <c r="AF15" s="6"/>
      <c r="AG15" s="6"/>
      <c r="AH15" s="13"/>
      <c r="AI15" s="6"/>
      <c r="AJ15" s="6"/>
      <c r="AK15" s="6"/>
      <c r="AL15" s="6"/>
      <c r="AM15" s="6"/>
      <c r="AN15" s="6"/>
      <c r="AO15" s="6"/>
      <c r="AP15" s="6"/>
    </row>
    <row r="16" spans="1:42" x14ac:dyDescent="0.25">
      <c r="A16" s="21" t="s">
        <v>115</v>
      </c>
      <c r="B16" s="20">
        <v>0</v>
      </c>
      <c r="C16" s="20">
        <v>155.36000000000001</v>
      </c>
      <c r="D16" s="20">
        <v>5762.0599999999986</v>
      </c>
      <c r="E16" s="20">
        <v>108</v>
      </c>
      <c r="F16" s="20">
        <v>102.26</v>
      </c>
      <c r="G16" s="20">
        <v>0</v>
      </c>
      <c r="H16" s="20">
        <v>1072.76</v>
      </c>
      <c r="I16" s="20">
        <v>1001.77</v>
      </c>
      <c r="J16" s="20">
        <v>39109.730000000003</v>
      </c>
      <c r="K16" s="20">
        <v>574.92999999999995</v>
      </c>
      <c r="L16" s="20">
        <v>1661.42</v>
      </c>
      <c r="M16" s="20">
        <v>2940.53</v>
      </c>
      <c r="N16" s="20">
        <v>2315.75</v>
      </c>
      <c r="O16" s="20">
        <v>612.76</v>
      </c>
      <c r="P16" s="20">
        <v>836.41</v>
      </c>
      <c r="Q16" s="22">
        <v>0</v>
      </c>
      <c r="R16" s="14"/>
      <c r="S16" s="6"/>
      <c r="T16" s="6"/>
      <c r="U16" s="6"/>
      <c r="V16" s="6"/>
      <c r="W16" s="6"/>
      <c r="X16" s="6"/>
      <c r="Y16" s="6"/>
      <c r="Z16" s="6"/>
      <c r="AA16" s="6"/>
      <c r="AB16" s="6"/>
      <c r="AC16" s="6"/>
      <c r="AD16" s="6"/>
      <c r="AE16" s="6"/>
      <c r="AF16" s="6"/>
      <c r="AG16" s="6"/>
      <c r="AH16" s="13"/>
      <c r="AI16" s="6"/>
      <c r="AJ16" s="6"/>
      <c r="AK16" s="6"/>
      <c r="AL16" s="6"/>
      <c r="AM16" s="6"/>
      <c r="AN16" s="6"/>
      <c r="AO16" s="6"/>
      <c r="AP16" s="6"/>
    </row>
    <row r="17" spans="1:42" x14ac:dyDescent="0.25">
      <c r="A17" s="21" t="s">
        <v>116</v>
      </c>
      <c r="B17" s="20">
        <v>6122.83</v>
      </c>
      <c r="C17" s="20">
        <v>1261.29</v>
      </c>
      <c r="D17" s="20">
        <v>3119.38</v>
      </c>
      <c r="E17" s="20">
        <v>0</v>
      </c>
      <c r="F17" s="20">
        <v>7001.82</v>
      </c>
      <c r="G17" s="20">
        <v>4686.0599999999986</v>
      </c>
      <c r="H17" s="20">
        <v>8644.77</v>
      </c>
      <c r="I17" s="20">
        <v>2030.96</v>
      </c>
      <c r="J17" s="20">
        <v>8836.6</v>
      </c>
      <c r="K17" s="20">
        <v>1261.29</v>
      </c>
      <c r="L17" s="20">
        <v>1458</v>
      </c>
      <c r="M17" s="20">
        <v>0</v>
      </c>
      <c r="N17" s="20">
        <v>1109.25</v>
      </c>
      <c r="O17" s="20">
        <v>4325.75</v>
      </c>
      <c r="P17" s="20">
        <v>8593.77</v>
      </c>
      <c r="Q17" s="22">
        <v>675.03</v>
      </c>
      <c r="R17" s="14"/>
      <c r="S17" s="6"/>
      <c r="T17" s="6"/>
      <c r="U17" s="6"/>
      <c r="V17" s="6"/>
      <c r="W17" s="6"/>
      <c r="X17" s="6"/>
      <c r="Y17" s="6"/>
      <c r="Z17" s="6"/>
      <c r="AA17" s="6"/>
      <c r="AB17" s="6"/>
      <c r="AC17" s="6"/>
      <c r="AD17" s="6"/>
      <c r="AE17" s="6"/>
      <c r="AF17" s="6"/>
      <c r="AG17" s="6"/>
      <c r="AH17" s="13"/>
      <c r="AI17" s="6"/>
      <c r="AJ17" s="6"/>
      <c r="AK17" s="6"/>
      <c r="AL17" s="6"/>
      <c r="AM17" s="6"/>
      <c r="AN17" s="6"/>
      <c r="AO17" s="6"/>
      <c r="AP17" s="6"/>
    </row>
    <row r="18" spans="1:42" ht="15.75" customHeight="1" thickBot="1" x14ac:dyDescent="0.3">
      <c r="A18" s="23" t="s">
        <v>117</v>
      </c>
      <c r="B18" s="24">
        <v>1779.77</v>
      </c>
      <c r="C18" s="24">
        <v>463.26</v>
      </c>
      <c r="D18" s="24">
        <v>6001.23</v>
      </c>
      <c r="E18" s="24">
        <v>8533.11</v>
      </c>
      <c r="F18" s="24">
        <v>1574.56</v>
      </c>
      <c r="G18" s="24">
        <v>1590</v>
      </c>
      <c r="H18" s="24">
        <v>12662.5</v>
      </c>
      <c r="I18" s="24">
        <v>5334.4400000000014</v>
      </c>
      <c r="J18" s="24">
        <v>2311.63</v>
      </c>
      <c r="K18" s="24">
        <v>4659.7700000000004</v>
      </c>
      <c r="L18" s="24">
        <v>5334.45</v>
      </c>
      <c r="M18" s="24">
        <v>718.64</v>
      </c>
      <c r="N18" s="24">
        <v>1196.6600000000001</v>
      </c>
      <c r="O18" s="24">
        <v>5289</v>
      </c>
      <c r="P18" s="24">
        <v>6511.0599999999986</v>
      </c>
      <c r="Q18" s="25">
        <v>0</v>
      </c>
      <c r="R18" s="14"/>
      <c r="S18" s="6"/>
      <c r="T18" s="6"/>
      <c r="U18" s="6"/>
      <c r="V18" s="6"/>
      <c r="W18" s="6"/>
      <c r="X18" s="6"/>
      <c r="Y18" s="6"/>
      <c r="Z18" s="6"/>
      <c r="AA18" s="6"/>
      <c r="AB18" s="6"/>
      <c r="AC18" s="6"/>
      <c r="AD18" s="6"/>
      <c r="AE18" s="6"/>
      <c r="AF18" s="6"/>
      <c r="AG18" s="6"/>
      <c r="AH18" s="13"/>
      <c r="AI18" s="6"/>
      <c r="AJ18" s="6"/>
      <c r="AK18" s="6"/>
      <c r="AL18" s="6"/>
      <c r="AM18" s="6"/>
      <c r="AN18" s="6"/>
      <c r="AO18" s="6"/>
      <c r="AP18" s="6"/>
    </row>
    <row r="19" spans="1:42" x14ac:dyDescent="0.25">
      <c r="A19" s="16"/>
      <c r="B19" s="16"/>
      <c r="C19" s="16"/>
      <c r="D19" s="16"/>
      <c r="E19" s="16"/>
      <c r="F19" s="16"/>
      <c r="G19" s="16"/>
      <c r="H19" s="16"/>
      <c r="I19" s="16"/>
      <c r="J19" s="16"/>
      <c r="K19" s="16"/>
      <c r="L19" s="16"/>
      <c r="M19" s="16"/>
      <c r="N19" s="16"/>
      <c r="O19" s="16"/>
      <c r="P19" s="16"/>
      <c r="Q19" s="16"/>
      <c r="R19" s="6"/>
      <c r="S19" s="6"/>
      <c r="T19" s="6"/>
      <c r="U19" s="6"/>
      <c r="V19" s="6"/>
      <c r="W19" s="6"/>
      <c r="X19" s="6"/>
      <c r="Y19" s="6"/>
      <c r="Z19" s="6"/>
      <c r="AA19" s="6"/>
      <c r="AB19" s="6"/>
      <c r="AC19" s="6"/>
      <c r="AD19" s="6"/>
      <c r="AE19" s="6"/>
      <c r="AF19" s="6"/>
      <c r="AG19" s="6"/>
      <c r="AH19" s="13"/>
      <c r="AI19" s="6"/>
      <c r="AJ19" s="6"/>
      <c r="AK19" s="6"/>
      <c r="AL19" s="6"/>
      <c r="AM19" s="6"/>
      <c r="AN19" s="6"/>
      <c r="AO19" s="6"/>
      <c r="AP19" s="6"/>
    </row>
    <row r="20" spans="1:42" x14ac:dyDescent="0.25">
      <c r="A20" s="6"/>
      <c r="B20" s="6"/>
      <c r="C20" s="6"/>
      <c r="D20" s="6"/>
      <c r="E20" s="6"/>
      <c r="F20" s="6"/>
      <c r="G20" s="6"/>
      <c r="H20" s="6"/>
      <c r="I20" s="6"/>
      <c r="J20" s="6"/>
      <c r="K20" s="6"/>
      <c r="L20" s="6"/>
      <c r="M20" s="6"/>
      <c r="N20" s="6"/>
      <c r="O20" s="6"/>
      <c r="P20" s="6"/>
      <c r="Q20" s="6"/>
      <c r="R20" s="6"/>
      <c r="S20" s="6"/>
      <c r="T20" s="6"/>
      <c r="U20" s="6"/>
      <c r="V20" s="6"/>
      <c r="W20" s="6"/>
      <c r="X20" s="6"/>
      <c r="Y20" s="6"/>
      <c r="Z20" s="6"/>
      <c r="AA20" s="6"/>
      <c r="AB20" s="6"/>
      <c r="AC20" s="6"/>
      <c r="AD20" s="6"/>
      <c r="AE20" s="6"/>
      <c r="AF20" s="6"/>
      <c r="AG20" s="6"/>
      <c r="AH20" s="13"/>
      <c r="AI20" s="6"/>
      <c r="AJ20" s="6"/>
      <c r="AK20" s="6"/>
      <c r="AL20" s="6"/>
      <c r="AM20" s="6"/>
      <c r="AN20" s="6"/>
      <c r="AO20" s="6"/>
      <c r="AP20" s="6"/>
    </row>
    <row r="21" spans="1:42" x14ac:dyDescent="0.25">
      <c r="A21" s="6"/>
      <c r="B21" s="6"/>
      <c r="C21" s="6"/>
      <c r="D21" s="6"/>
      <c r="E21" s="6"/>
      <c r="F21" s="6"/>
      <c r="G21" s="6"/>
      <c r="H21" s="6"/>
      <c r="I21" s="6"/>
      <c r="J21" s="6"/>
      <c r="K21" s="6"/>
      <c r="L21" s="6"/>
      <c r="M21" s="6"/>
      <c r="N21" s="6"/>
      <c r="O21" s="6"/>
      <c r="P21" s="6"/>
      <c r="Q21" s="6"/>
      <c r="R21" s="6"/>
      <c r="S21" s="6"/>
      <c r="T21" s="6"/>
      <c r="U21" s="6"/>
      <c r="V21" s="6"/>
      <c r="W21" s="6"/>
      <c r="X21" s="6"/>
      <c r="Y21" s="6"/>
      <c r="Z21" s="6"/>
      <c r="AA21" s="6"/>
      <c r="AB21" s="6"/>
      <c r="AC21" s="6"/>
      <c r="AD21" s="6"/>
      <c r="AE21" s="6"/>
      <c r="AF21" s="6"/>
      <c r="AG21" s="6"/>
      <c r="AH21" s="13"/>
      <c r="AI21" s="6"/>
      <c r="AJ21" s="6"/>
      <c r="AK21" s="6"/>
      <c r="AL21" s="6"/>
      <c r="AM21" s="6"/>
      <c r="AN21" s="6"/>
      <c r="AO21" s="6"/>
      <c r="AP21" s="6"/>
    </row>
    <row r="22" spans="1:42" x14ac:dyDescent="0.25">
      <c r="A22" s="6"/>
      <c r="B22" s="6"/>
      <c r="C22" s="6"/>
      <c r="D22" s="6"/>
      <c r="E22" s="6"/>
      <c r="F22" s="6"/>
      <c r="G22" s="6"/>
      <c r="H22" s="6"/>
      <c r="I22" s="6"/>
      <c r="J22" s="6"/>
      <c r="K22" s="6"/>
      <c r="L22" s="6"/>
      <c r="M22" s="6"/>
      <c r="N22" s="6"/>
      <c r="O22" s="6"/>
      <c r="P22" s="6"/>
      <c r="Q22" s="6"/>
      <c r="R22" s="6"/>
      <c r="S22" s="6"/>
      <c r="T22" s="6"/>
      <c r="U22" s="6"/>
      <c r="V22" s="6"/>
      <c r="W22" s="6"/>
      <c r="X22" s="6"/>
      <c r="Y22" s="6"/>
      <c r="Z22" s="6"/>
      <c r="AA22" s="6"/>
      <c r="AB22" s="6"/>
      <c r="AC22" s="6"/>
      <c r="AD22" s="6"/>
      <c r="AE22" s="6"/>
      <c r="AF22" s="6"/>
      <c r="AG22" s="6"/>
      <c r="AH22" s="13"/>
      <c r="AI22" s="6"/>
      <c r="AJ22" s="6"/>
      <c r="AK22" s="6"/>
      <c r="AL22" s="6"/>
      <c r="AM22" s="6"/>
      <c r="AN22" s="6"/>
      <c r="AO22" s="6"/>
      <c r="AP22" s="6"/>
    </row>
    <row r="23" spans="1:42" x14ac:dyDescent="0.25">
      <c r="A23" s="6"/>
      <c r="B23" s="6"/>
      <c r="C23" s="6"/>
      <c r="D23" s="6"/>
      <c r="E23" s="6"/>
      <c r="F23" s="6"/>
      <c r="G23" s="6"/>
      <c r="H23" s="6"/>
      <c r="I23" s="6"/>
      <c r="J23" s="6"/>
      <c r="K23" s="6"/>
      <c r="L23" s="6"/>
      <c r="M23" s="6"/>
      <c r="N23" s="6"/>
      <c r="O23" s="6"/>
      <c r="P23" s="6"/>
      <c r="Q23" s="6"/>
      <c r="R23" s="6"/>
      <c r="S23" s="6"/>
      <c r="T23" s="6"/>
      <c r="U23" s="6"/>
      <c r="V23" s="6"/>
      <c r="W23" s="6"/>
      <c r="X23" s="6"/>
      <c r="Y23" s="6"/>
      <c r="Z23" s="6"/>
      <c r="AA23" s="6"/>
      <c r="AB23" s="6"/>
      <c r="AC23" s="6"/>
      <c r="AD23" s="6"/>
      <c r="AE23" s="6"/>
      <c r="AF23" s="6"/>
      <c r="AG23" s="6"/>
      <c r="AH23" s="13"/>
      <c r="AI23" s="6"/>
      <c r="AJ23" s="6"/>
      <c r="AK23" s="6"/>
      <c r="AL23" s="6"/>
      <c r="AM23" s="6"/>
      <c r="AN23" s="6"/>
      <c r="AO23" s="6"/>
      <c r="AP23" s="6"/>
    </row>
    <row r="24" spans="1:42" x14ac:dyDescent="0.25">
      <c r="A24" s="6"/>
      <c r="B24" s="6"/>
      <c r="C24" s="6"/>
      <c r="D24" s="6"/>
      <c r="E24" s="6"/>
      <c r="F24" s="6"/>
      <c r="G24" s="6"/>
      <c r="H24" s="6"/>
      <c r="I24" s="6"/>
      <c r="J24" s="6"/>
      <c r="K24" s="6"/>
      <c r="L24" s="6"/>
      <c r="M24" s="6"/>
      <c r="N24" s="6"/>
      <c r="O24" s="6"/>
      <c r="P24" s="6"/>
      <c r="Q24" s="6"/>
      <c r="R24" s="6"/>
      <c r="S24" s="6"/>
      <c r="T24" s="6"/>
      <c r="U24" s="6"/>
      <c r="V24" s="6"/>
      <c r="W24" s="6"/>
      <c r="X24" s="6"/>
      <c r="Y24" s="6"/>
      <c r="Z24" s="6"/>
      <c r="AA24" s="6"/>
      <c r="AB24" s="6"/>
      <c r="AC24" s="6"/>
      <c r="AD24" s="6"/>
      <c r="AE24" s="6"/>
      <c r="AF24" s="6"/>
      <c r="AG24" s="6"/>
      <c r="AH24" s="13"/>
      <c r="AI24" s="6"/>
      <c r="AJ24" s="6"/>
      <c r="AK24" s="6"/>
      <c r="AL24" s="6"/>
      <c r="AM24" s="6"/>
      <c r="AN24" s="6"/>
      <c r="AO24" s="6"/>
      <c r="AP24" s="6"/>
    </row>
    <row r="25" spans="1:42" x14ac:dyDescent="0.25">
      <c r="A25" s="6"/>
      <c r="B25" s="6"/>
      <c r="C25" s="6"/>
      <c r="D25" s="6"/>
      <c r="E25" s="6"/>
      <c r="F25" s="6"/>
      <c r="G25" s="6"/>
      <c r="H25" s="6"/>
      <c r="I25" s="6"/>
      <c r="J25" s="6"/>
      <c r="K25" s="6"/>
      <c r="L25" s="6"/>
      <c r="M25" s="6"/>
      <c r="N25" s="6"/>
      <c r="O25" s="6"/>
      <c r="P25" s="6"/>
      <c r="Q25" s="6"/>
      <c r="R25" s="6"/>
      <c r="S25" s="6"/>
      <c r="T25" s="6"/>
      <c r="U25" s="6"/>
      <c r="V25" s="6"/>
      <c r="W25" s="6"/>
      <c r="X25" s="6"/>
      <c r="Y25" s="6"/>
      <c r="Z25" s="6"/>
      <c r="AA25" s="6"/>
      <c r="AB25" s="6"/>
      <c r="AC25" s="6"/>
      <c r="AD25" s="6"/>
      <c r="AE25" s="6"/>
      <c r="AF25" s="6"/>
      <c r="AG25" s="6"/>
      <c r="AH25" s="13"/>
      <c r="AI25" s="6"/>
      <c r="AJ25" s="6"/>
      <c r="AK25" s="6"/>
      <c r="AL25" s="6"/>
      <c r="AM25" s="6"/>
      <c r="AN25" s="6"/>
      <c r="AO25" s="6"/>
      <c r="AP25" s="6"/>
    </row>
    <row r="26" spans="1:42" x14ac:dyDescent="0.25">
      <c r="A26" s="6"/>
      <c r="B26" s="6"/>
      <c r="C26" s="6"/>
      <c r="D26" s="6"/>
      <c r="E26" s="6"/>
      <c r="F26" s="6"/>
      <c r="G26" s="6"/>
      <c r="H26" s="6"/>
      <c r="I26" s="6"/>
      <c r="J26" s="6"/>
      <c r="K26" s="6"/>
      <c r="L26" s="6"/>
      <c r="M26" s="6"/>
      <c r="N26" s="6"/>
      <c r="O26" s="6"/>
      <c r="P26" s="6"/>
      <c r="Q26" s="6"/>
      <c r="R26" s="6"/>
      <c r="S26" s="6"/>
      <c r="T26" s="6"/>
      <c r="U26" s="6"/>
      <c r="V26" s="6"/>
      <c r="W26" s="6"/>
      <c r="X26" s="6"/>
      <c r="Y26" s="6"/>
      <c r="Z26" s="6"/>
      <c r="AA26" s="6"/>
      <c r="AB26" s="6"/>
      <c r="AC26" s="6"/>
      <c r="AD26" s="6"/>
      <c r="AE26" s="6"/>
      <c r="AF26" s="6"/>
      <c r="AG26" s="6"/>
      <c r="AH26" s="13"/>
      <c r="AI26" s="6"/>
      <c r="AJ26" s="6"/>
      <c r="AK26" s="6"/>
      <c r="AL26" s="6"/>
      <c r="AM26" s="6"/>
      <c r="AN26" s="6"/>
      <c r="AO26" s="6"/>
      <c r="AP26" s="6"/>
    </row>
    <row r="27" spans="1:42" x14ac:dyDescent="0.25">
      <c r="A27" s="6"/>
      <c r="B27" s="6"/>
      <c r="C27" s="6"/>
      <c r="D27" s="6"/>
      <c r="E27" s="6"/>
      <c r="F27" s="6"/>
      <c r="G27" s="6"/>
      <c r="H27" s="6"/>
      <c r="I27" s="6"/>
      <c r="J27" s="6"/>
      <c r="K27" s="6"/>
      <c r="L27" s="6"/>
      <c r="M27" s="6"/>
      <c r="N27" s="6"/>
      <c r="O27" s="6"/>
      <c r="P27" s="6"/>
      <c r="Q27" s="6"/>
      <c r="R27" s="6"/>
      <c r="S27" s="6"/>
      <c r="T27" s="6"/>
      <c r="U27" s="6"/>
      <c r="V27" s="6"/>
      <c r="W27" s="6"/>
      <c r="X27" s="6"/>
      <c r="Y27" s="6"/>
      <c r="Z27" s="6"/>
      <c r="AA27" s="6"/>
      <c r="AB27" s="6"/>
      <c r="AC27" s="6"/>
      <c r="AD27" s="6"/>
      <c r="AE27" s="6"/>
      <c r="AF27" s="6"/>
      <c r="AG27" s="6"/>
      <c r="AH27" s="13"/>
      <c r="AI27" s="6"/>
      <c r="AJ27" s="6"/>
      <c r="AK27" s="6"/>
      <c r="AL27" s="6"/>
      <c r="AM27" s="6"/>
      <c r="AN27" s="6"/>
      <c r="AO27" s="6"/>
      <c r="AP27" s="6"/>
    </row>
    <row r="28" spans="1:42" x14ac:dyDescent="0.25">
      <c r="A28" s="6"/>
      <c r="B28" s="6"/>
      <c r="C28" s="6"/>
      <c r="D28" s="6"/>
      <c r="E28" s="6"/>
      <c r="F28" s="6"/>
      <c r="G28" s="6"/>
      <c r="H28" s="6"/>
      <c r="I28" s="6"/>
      <c r="J28" s="6"/>
      <c r="K28" s="6"/>
      <c r="L28" s="6"/>
      <c r="M28" s="6"/>
      <c r="N28" s="6"/>
      <c r="O28" s="6"/>
      <c r="P28" s="6"/>
      <c r="Q28" s="6"/>
      <c r="R28" s="6"/>
      <c r="S28" s="6"/>
      <c r="T28" s="6"/>
      <c r="U28" s="6"/>
      <c r="V28" s="6"/>
      <c r="W28" s="6"/>
      <c r="X28" s="6"/>
      <c r="Y28" s="6"/>
      <c r="Z28" s="6"/>
      <c r="AA28" s="6"/>
      <c r="AB28" s="6"/>
      <c r="AC28" s="6"/>
      <c r="AD28" s="6"/>
      <c r="AE28" s="6"/>
      <c r="AF28" s="6"/>
      <c r="AG28" s="6"/>
      <c r="AH28" s="13"/>
      <c r="AI28" s="6"/>
      <c r="AJ28" s="6"/>
      <c r="AK28" s="6"/>
      <c r="AL28" s="6"/>
      <c r="AM28" s="6"/>
      <c r="AN28" s="6"/>
      <c r="AO28" s="6"/>
      <c r="AP28" s="6"/>
    </row>
    <row r="29" spans="1:42" x14ac:dyDescent="0.25">
      <c r="A29" s="6"/>
      <c r="B29" s="6"/>
      <c r="C29" s="6"/>
      <c r="D29" s="6"/>
      <c r="E29" s="6"/>
      <c r="F29" s="6"/>
      <c r="G29" s="6"/>
      <c r="H29" s="6"/>
      <c r="I29" s="6"/>
      <c r="J29" s="6"/>
      <c r="K29" s="6"/>
      <c r="L29" s="6"/>
      <c r="M29" s="6"/>
      <c r="N29" s="6"/>
      <c r="O29" s="6"/>
      <c r="P29" s="6"/>
      <c r="Q29" s="6"/>
      <c r="R29" s="6"/>
      <c r="S29" s="6"/>
      <c r="T29" s="6"/>
      <c r="U29" s="6"/>
      <c r="V29" s="6"/>
      <c r="W29" s="6"/>
      <c r="X29" s="6"/>
      <c r="Y29" s="6"/>
      <c r="Z29" s="6"/>
      <c r="AA29" s="6"/>
      <c r="AB29" s="6"/>
      <c r="AC29" s="6"/>
      <c r="AD29" s="6"/>
      <c r="AE29" s="6"/>
      <c r="AF29" s="6"/>
      <c r="AG29" s="6"/>
      <c r="AH29" s="13"/>
      <c r="AI29" s="6"/>
      <c r="AJ29" s="6"/>
      <c r="AK29" s="6"/>
      <c r="AL29" s="6"/>
      <c r="AM29" s="6"/>
      <c r="AN29" s="6"/>
      <c r="AO29" s="6"/>
      <c r="AP29" s="6"/>
    </row>
    <row r="30" spans="1:42" x14ac:dyDescent="0.25">
      <c r="A30" s="6"/>
      <c r="B30" s="6"/>
      <c r="C30" s="6"/>
      <c r="D30" s="6"/>
      <c r="E30" s="6"/>
      <c r="F30" s="6"/>
      <c r="G30" s="6"/>
      <c r="H30" s="6"/>
      <c r="I30" s="6"/>
      <c r="J30" s="6"/>
      <c r="K30" s="6"/>
      <c r="L30" s="6"/>
      <c r="M30" s="6"/>
      <c r="N30" s="6"/>
      <c r="O30" s="6"/>
      <c r="P30" s="6"/>
      <c r="Q30" s="6"/>
      <c r="R30" s="6"/>
      <c r="S30" s="6"/>
      <c r="T30" s="6"/>
      <c r="U30" s="6"/>
      <c r="V30" s="6"/>
      <c r="W30" s="6"/>
      <c r="X30" s="6"/>
      <c r="Y30" s="6"/>
      <c r="Z30" s="6"/>
      <c r="AA30" s="6"/>
      <c r="AB30" s="6"/>
      <c r="AC30" s="6"/>
      <c r="AD30" s="6"/>
      <c r="AE30" s="6"/>
      <c r="AF30" s="6"/>
      <c r="AG30" s="6"/>
      <c r="AH30" s="13"/>
      <c r="AI30" s="6"/>
      <c r="AJ30" s="6"/>
      <c r="AK30" s="6"/>
      <c r="AL30" s="6"/>
      <c r="AM30" s="6"/>
      <c r="AN30" s="6"/>
      <c r="AO30" s="6"/>
      <c r="AP30" s="6"/>
    </row>
    <row r="31" spans="1:42" x14ac:dyDescent="0.25">
      <c r="A31" s="6"/>
      <c r="B31" s="6"/>
      <c r="C31" s="6"/>
      <c r="D31" s="6"/>
      <c r="E31" s="6"/>
      <c r="F31" s="6"/>
      <c r="G31" s="6"/>
      <c r="H31" s="6"/>
      <c r="I31" s="6"/>
      <c r="J31" s="6"/>
      <c r="K31" s="6"/>
      <c r="L31" s="6"/>
      <c r="M31" s="6"/>
      <c r="N31" s="6"/>
      <c r="O31" s="6"/>
      <c r="P31" s="6"/>
      <c r="Q31" s="6"/>
      <c r="R31" s="6"/>
      <c r="S31" s="6"/>
      <c r="T31" s="6"/>
      <c r="U31" s="6"/>
      <c r="V31" s="6"/>
      <c r="W31" s="6"/>
      <c r="X31" s="6"/>
      <c r="Y31" s="6"/>
      <c r="Z31" s="6"/>
      <c r="AA31" s="6"/>
      <c r="AB31" s="6"/>
      <c r="AC31" s="6"/>
      <c r="AD31" s="6"/>
      <c r="AE31" s="6"/>
      <c r="AF31" s="6"/>
      <c r="AG31" s="6"/>
      <c r="AH31" s="13"/>
      <c r="AI31" s="6"/>
      <c r="AJ31" s="6"/>
      <c r="AK31" s="6"/>
      <c r="AL31" s="6"/>
      <c r="AM31" s="6"/>
      <c r="AN31" s="6"/>
      <c r="AO31" s="6"/>
      <c r="AP31" s="6"/>
    </row>
    <row r="32" spans="1:42" x14ac:dyDescent="0.25">
      <c r="A32" s="6"/>
      <c r="B32" s="6"/>
      <c r="C32" s="6"/>
      <c r="D32" s="6"/>
      <c r="E32" s="6"/>
      <c r="F32" s="6"/>
      <c r="G32" s="6"/>
      <c r="H32" s="6"/>
      <c r="I32" s="6"/>
      <c r="J32" s="6"/>
      <c r="K32" s="6"/>
      <c r="L32" s="6"/>
      <c r="M32" s="6"/>
      <c r="N32" s="6"/>
      <c r="O32" s="6"/>
      <c r="P32" s="6"/>
      <c r="Q32" s="6"/>
      <c r="R32" s="6"/>
      <c r="S32" s="6"/>
      <c r="T32" s="6"/>
      <c r="U32" s="6"/>
      <c r="V32" s="6"/>
      <c r="W32" s="6"/>
      <c r="X32" s="6"/>
      <c r="Y32" s="6"/>
      <c r="Z32" s="6"/>
      <c r="AA32" s="6"/>
      <c r="AB32" s="6"/>
      <c r="AC32" s="6"/>
      <c r="AD32" s="6"/>
      <c r="AE32" s="6"/>
      <c r="AF32" s="6"/>
      <c r="AG32" s="6"/>
      <c r="AH32" s="13"/>
      <c r="AI32" s="6"/>
      <c r="AJ32" s="6"/>
      <c r="AK32" s="6"/>
      <c r="AL32" s="6"/>
      <c r="AM32" s="6"/>
      <c r="AN32" s="6"/>
      <c r="AO32" s="6"/>
      <c r="AP32" s="6"/>
    </row>
    <row r="33" spans="1:42" x14ac:dyDescent="0.25">
      <c r="A33" s="6"/>
      <c r="B33" s="6"/>
      <c r="C33" s="6"/>
      <c r="D33" s="6"/>
      <c r="E33" s="6"/>
      <c r="F33" s="6"/>
      <c r="G33" s="6"/>
      <c r="H33" s="6"/>
      <c r="I33" s="6"/>
      <c r="J33" s="6"/>
      <c r="K33" s="6"/>
      <c r="L33" s="6"/>
      <c r="M33" s="6"/>
      <c r="N33" s="6"/>
      <c r="O33" s="6"/>
      <c r="P33" s="6"/>
      <c r="Q33" s="6"/>
      <c r="R33" s="6"/>
      <c r="S33" s="6"/>
      <c r="T33" s="6"/>
      <c r="U33" s="6"/>
      <c r="V33" s="6"/>
      <c r="W33" s="6"/>
      <c r="X33" s="6"/>
      <c r="Y33" s="6"/>
      <c r="Z33" s="6"/>
      <c r="AA33" s="6"/>
      <c r="AB33" s="6"/>
      <c r="AC33" s="6"/>
      <c r="AD33" s="6"/>
      <c r="AE33" s="6"/>
      <c r="AF33" s="6"/>
      <c r="AG33" s="6"/>
      <c r="AH33" s="13"/>
      <c r="AI33" s="6"/>
      <c r="AJ33" s="6"/>
      <c r="AK33" s="6"/>
      <c r="AL33" s="6"/>
      <c r="AM33" s="6"/>
      <c r="AN33" s="6"/>
      <c r="AO33" s="6"/>
      <c r="AP33" s="6"/>
    </row>
    <row r="34" spans="1:42" x14ac:dyDescent="0.25">
      <c r="A34" s="6"/>
      <c r="B34" s="6"/>
      <c r="C34" s="6"/>
      <c r="D34" s="6"/>
      <c r="E34" s="6"/>
      <c r="F34" s="6"/>
      <c r="G34" s="6"/>
      <c r="H34" s="6"/>
      <c r="I34" s="6"/>
      <c r="J34" s="6"/>
      <c r="K34" s="6"/>
      <c r="L34" s="6"/>
      <c r="M34" s="6"/>
      <c r="N34" s="6"/>
      <c r="O34" s="6"/>
      <c r="P34" s="6"/>
      <c r="Q34" s="6"/>
      <c r="R34" s="6"/>
      <c r="S34" s="6"/>
      <c r="T34" s="6"/>
      <c r="U34" s="6"/>
      <c r="V34" s="6"/>
      <c r="W34" s="6"/>
      <c r="X34" s="6"/>
      <c r="Y34" s="6"/>
      <c r="Z34" s="6"/>
      <c r="AA34" s="6"/>
      <c r="AB34" s="6"/>
      <c r="AC34" s="6"/>
      <c r="AD34" s="6"/>
      <c r="AE34" s="6"/>
      <c r="AF34" s="6"/>
      <c r="AG34" s="6"/>
      <c r="AH34" s="13"/>
      <c r="AI34" s="6"/>
      <c r="AJ34" s="6"/>
      <c r="AK34" s="6"/>
      <c r="AL34" s="6"/>
      <c r="AM34" s="6"/>
      <c r="AN34" s="6"/>
      <c r="AO34" s="6"/>
      <c r="AP34" s="6"/>
    </row>
    <row r="35" spans="1:42" x14ac:dyDescent="0.25">
      <c r="A35" s="6"/>
      <c r="B35" s="6"/>
      <c r="C35" s="6"/>
      <c r="D35" s="6"/>
      <c r="E35" s="6"/>
      <c r="F35" s="6"/>
      <c r="G35" s="6"/>
      <c r="H35" s="6"/>
      <c r="I35" s="6"/>
      <c r="J35" s="6"/>
      <c r="K35" s="6"/>
      <c r="L35" s="6"/>
      <c r="M35" s="6"/>
      <c r="N35" s="6"/>
      <c r="O35" s="6"/>
      <c r="P35" s="6"/>
      <c r="Q35" s="6"/>
      <c r="R35" s="6"/>
      <c r="S35" s="6"/>
      <c r="T35" s="6"/>
      <c r="U35" s="6"/>
      <c r="V35" s="6"/>
      <c r="W35" s="6"/>
      <c r="X35" s="6"/>
      <c r="Y35" s="6"/>
      <c r="Z35" s="6"/>
      <c r="AA35" s="6"/>
      <c r="AB35" s="6"/>
      <c r="AC35" s="6"/>
      <c r="AD35" s="6"/>
      <c r="AE35" s="6"/>
      <c r="AF35" s="6"/>
      <c r="AG35" s="6"/>
      <c r="AH35" s="13"/>
      <c r="AI35" s="6"/>
      <c r="AJ35" s="6"/>
      <c r="AK35" s="6"/>
      <c r="AL35" s="6"/>
      <c r="AM35" s="6"/>
      <c r="AN35" s="6"/>
      <c r="AO35" s="6"/>
      <c r="AP35" s="6"/>
    </row>
    <row r="36" spans="1:42" x14ac:dyDescent="0.25">
      <c r="A36" s="6"/>
      <c r="B36" s="6"/>
      <c r="C36" s="6"/>
      <c r="D36" s="6"/>
      <c r="E36" s="6"/>
      <c r="F36" s="6"/>
      <c r="G36" s="6"/>
      <c r="H36" s="6"/>
      <c r="I36" s="6"/>
      <c r="J36" s="6"/>
      <c r="K36" s="6"/>
      <c r="L36" s="6"/>
      <c r="M36" s="6"/>
      <c r="N36" s="6"/>
      <c r="O36" s="6"/>
      <c r="P36" s="6"/>
      <c r="Q36" s="6"/>
      <c r="R36" s="6"/>
      <c r="S36" s="6"/>
      <c r="T36" s="6"/>
      <c r="U36" s="6"/>
      <c r="V36" s="6"/>
      <c r="W36" s="6"/>
      <c r="X36" s="6"/>
      <c r="Y36" s="6"/>
      <c r="Z36" s="6"/>
      <c r="AA36" s="6"/>
      <c r="AB36" s="6"/>
      <c r="AC36" s="6"/>
      <c r="AD36" s="6"/>
      <c r="AE36" s="6"/>
      <c r="AF36" s="6"/>
      <c r="AG36" s="6"/>
      <c r="AH36" s="13"/>
      <c r="AI36" s="6"/>
      <c r="AJ36" s="6"/>
      <c r="AK36" s="6"/>
      <c r="AL36" s="6"/>
      <c r="AM36" s="6"/>
      <c r="AN36" s="6"/>
      <c r="AO36" s="6"/>
      <c r="AP36" s="6"/>
    </row>
    <row r="37" spans="1:42" x14ac:dyDescent="0.25">
      <c r="A37" s="6"/>
      <c r="B37" s="6"/>
      <c r="C37" s="6"/>
      <c r="D37" s="6"/>
      <c r="E37" s="6"/>
      <c r="F37" s="6"/>
      <c r="G37" s="6"/>
      <c r="H37" s="6"/>
      <c r="I37" s="6"/>
      <c r="J37" s="6"/>
      <c r="K37" s="6"/>
      <c r="L37" s="6"/>
      <c r="M37" s="6"/>
      <c r="N37" s="6"/>
      <c r="O37" s="6"/>
      <c r="P37" s="6"/>
      <c r="Q37" s="6"/>
      <c r="R37" s="6"/>
      <c r="S37" s="6"/>
      <c r="T37" s="6"/>
      <c r="U37" s="6"/>
      <c r="V37" s="6"/>
      <c r="W37" s="6"/>
      <c r="X37" s="6"/>
      <c r="Y37" s="6"/>
      <c r="Z37" s="6"/>
      <c r="AA37" s="6"/>
      <c r="AB37" s="6"/>
      <c r="AC37" s="6"/>
      <c r="AD37" s="6"/>
      <c r="AE37" s="6"/>
      <c r="AF37" s="6"/>
      <c r="AG37" s="6"/>
      <c r="AH37" s="13"/>
      <c r="AI37" s="6"/>
      <c r="AJ37" s="6"/>
      <c r="AK37" s="6"/>
      <c r="AL37" s="6"/>
      <c r="AM37" s="6"/>
      <c r="AN37" s="6"/>
      <c r="AO37" s="6"/>
      <c r="AP37" s="6"/>
    </row>
    <row r="38" spans="1:42" x14ac:dyDescent="0.25">
      <c r="A38" s="6"/>
      <c r="B38" s="6"/>
      <c r="C38" s="6"/>
      <c r="D38" s="6"/>
      <c r="E38" s="6"/>
      <c r="F38" s="6"/>
      <c r="G38" s="6"/>
      <c r="H38" s="6"/>
      <c r="I38" s="6"/>
      <c r="J38" s="6"/>
      <c r="K38" s="6"/>
      <c r="L38" s="6"/>
      <c r="M38" s="6"/>
      <c r="N38" s="6"/>
      <c r="O38" s="6"/>
      <c r="P38" s="6"/>
      <c r="Q38" s="6"/>
      <c r="R38" s="6"/>
      <c r="S38" s="6"/>
      <c r="T38" s="6"/>
      <c r="U38" s="6"/>
      <c r="V38" s="6"/>
      <c r="W38" s="6"/>
      <c r="X38" s="6"/>
      <c r="Y38" s="6"/>
      <c r="Z38" s="6"/>
      <c r="AA38" s="6"/>
      <c r="AB38" s="6"/>
      <c r="AC38" s="6"/>
      <c r="AD38" s="6"/>
      <c r="AE38" s="6"/>
      <c r="AF38" s="6"/>
      <c r="AG38" s="6"/>
      <c r="AH38" s="13"/>
      <c r="AI38" s="6"/>
      <c r="AJ38" s="6"/>
      <c r="AK38" s="6"/>
      <c r="AL38" s="6"/>
      <c r="AM38" s="6"/>
      <c r="AN38" s="6"/>
      <c r="AO38" s="6"/>
      <c r="AP38" s="6"/>
    </row>
    <row r="39" spans="1:42" x14ac:dyDescent="0.25">
      <c r="A39" s="6"/>
      <c r="B39" s="6"/>
      <c r="C39" s="6"/>
      <c r="D39" s="6"/>
      <c r="E39" s="6"/>
      <c r="F39" s="6"/>
      <c r="G39" s="6"/>
      <c r="H39" s="6"/>
      <c r="I39" s="6"/>
      <c r="J39" s="6"/>
      <c r="K39" s="6"/>
      <c r="L39" s="6"/>
      <c r="M39" s="6"/>
      <c r="N39" s="6"/>
      <c r="O39" s="6"/>
      <c r="P39" s="6"/>
      <c r="Q39" s="6"/>
      <c r="R39" s="6"/>
      <c r="S39" s="6"/>
      <c r="T39" s="6"/>
      <c r="U39" s="6"/>
      <c r="V39" s="6"/>
      <c r="W39" s="6"/>
      <c r="X39" s="6"/>
      <c r="Y39" s="6"/>
      <c r="Z39" s="6"/>
      <c r="AA39" s="6"/>
      <c r="AB39" s="6"/>
      <c r="AC39" s="6"/>
      <c r="AD39" s="6"/>
      <c r="AE39" s="6"/>
      <c r="AF39" s="6"/>
      <c r="AG39" s="6"/>
      <c r="AH39" s="6"/>
      <c r="AI39" s="6"/>
      <c r="AJ39" s="6"/>
      <c r="AK39" s="6"/>
      <c r="AL39" s="6"/>
      <c r="AM39" s="6"/>
      <c r="AN39" s="6"/>
      <c r="AO39" s="6"/>
      <c r="AP39" s="6"/>
    </row>
    <row r="40" spans="1:42" x14ac:dyDescent="0.25">
      <c r="A40" s="6"/>
      <c r="B40" s="6"/>
      <c r="C40" s="6"/>
      <c r="D40" s="6"/>
      <c r="E40" s="6"/>
      <c r="F40" s="6"/>
      <c r="G40" s="6"/>
      <c r="H40" s="6"/>
      <c r="I40" s="6"/>
      <c r="J40" s="6"/>
      <c r="K40" s="6"/>
      <c r="L40" s="6"/>
      <c r="M40" s="6"/>
      <c r="N40" s="6"/>
      <c r="O40" s="6"/>
      <c r="P40" s="6"/>
      <c r="Q40" s="6"/>
      <c r="R40" s="6"/>
      <c r="S40" s="6"/>
      <c r="T40" s="6"/>
      <c r="U40" s="6"/>
      <c r="V40" s="6"/>
      <c r="W40" s="6"/>
      <c r="X40" s="6"/>
      <c r="Y40" s="6"/>
      <c r="Z40" s="6"/>
      <c r="AA40" s="6"/>
      <c r="AB40" s="6"/>
      <c r="AC40" s="6"/>
      <c r="AD40" s="6"/>
      <c r="AE40" s="6"/>
      <c r="AF40" s="6"/>
      <c r="AG40" s="6"/>
      <c r="AH40" s="6"/>
      <c r="AI40" s="6"/>
      <c r="AJ40" s="6"/>
      <c r="AK40" s="6"/>
      <c r="AL40" s="6"/>
      <c r="AM40" s="6"/>
      <c r="AN40" s="6"/>
      <c r="AO40" s="6"/>
      <c r="AP40" s="6"/>
    </row>
    <row r="41" spans="1:42" x14ac:dyDescent="0.25">
      <c r="A41" s="6"/>
      <c r="B41" s="6"/>
      <c r="C41" s="6"/>
      <c r="D41" s="6"/>
      <c r="E41" s="6"/>
      <c r="F41" s="6"/>
      <c r="G41" s="6"/>
      <c r="H41" s="6"/>
      <c r="I41" s="6"/>
      <c r="J41" s="6"/>
      <c r="K41" s="6"/>
      <c r="L41" s="6"/>
      <c r="M41" s="6"/>
      <c r="N41" s="6"/>
      <c r="O41" s="6"/>
      <c r="P41" s="6"/>
      <c r="Q41" s="6"/>
      <c r="R41" s="6"/>
      <c r="S41" s="6"/>
      <c r="T41" s="6"/>
      <c r="U41" s="6"/>
      <c r="V41" s="6"/>
      <c r="W41" s="6"/>
      <c r="X41" s="6"/>
      <c r="Y41" s="6"/>
      <c r="Z41" s="6"/>
      <c r="AA41" s="6"/>
      <c r="AB41" s="6"/>
      <c r="AC41" s="6"/>
      <c r="AD41" s="6"/>
      <c r="AE41" s="6"/>
      <c r="AF41" s="6"/>
      <c r="AG41" s="6"/>
      <c r="AH41" s="6"/>
      <c r="AI41" s="6"/>
      <c r="AJ41" s="6"/>
      <c r="AK41" s="6"/>
      <c r="AL41" s="6"/>
      <c r="AM41" s="6"/>
      <c r="AN41" s="6"/>
      <c r="AO41" s="6"/>
      <c r="AP41" s="6"/>
    </row>
    <row r="42" spans="1:42" x14ac:dyDescent="0.25">
      <c r="A42" s="6"/>
      <c r="B42" s="6"/>
      <c r="C42" s="6"/>
      <c r="D42" s="6"/>
      <c r="E42" s="6"/>
      <c r="F42" s="6"/>
      <c r="G42" s="6"/>
      <c r="H42" s="6"/>
      <c r="I42" s="6"/>
      <c r="J42" s="6"/>
      <c r="K42" s="6"/>
      <c r="L42" s="6"/>
      <c r="M42" s="6"/>
      <c r="N42" s="6"/>
      <c r="O42" s="6"/>
      <c r="P42" s="6"/>
      <c r="Q42" s="6"/>
      <c r="R42" s="6"/>
      <c r="S42" s="6"/>
      <c r="T42" s="6"/>
      <c r="U42" s="6"/>
      <c r="V42" s="6"/>
      <c r="W42" s="6"/>
      <c r="X42" s="6"/>
      <c r="Y42" s="6"/>
      <c r="Z42" s="6"/>
      <c r="AA42" s="6"/>
      <c r="AB42" s="6"/>
      <c r="AC42" s="6"/>
      <c r="AD42" s="6"/>
      <c r="AE42" s="6"/>
      <c r="AF42" s="6"/>
      <c r="AG42" s="6"/>
      <c r="AH42" s="6"/>
      <c r="AI42" s="6"/>
      <c r="AJ42" s="6"/>
      <c r="AK42" s="6"/>
      <c r="AL42" s="6"/>
      <c r="AM42" s="6"/>
      <c r="AN42" s="6"/>
      <c r="AO42" s="6"/>
      <c r="AP42" s="6"/>
    </row>
  </sheetData>
  <mergeCells count="1">
    <mergeCell ref="A1:H1"/>
  </mergeCells>
  <pageMargins left="0.75" right="0.75" top="1" bottom="1" header="0.5" footer="0.5"/>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AF150"/>
  <sheetViews>
    <sheetView workbookViewId="0">
      <selection activeCell="Q35" sqref="Q35"/>
    </sheetView>
  </sheetViews>
  <sheetFormatPr defaultRowHeight="15" x14ac:dyDescent="0.25"/>
  <cols>
    <col min="1" max="1" width="9" customWidth="1"/>
    <col min="2" max="2" width="13.28515625" style="10" customWidth="1"/>
    <col min="3" max="3" width="11.85546875" customWidth="1"/>
    <col min="4" max="4" width="12" customWidth="1"/>
  </cols>
  <sheetData>
    <row r="1" spans="1:32" ht="15.75" customHeight="1" thickBot="1" x14ac:dyDescent="0.3">
      <c r="A1" s="6"/>
      <c r="B1" s="42"/>
      <c r="C1" s="41"/>
      <c r="D1" s="14"/>
      <c r="E1" s="6"/>
      <c r="F1" s="6"/>
      <c r="G1" s="6"/>
      <c r="H1" s="6"/>
      <c r="I1" s="6"/>
      <c r="J1" s="6"/>
      <c r="K1" s="6"/>
      <c r="L1" s="6"/>
      <c r="M1" s="6"/>
      <c r="N1" s="6"/>
      <c r="O1" s="6"/>
      <c r="P1" s="6"/>
      <c r="Q1" s="6"/>
      <c r="R1" s="6"/>
      <c r="S1" s="6"/>
      <c r="T1" s="6"/>
      <c r="U1" s="6"/>
      <c r="V1" s="6"/>
      <c r="W1" s="6"/>
      <c r="X1" s="6"/>
      <c r="Y1" s="6"/>
      <c r="Z1" s="6"/>
      <c r="AA1" s="6"/>
      <c r="AB1" s="6"/>
      <c r="AC1" s="6"/>
      <c r="AD1" s="6"/>
      <c r="AE1" s="6"/>
      <c r="AF1" s="6"/>
    </row>
    <row r="2" spans="1:32" ht="15.75" customHeight="1" thickBot="1" x14ac:dyDescent="0.3">
      <c r="A2" s="36"/>
      <c r="B2" s="43" t="s">
        <v>119</v>
      </c>
      <c r="C2" s="39" t="s">
        <v>4</v>
      </c>
      <c r="D2" s="40" t="s">
        <v>3</v>
      </c>
      <c r="E2" s="6"/>
      <c r="F2" s="6"/>
      <c r="G2" s="6"/>
      <c r="H2" s="6"/>
      <c r="I2" s="6"/>
      <c r="J2" s="6"/>
      <c r="K2" s="6"/>
      <c r="L2" s="6"/>
      <c r="M2" s="6"/>
      <c r="N2" s="6"/>
      <c r="O2" s="6"/>
      <c r="P2" s="6"/>
      <c r="Q2" s="6"/>
      <c r="R2" s="6"/>
      <c r="S2" s="6"/>
      <c r="T2" s="6"/>
      <c r="U2" s="6"/>
      <c r="V2" s="6"/>
      <c r="W2" s="6"/>
      <c r="X2" s="6"/>
      <c r="Y2" s="6"/>
      <c r="Z2" s="6"/>
      <c r="AA2" s="6"/>
      <c r="AB2" s="6"/>
      <c r="AC2" s="6"/>
      <c r="AD2" s="6"/>
      <c r="AE2" s="6"/>
      <c r="AF2" s="6"/>
    </row>
    <row r="3" spans="1:32" x14ac:dyDescent="0.25">
      <c r="A3" s="36"/>
      <c r="B3" s="44" t="s">
        <v>103</v>
      </c>
      <c r="C3" s="34">
        <v>4322.6218749999998</v>
      </c>
      <c r="D3" s="33">
        <v>2960.812857142857</v>
      </c>
      <c r="E3" s="6"/>
      <c r="F3" s="6"/>
      <c r="G3" s="6"/>
      <c r="H3" s="6"/>
      <c r="I3" s="6"/>
      <c r="J3" s="6"/>
      <c r="K3" s="6"/>
      <c r="L3" s="6"/>
      <c r="M3" s="6"/>
      <c r="N3" s="6"/>
      <c r="O3" s="6"/>
      <c r="P3" s="6"/>
      <c r="Q3" s="6"/>
      <c r="R3" s="6"/>
      <c r="S3" s="6"/>
      <c r="T3" s="6"/>
      <c r="U3" s="6"/>
      <c r="V3" s="6"/>
      <c r="W3" s="6"/>
      <c r="X3" s="6"/>
      <c r="Y3" s="6"/>
      <c r="Z3" s="6"/>
      <c r="AA3" s="6"/>
      <c r="AB3" s="6"/>
      <c r="AC3" s="6"/>
      <c r="AD3" s="6"/>
      <c r="AE3" s="6"/>
      <c r="AF3" s="6"/>
    </row>
    <row r="4" spans="1:32" x14ac:dyDescent="0.25">
      <c r="A4" s="13"/>
      <c r="B4" s="45" t="s">
        <v>104</v>
      </c>
      <c r="C4" s="35">
        <v>3697.6025</v>
      </c>
      <c r="D4" s="30">
        <v>2604.9899999999998</v>
      </c>
      <c r="E4" s="6"/>
      <c r="F4" s="6"/>
      <c r="G4" s="6"/>
      <c r="H4" s="6"/>
      <c r="I4" s="6"/>
      <c r="J4" s="6"/>
      <c r="K4" s="6"/>
      <c r="L4" s="6"/>
      <c r="M4" s="6"/>
      <c r="N4" s="6"/>
      <c r="O4" s="6"/>
      <c r="P4" s="6"/>
      <c r="Q4" s="6"/>
      <c r="R4" s="6"/>
      <c r="S4" s="6"/>
      <c r="T4" s="6"/>
      <c r="U4" s="6"/>
      <c r="V4" s="6"/>
      <c r="W4" s="6"/>
      <c r="X4" s="6"/>
      <c r="Y4" s="6"/>
      <c r="Z4" s="6"/>
      <c r="AA4" s="6"/>
      <c r="AB4" s="6"/>
      <c r="AC4" s="6"/>
      <c r="AD4" s="6"/>
      <c r="AE4" s="6"/>
      <c r="AF4" s="6"/>
    </row>
    <row r="5" spans="1:32" x14ac:dyDescent="0.25">
      <c r="A5" s="37"/>
      <c r="B5" s="45" t="s">
        <v>105</v>
      </c>
      <c r="C5" s="35">
        <v>5385.4018749999996</v>
      </c>
      <c r="D5" s="30">
        <v>2187.701428571429</v>
      </c>
      <c r="E5" s="6"/>
      <c r="F5" s="6"/>
      <c r="G5" s="6"/>
      <c r="H5" s="6"/>
      <c r="I5" s="6"/>
      <c r="J5" s="6"/>
      <c r="K5" s="6"/>
      <c r="L5" s="6"/>
      <c r="M5" s="6"/>
      <c r="N5" s="6"/>
      <c r="O5" s="6"/>
      <c r="P5" s="6"/>
      <c r="Q5" s="6"/>
      <c r="R5" s="6"/>
      <c r="S5" s="6"/>
      <c r="T5" s="6"/>
      <c r="U5" s="6"/>
      <c r="V5" s="6"/>
      <c r="W5" s="6"/>
      <c r="X5" s="6"/>
      <c r="Y5" s="6"/>
      <c r="Z5" s="6"/>
      <c r="AA5" s="6"/>
      <c r="AB5" s="6"/>
      <c r="AC5" s="6"/>
      <c r="AD5" s="6"/>
      <c r="AE5" s="6"/>
      <c r="AF5" s="6"/>
    </row>
    <row r="6" spans="1:32" x14ac:dyDescent="0.25">
      <c r="A6" s="37"/>
      <c r="B6" s="46" t="s">
        <v>106</v>
      </c>
      <c r="C6" s="29">
        <v>7248.631875</v>
      </c>
      <c r="D6" s="30">
        <v>3980.3871428571429</v>
      </c>
      <c r="E6" s="6"/>
      <c r="F6" s="6"/>
      <c r="G6" s="6"/>
      <c r="H6" s="6"/>
      <c r="I6" s="6"/>
      <c r="J6" s="6"/>
      <c r="K6" s="6"/>
      <c r="L6" s="6"/>
      <c r="M6" s="6"/>
      <c r="N6" s="6"/>
      <c r="O6" s="6"/>
      <c r="P6" s="6"/>
      <c r="Q6" s="6"/>
      <c r="R6" s="6"/>
      <c r="S6" s="6"/>
      <c r="T6" s="6"/>
      <c r="U6" s="6"/>
      <c r="V6" s="6"/>
      <c r="W6" s="6"/>
      <c r="X6" s="6"/>
      <c r="Y6" s="6"/>
      <c r="Z6" s="6"/>
      <c r="AA6" s="6"/>
      <c r="AB6" s="6"/>
      <c r="AC6" s="6"/>
      <c r="AD6" s="6"/>
      <c r="AE6" s="6"/>
      <c r="AF6" s="6"/>
    </row>
    <row r="7" spans="1:32" x14ac:dyDescent="0.25">
      <c r="A7" s="37"/>
      <c r="B7" s="46" t="s">
        <v>107</v>
      </c>
      <c r="C7" s="29">
        <v>6000.8768749999999</v>
      </c>
      <c r="D7" s="30">
        <v>2647.767142857143</v>
      </c>
      <c r="E7" s="6"/>
      <c r="F7" s="6"/>
      <c r="G7" s="6"/>
      <c r="H7" s="6"/>
      <c r="I7" s="6"/>
      <c r="J7" s="6"/>
      <c r="K7" s="6"/>
      <c r="L7" s="6"/>
      <c r="M7" s="6"/>
      <c r="N7" s="6"/>
      <c r="O7" s="6"/>
      <c r="P7" s="6"/>
      <c r="Q7" s="6"/>
      <c r="R7" s="6"/>
      <c r="S7" s="6"/>
      <c r="T7" s="6"/>
      <c r="U7" s="6"/>
      <c r="V7" s="6"/>
      <c r="W7" s="6"/>
      <c r="X7" s="6"/>
      <c r="Y7" s="6"/>
      <c r="Z7" s="6"/>
      <c r="AA7" s="6"/>
      <c r="AB7" s="6"/>
      <c r="AC7" s="6"/>
      <c r="AD7" s="6"/>
      <c r="AE7" s="6"/>
      <c r="AF7" s="6"/>
    </row>
    <row r="8" spans="1:32" x14ac:dyDescent="0.25">
      <c r="A8" s="37"/>
      <c r="B8" s="46" t="s">
        <v>108</v>
      </c>
      <c r="C8" s="29">
        <v>5823.9049999999997</v>
      </c>
      <c r="D8" s="30">
        <v>6951.3742857142861</v>
      </c>
      <c r="E8" s="6"/>
      <c r="F8" s="6"/>
      <c r="G8" s="6"/>
      <c r="H8" s="6"/>
      <c r="I8" s="6"/>
      <c r="J8" s="6"/>
      <c r="K8" s="6"/>
      <c r="L8" s="6"/>
      <c r="M8" s="6"/>
      <c r="N8" s="6"/>
      <c r="O8" s="6"/>
      <c r="P8" s="6"/>
      <c r="Q8" s="6"/>
      <c r="R8" s="6"/>
      <c r="S8" s="6"/>
      <c r="T8" s="6"/>
      <c r="U8" s="6"/>
      <c r="V8" s="6"/>
      <c r="W8" s="6"/>
      <c r="X8" s="6"/>
      <c r="Y8" s="6"/>
      <c r="Z8" s="6"/>
      <c r="AA8" s="6"/>
      <c r="AB8" s="6"/>
      <c r="AC8" s="6"/>
      <c r="AD8" s="6"/>
      <c r="AE8" s="6"/>
      <c r="AF8" s="6"/>
    </row>
    <row r="9" spans="1:32" x14ac:dyDescent="0.25">
      <c r="A9" s="37"/>
      <c r="B9" s="46" t="s">
        <v>109</v>
      </c>
      <c r="C9" s="29">
        <v>6224.1462499999998</v>
      </c>
      <c r="D9" s="30">
        <v>7570.9857142857136</v>
      </c>
      <c r="E9" s="6"/>
      <c r="F9" s="6"/>
      <c r="G9" s="6"/>
      <c r="H9" s="6"/>
      <c r="I9" s="6"/>
      <c r="J9" s="6"/>
      <c r="K9" s="6"/>
      <c r="L9" s="6"/>
      <c r="M9" s="6"/>
      <c r="N9" s="6"/>
      <c r="O9" s="6"/>
      <c r="P9" s="6"/>
      <c r="Q9" s="6"/>
      <c r="R9" s="6"/>
      <c r="S9" s="6"/>
      <c r="T9" s="6"/>
      <c r="U9" s="6"/>
      <c r="V9" s="6"/>
      <c r="W9" s="6"/>
      <c r="X9" s="6"/>
      <c r="Y9" s="6"/>
      <c r="Z9" s="6"/>
      <c r="AA9" s="6"/>
      <c r="AB9" s="6"/>
      <c r="AC9" s="6"/>
      <c r="AD9" s="6"/>
      <c r="AE9" s="6"/>
      <c r="AF9" s="6"/>
    </row>
    <row r="10" spans="1:32" x14ac:dyDescent="0.25">
      <c r="A10" s="37"/>
      <c r="B10" s="46" t="s">
        <v>110</v>
      </c>
      <c r="C10" s="29">
        <v>6999.84</v>
      </c>
      <c r="D10" s="30">
        <v>38645.768571428569</v>
      </c>
      <c r="E10" s="6"/>
      <c r="F10" s="6"/>
      <c r="G10" s="6"/>
      <c r="H10" s="6"/>
      <c r="I10" s="6"/>
      <c r="J10" s="6"/>
      <c r="K10" s="6"/>
      <c r="L10" s="6"/>
      <c r="M10" s="6"/>
      <c r="N10" s="6"/>
      <c r="O10" s="6"/>
      <c r="P10" s="6"/>
      <c r="Q10" s="6"/>
      <c r="R10" s="6"/>
      <c r="S10" s="6"/>
      <c r="T10" s="6"/>
      <c r="U10" s="6"/>
      <c r="V10" s="6"/>
      <c r="W10" s="6"/>
      <c r="X10" s="6"/>
      <c r="Y10" s="6"/>
      <c r="Z10" s="6"/>
      <c r="AA10" s="6"/>
      <c r="AB10" s="6"/>
      <c r="AC10" s="6"/>
      <c r="AD10" s="6"/>
      <c r="AE10" s="6"/>
      <c r="AF10" s="6"/>
    </row>
    <row r="11" spans="1:32" x14ac:dyDescent="0.25">
      <c r="A11" s="37"/>
      <c r="B11" s="46" t="s">
        <v>111</v>
      </c>
      <c r="C11" s="29">
        <v>11282.256874999999</v>
      </c>
      <c r="D11" s="30">
        <v>10434.79714285714</v>
      </c>
      <c r="E11" s="6"/>
      <c r="F11" s="6"/>
      <c r="G11" s="6"/>
      <c r="H11" s="6"/>
      <c r="I11" s="6"/>
      <c r="J11" s="6"/>
      <c r="K11" s="6"/>
      <c r="L11" s="6"/>
      <c r="M11" s="6"/>
      <c r="N11" s="6"/>
      <c r="O11" s="6"/>
      <c r="P11" s="6"/>
      <c r="Q11" s="6"/>
      <c r="R11" s="6"/>
      <c r="S11" s="6"/>
      <c r="T11" s="6"/>
      <c r="U11" s="6"/>
      <c r="V11" s="6"/>
      <c r="W11" s="6"/>
      <c r="X11" s="6"/>
      <c r="Y11" s="6"/>
      <c r="Z11" s="6"/>
      <c r="AA11" s="6"/>
      <c r="AB11" s="6"/>
      <c r="AC11" s="6"/>
      <c r="AD11" s="6"/>
      <c r="AE11" s="6"/>
      <c r="AF11" s="6"/>
    </row>
    <row r="12" spans="1:32" x14ac:dyDescent="0.25">
      <c r="A12" s="37"/>
      <c r="B12" s="46" t="s">
        <v>112</v>
      </c>
      <c r="C12" s="29">
        <v>8374.4943750000002</v>
      </c>
      <c r="D12" s="30">
        <v>10797.59</v>
      </c>
      <c r="E12" s="6"/>
      <c r="F12" s="6"/>
      <c r="G12" s="6"/>
      <c r="H12" s="6"/>
      <c r="I12" s="6"/>
      <c r="J12" s="6"/>
      <c r="K12" s="6"/>
      <c r="L12" s="6"/>
      <c r="M12" s="6"/>
      <c r="N12" s="6"/>
      <c r="O12" s="6"/>
      <c r="P12" s="6"/>
      <c r="Q12" s="6"/>
      <c r="R12" s="6"/>
      <c r="S12" s="6"/>
      <c r="T12" s="6"/>
      <c r="U12" s="6"/>
      <c r="V12" s="6"/>
      <c r="W12" s="6"/>
      <c r="X12" s="6"/>
      <c r="Y12" s="6"/>
      <c r="Z12" s="6"/>
      <c r="AA12" s="6"/>
      <c r="AB12" s="6"/>
      <c r="AC12" s="6"/>
      <c r="AD12" s="6"/>
      <c r="AE12" s="6"/>
      <c r="AF12" s="6"/>
    </row>
    <row r="13" spans="1:32" x14ac:dyDescent="0.25">
      <c r="A13" s="37"/>
      <c r="B13" s="46" t="s">
        <v>113</v>
      </c>
      <c r="C13" s="29">
        <v>6999.8306250000014</v>
      </c>
      <c r="D13" s="30">
        <v>11124.55714285714</v>
      </c>
      <c r="E13" s="6"/>
      <c r="F13" s="6"/>
      <c r="G13" s="6"/>
      <c r="H13" s="6"/>
      <c r="I13" s="6"/>
      <c r="J13" s="6"/>
      <c r="K13" s="6"/>
      <c r="L13" s="6"/>
      <c r="M13" s="6"/>
      <c r="N13" s="6"/>
      <c r="O13" s="6"/>
      <c r="P13" s="6"/>
      <c r="Q13" s="6"/>
      <c r="R13" s="6"/>
      <c r="S13" s="6"/>
      <c r="T13" s="6"/>
      <c r="U13" s="6"/>
      <c r="V13" s="6"/>
      <c r="W13" s="6"/>
      <c r="X13" s="6"/>
      <c r="Y13" s="6"/>
      <c r="Z13" s="6"/>
      <c r="AA13" s="6"/>
      <c r="AB13" s="6"/>
      <c r="AC13" s="6"/>
      <c r="AD13" s="6"/>
      <c r="AE13" s="6"/>
      <c r="AF13" s="6"/>
    </row>
    <row r="14" spans="1:32" x14ac:dyDescent="0.25">
      <c r="A14" s="37"/>
      <c r="B14" s="46" t="s">
        <v>114</v>
      </c>
      <c r="C14" s="29">
        <v>3289.5</v>
      </c>
      <c r="D14" s="30">
        <v>4927.62</v>
      </c>
      <c r="E14" s="6"/>
      <c r="F14" s="6"/>
      <c r="G14" s="6"/>
      <c r="H14" s="6"/>
      <c r="I14" s="6"/>
      <c r="J14" s="6"/>
      <c r="K14" s="6"/>
      <c r="L14" s="6"/>
      <c r="M14" s="6"/>
      <c r="N14" s="6"/>
      <c r="O14" s="6"/>
      <c r="P14" s="6"/>
      <c r="Q14" s="6"/>
      <c r="R14" s="6"/>
      <c r="S14" s="6"/>
      <c r="T14" s="6"/>
      <c r="U14" s="6"/>
      <c r="V14" s="6"/>
      <c r="W14" s="6"/>
      <c r="X14" s="6"/>
      <c r="Y14" s="6"/>
      <c r="Z14" s="6"/>
      <c r="AA14" s="6"/>
      <c r="AB14" s="6"/>
      <c r="AC14" s="6"/>
      <c r="AD14" s="6"/>
      <c r="AE14" s="6"/>
      <c r="AF14" s="6"/>
    </row>
    <row r="15" spans="1:32" x14ac:dyDescent="0.25">
      <c r="A15" s="37"/>
      <c r="B15" s="46" t="s">
        <v>115</v>
      </c>
      <c r="C15" s="29">
        <v>3515.8587499999999</v>
      </c>
      <c r="D15" s="30">
        <v>6774.86</v>
      </c>
      <c r="E15" s="6"/>
      <c r="F15" s="6"/>
      <c r="G15" s="6"/>
      <c r="H15" s="6"/>
      <c r="I15" s="6"/>
      <c r="J15" s="6"/>
      <c r="K15" s="6"/>
      <c r="L15" s="6"/>
      <c r="M15" s="6"/>
      <c r="N15" s="6"/>
      <c r="O15" s="6"/>
      <c r="P15" s="6"/>
      <c r="Q15" s="6"/>
      <c r="R15" s="6"/>
      <c r="S15" s="6"/>
      <c r="T15" s="6"/>
      <c r="U15" s="6"/>
      <c r="V15" s="6"/>
      <c r="W15" s="6"/>
      <c r="X15" s="6"/>
      <c r="Y15" s="6"/>
      <c r="Z15" s="6"/>
      <c r="AA15" s="6"/>
      <c r="AB15" s="6"/>
      <c r="AC15" s="6"/>
      <c r="AD15" s="6"/>
      <c r="AE15" s="6"/>
      <c r="AF15" s="6"/>
    </row>
    <row r="16" spans="1:32" x14ac:dyDescent="0.25">
      <c r="A16" s="38"/>
      <c r="B16" s="46" t="s">
        <v>116</v>
      </c>
      <c r="C16" s="29">
        <v>3695.4250000000002</v>
      </c>
      <c r="D16" s="30">
        <v>4016.6128571428571</v>
      </c>
      <c r="E16" s="6"/>
      <c r="F16" s="6"/>
      <c r="G16" s="6"/>
      <c r="H16" s="6"/>
      <c r="I16" s="6"/>
      <c r="J16" s="6"/>
      <c r="K16" s="6"/>
      <c r="L16" s="6"/>
      <c r="M16" s="6"/>
      <c r="N16" s="6"/>
      <c r="O16" s="6"/>
      <c r="P16" s="6"/>
      <c r="Q16" s="6"/>
      <c r="R16" s="6"/>
      <c r="S16" s="6"/>
      <c r="T16" s="6"/>
      <c r="U16" s="6"/>
      <c r="V16" s="6"/>
      <c r="W16" s="6"/>
      <c r="X16" s="6"/>
      <c r="Y16" s="6"/>
      <c r="Z16" s="6"/>
      <c r="AA16" s="6"/>
      <c r="AB16" s="6"/>
      <c r="AC16" s="6"/>
      <c r="AD16" s="6"/>
      <c r="AE16" s="6"/>
      <c r="AF16" s="6"/>
    </row>
    <row r="17" spans="1:32" ht="15.75" customHeight="1" thickBot="1" x14ac:dyDescent="0.3">
      <c r="A17" s="16"/>
      <c r="B17" s="47" t="s">
        <v>117</v>
      </c>
      <c r="C17" s="31">
        <v>3997.5050000000001</v>
      </c>
      <c r="D17" s="32">
        <v>8445.9742857142865</v>
      </c>
      <c r="E17" s="6"/>
      <c r="F17" s="6"/>
      <c r="G17" s="6"/>
      <c r="H17" s="6"/>
      <c r="I17" s="6"/>
      <c r="J17" s="6"/>
      <c r="K17" s="6"/>
      <c r="L17" s="6"/>
      <c r="M17" s="6"/>
      <c r="N17" s="6"/>
      <c r="O17" s="6"/>
      <c r="P17" s="6"/>
      <c r="Q17" s="6"/>
      <c r="R17" s="6"/>
      <c r="S17" s="6"/>
      <c r="T17" s="6"/>
      <c r="U17" s="6"/>
      <c r="V17" s="6"/>
      <c r="W17" s="6"/>
      <c r="X17" s="6"/>
      <c r="Y17" s="6"/>
      <c r="Z17" s="6"/>
      <c r="AA17" s="6"/>
      <c r="AB17" s="6"/>
      <c r="AC17" s="6"/>
      <c r="AD17" s="6"/>
      <c r="AE17" s="6"/>
      <c r="AF17" s="6"/>
    </row>
    <row r="18" spans="1:32" x14ac:dyDescent="0.25">
      <c r="A18" s="6"/>
      <c r="B18" s="48"/>
      <c r="C18" s="6"/>
      <c r="D18" s="6"/>
      <c r="E18" s="6"/>
      <c r="F18" s="6"/>
      <c r="G18" s="6"/>
      <c r="H18" s="6"/>
      <c r="I18" s="6"/>
      <c r="J18" s="6"/>
      <c r="K18" s="6"/>
      <c r="L18" s="6"/>
      <c r="M18" s="6"/>
      <c r="N18" s="6"/>
      <c r="O18" s="6"/>
      <c r="P18" s="6"/>
      <c r="Q18" s="6"/>
      <c r="R18" s="6"/>
      <c r="S18" s="6"/>
      <c r="T18" s="6"/>
      <c r="U18" s="6"/>
      <c r="V18" s="6"/>
      <c r="W18" s="6"/>
      <c r="X18" s="6"/>
      <c r="Y18" s="6"/>
      <c r="Z18" s="6"/>
      <c r="AA18" s="6"/>
      <c r="AB18" s="6"/>
      <c r="AC18" s="6"/>
      <c r="AD18" s="6"/>
      <c r="AE18" s="6"/>
      <c r="AF18" s="6"/>
    </row>
    <row r="19" spans="1:32" x14ac:dyDescent="0.25">
      <c r="A19" s="6"/>
      <c r="B19" s="48"/>
      <c r="C19" s="6"/>
      <c r="D19" s="6"/>
      <c r="E19" s="6"/>
      <c r="F19" s="6"/>
      <c r="G19" s="6"/>
      <c r="H19" s="6"/>
      <c r="I19" s="6"/>
      <c r="J19" s="6"/>
      <c r="K19" s="6"/>
      <c r="L19" s="6"/>
      <c r="M19" s="6"/>
      <c r="N19" s="6"/>
      <c r="O19" s="6"/>
      <c r="P19" s="6"/>
      <c r="Q19" s="6"/>
      <c r="R19" s="6"/>
      <c r="S19" s="6"/>
      <c r="T19" s="6"/>
      <c r="U19" s="6"/>
      <c r="V19" s="6"/>
      <c r="W19" s="6"/>
      <c r="X19" s="6"/>
      <c r="Y19" s="6"/>
      <c r="Z19" s="6"/>
      <c r="AA19" s="6"/>
      <c r="AB19" s="6"/>
      <c r="AC19" s="6"/>
      <c r="AD19" s="6"/>
      <c r="AE19" s="6"/>
      <c r="AF19" s="6"/>
    </row>
    <row r="20" spans="1:32" x14ac:dyDescent="0.25">
      <c r="A20" s="6"/>
      <c r="B20" s="48"/>
      <c r="C20" s="6"/>
      <c r="D20" s="6"/>
      <c r="E20" s="6"/>
      <c r="F20" s="6"/>
      <c r="G20" s="6"/>
      <c r="H20" s="6"/>
      <c r="I20" s="6"/>
      <c r="J20" s="6"/>
      <c r="K20" s="6"/>
      <c r="L20" s="6"/>
      <c r="M20" s="6"/>
      <c r="N20" s="6"/>
      <c r="O20" s="6"/>
      <c r="P20" s="6"/>
      <c r="Q20" s="6"/>
      <c r="R20" s="6"/>
      <c r="S20" s="6"/>
      <c r="T20" s="6"/>
      <c r="U20" s="6"/>
      <c r="V20" s="6"/>
      <c r="W20" s="6"/>
      <c r="X20" s="6"/>
      <c r="Y20" s="6"/>
      <c r="Z20" s="6"/>
      <c r="AA20" s="6"/>
      <c r="AB20" s="6"/>
      <c r="AC20" s="6"/>
      <c r="AD20" s="6"/>
      <c r="AE20" s="6"/>
      <c r="AF20" s="6"/>
    </row>
    <row r="21" spans="1:32" x14ac:dyDescent="0.25">
      <c r="A21" s="6"/>
      <c r="B21" s="48"/>
      <c r="C21" s="6"/>
      <c r="D21" s="6"/>
      <c r="E21" s="6"/>
      <c r="F21" s="6"/>
      <c r="G21" s="6"/>
      <c r="H21" s="6"/>
      <c r="I21" s="6"/>
      <c r="J21" s="6"/>
      <c r="K21" s="6"/>
      <c r="L21" s="6"/>
      <c r="M21" s="6"/>
      <c r="N21" s="6"/>
      <c r="O21" s="6"/>
      <c r="P21" s="6"/>
      <c r="Q21" s="6"/>
      <c r="R21" s="6"/>
      <c r="S21" s="6"/>
      <c r="T21" s="6"/>
      <c r="U21" s="6"/>
      <c r="V21" s="6"/>
      <c r="W21" s="6"/>
      <c r="X21" s="6"/>
      <c r="Y21" s="6"/>
      <c r="Z21" s="6"/>
      <c r="AA21" s="6"/>
      <c r="AB21" s="6"/>
      <c r="AC21" s="6"/>
      <c r="AD21" s="6"/>
      <c r="AE21" s="6"/>
      <c r="AF21" s="6"/>
    </row>
    <row r="22" spans="1:32" x14ac:dyDescent="0.25">
      <c r="A22" s="6"/>
      <c r="B22" s="48"/>
      <c r="C22" s="6"/>
      <c r="D22" s="6"/>
      <c r="E22" s="6"/>
      <c r="F22" s="6"/>
      <c r="G22" s="6"/>
      <c r="H22" s="6"/>
      <c r="I22" s="6"/>
      <c r="J22" s="6"/>
      <c r="K22" s="6"/>
      <c r="L22" s="6"/>
      <c r="M22" s="6"/>
      <c r="N22" s="6"/>
      <c r="O22" s="6"/>
      <c r="P22" s="6"/>
      <c r="Q22" s="6"/>
      <c r="R22" s="6"/>
      <c r="S22" s="6"/>
      <c r="T22" s="6"/>
      <c r="U22" s="6"/>
      <c r="V22" s="6"/>
      <c r="W22" s="6"/>
      <c r="X22" s="6"/>
      <c r="Y22" s="6"/>
      <c r="Z22" s="6"/>
      <c r="AA22" s="6"/>
      <c r="AB22" s="6"/>
      <c r="AC22" s="6"/>
      <c r="AD22" s="6"/>
      <c r="AE22" s="6"/>
      <c r="AF22" s="6"/>
    </row>
    <row r="23" spans="1:32" x14ac:dyDescent="0.25">
      <c r="A23" s="6"/>
      <c r="B23" s="48"/>
      <c r="C23" s="6"/>
      <c r="D23" s="6"/>
      <c r="E23" s="6"/>
      <c r="F23" s="6"/>
      <c r="G23" s="6"/>
      <c r="H23" s="6"/>
      <c r="I23" s="6"/>
      <c r="J23" s="6"/>
      <c r="K23" s="6"/>
      <c r="L23" s="6"/>
      <c r="M23" s="6"/>
      <c r="N23" s="6"/>
      <c r="O23" s="6"/>
      <c r="P23" s="6"/>
      <c r="Q23" s="6"/>
      <c r="R23" s="6"/>
      <c r="S23" s="6"/>
      <c r="T23" s="6"/>
      <c r="U23" s="6"/>
      <c r="V23" s="6"/>
      <c r="W23" s="6"/>
      <c r="X23" s="6"/>
      <c r="Y23" s="6"/>
      <c r="Z23" s="6"/>
      <c r="AA23" s="6"/>
      <c r="AB23" s="6"/>
      <c r="AC23" s="6"/>
      <c r="AD23" s="6"/>
      <c r="AE23" s="6"/>
      <c r="AF23" s="6"/>
    </row>
    <row r="24" spans="1:32" x14ac:dyDescent="0.25">
      <c r="A24" s="6"/>
      <c r="B24" s="48"/>
      <c r="C24" s="6"/>
      <c r="D24" s="6"/>
      <c r="E24" s="6"/>
      <c r="F24" s="6"/>
      <c r="G24" s="6"/>
      <c r="H24" s="6"/>
      <c r="I24" s="6"/>
      <c r="J24" s="6"/>
      <c r="K24" s="6"/>
      <c r="L24" s="6"/>
      <c r="M24" s="6"/>
      <c r="N24" s="6"/>
      <c r="O24" s="6"/>
      <c r="P24" s="6"/>
      <c r="Q24" s="6"/>
      <c r="R24" s="6"/>
      <c r="S24" s="6"/>
      <c r="T24" s="6"/>
      <c r="U24" s="6"/>
      <c r="V24" s="6"/>
      <c r="W24" s="6"/>
      <c r="X24" s="6"/>
      <c r="Y24" s="6"/>
      <c r="Z24" s="6"/>
      <c r="AA24" s="6"/>
      <c r="AB24" s="6"/>
      <c r="AC24" s="6"/>
      <c r="AD24" s="6"/>
      <c r="AE24" s="6"/>
      <c r="AF24" s="6"/>
    </row>
    <row r="25" spans="1:32" x14ac:dyDescent="0.25">
      <c r="A25" s="6"/>
      <c r="B25" s="48"/>
      <c r="C25" s="6"/>
      <c r="D25" s="6"/>
      <c r="E25" s="6"/>
      <c r="F25" s="6"/>
      <c r="G25" s="6"/>
      <c r="H25" s="6"/>
      <c r="I25" s="6"/>
      <c r="J25" s="6"/>
      <c r="K25" s="6"/>
      <c r="L25" s="6"/>
      <c r="M25" s="6"/>
      <c r="N25" s="6"/>
      <c r="O25" s="6"/>
      <c r="P25" s="6"/>
      <c r="Q25" s="6"/>
      <c r="R25" s="6"/>
      <c r="S25" s="6"/>
      <c r="T25" s="6"/>
      <c r="U25" s="6"/>
      <c r="V25" s="6"/>
      <c r="W25" s="6"/>
      <c r="X25" s="6"/>
      <c r="Y25" s="6"/>
      <c r="Z25" s="6"/>
      <c r="AA25" s="6"/>
      <c r="AB25" s="6"/>
      <c r="AC25" s="6"/>
      <c r="AD25" s="6"/>
      <c r="AE25" s="6"/>
      <c r="AF25" s="6"/>
    </row>
    <row r="26" spans="1:32" x14ac:dyDescent="0.25">
      <c r="A26" s="6"/>
      <c r="B26" s="48"/>
      <c r="C26" s="6"/>
      <c r="D26" s="6"/>
      <c r="E26" s="6"/>
      <c r="F26" s="6"/>
      <c r="G26" s="6"/>
      <c r="H26" s="6"/>
      <c r="I26" s="6"/>
      <c r="J26" s="6"/>
      <c r="K26" s="6"/>
      <c r="L26" s="6"/>
      <c r="M26" s="6"/>
      <c r="N26" s="6"/>
      <c r="O26" s="6"/>
      <c r="P26" s="6"/>
      <c r="Q26" s="6"/>
      <c r="R26" s="6"/>
      <c r="S26" s="6"/>
      <c r="T26" s="6"/>
      <c r="U26" s="6"/>
      <c r="V26" s="6"/>
      <c r="W26" s="6"/>
      <c r="X26" s="6"/>
      <c r="Y26" s="6"/>
      <c r="Z26" s="6"/>
      <c r="AA26" s="6"/>
      <c r="AB26" s="6"/>
      <c r="AC26" s="6"/>
      <c r="AD26" s="6"/>
      <c r="AE26" s="6"/>
      <c r="AF26" s="6"/>
    </row>
    <row r="27" spans="1:32" x14ac:dyDescent="0.25">
      <c r="A27" s="6"/>
      <c r="B27" s="48"/>
      <c r="C27" s="6"/>
      <c r="D27" s="6"/>
      <c r="E27" s="6"/>
      <c r="F27" s="6"/>
      <c r="G27" s="6"/>
      <c r="H27" s="6"/>
      <c r="I27" s="6"/>
      <c r="J27" s="6"/>
      <c r="K27" s="6"/>
      <c r="L27" s="6"/>
      <c r="M27" s="6"/>
      <c r="N27" s="6"/>
      <c r="O27" s="6"/>
      <c r="P27" s="6"/>
      <c r="Q27" s="6"/>
      <c r="R27" s="6"/>
      <c r="S27" s="6"/>
      <c r="T27" s="6"/>
      <c r="U27" s="6"/>
      <c r="V27" s="6"/>
      <c r="W27" s="6"/>
      <c r="X27" s="6"/>
      <c r="Y27" s="6"/>
      <c r="Z27" s="6"/>
      <c r="AA27" s="6"/>
      <c r="AB27" s="6"/>
      <c r="AC27" s="6"/>
      <c r="AD27" s="6"/>
      <c r="AE27" s="6"/>
      <c r="AF27" s="6"/>
    </row>
    <row r="28" spans="1:32" x14ac:dyDescent="0.25">
      <c r="A28" s="6"/>
      <c r="B28" s="48"/>
      <c r="C28" s="6"/>
      <c r="D28" s="6"/>
      <c r="E28" s="6"/>
      <c r="F28" s="6"/>
      <c r="G28" s="6"/>
      <c r="H28" s="6"/>
      <c r="I28" s="6"/>
      <c r="J28" s="6"/>
      <c r="K28" s="6"/>
      <c r="L28" s="6"/>
      <c r="M28" s="6"/>
      <c r="N28" s="6"/>
      <c r="O28" s="6"/>
      <c r="P28" s="6"/>
      <c r="Q28" s="6"/>
      <c r="R28" s="6"/>
      <c r="S28" s="6"/>
      <c r="T28" s="6"/>
      <c r="U28" s="6"/>
      <c r="V28" s="6"/>
      <c r="W28" s="6"/>
      <c r="X28" s="6"/>
      <c r="Y28" s="6"/>
      <c r="Z28" s="6"/>
      <c r="AA28" s="6"/>
      <c r="AB28" s="6"/>
      <c r="AC28" s="6"/>
      <c r="AD28" s="6"/>
      <c r="AE28" s="6"/>
      <c r="AF28" s="6"/>
    </row>
    <row r="29" spans="1:32" x14ac:dyDescent="0.25">
      <c r="A29" s="6"/>
      <c r="B29" s="48"/>
      <c r="C29" s="6"/>
      <c r="D29" s="6"/>
      <c r="E29" s="6"/>
      <c r="F29" s="6"/>
      <c r="G29" s="6"/>
      <c r="H29" s="6"/>
      <c r="I29" s="6"/>
      <c r="J29" s="6"/>
      <c r="K29" s="6"/>
      <c r="L29" s="6"/>
      <c r="M29" s="6"/>
      <c r="N29" s="6"/>
      <c r="O29" s="6"/>
      <c r="P29" s="6"/>
      <c r="Q29" s="6"/>
      <c r="R29" s="6"/>
      <c r="S29" s="6"/>
      <c r="T29" s="6"/>
      <c r="U29" s="6"/>
      <c r="V29" s="6"/>
      <c r="W29" s="6"/>
      <c r="X29" s="6"/>
      <c r="Y29" s="6"/>
      <c r="Z29" s="6"/>
      <c r="AA29" s="6"/>
      <c r="AB29" s="6"/>
      <c r="AC29" s="6"/>
      <c r="AD29" s="6"/>
      <c r="AE29" s="6"/>
      <c r="AF29" s="6"/>
    </row>
    <row r="30" spans="1:32" x14ac:dyDescent="0.25">
      <c r="A30" s="6"/>
      <c r="B30" s="48"/>
      <c r="C30" s="6"/>
      <c r="D30" s="6"/>
      <c r="E30" s="6"/>
      <c r="F30" s="6"/>
      <c r="G30" s="6"/>
      <c r="H30" s="6"/>
      <c r="I30" s="6"/>
      <c r="J30" s="6"/>
      <c r="K30" s="6"/>
      <c r="L30" s="6"/>
      <c r="M30" s="6"/>
      <c r="N30" s="6"/>
      <c r="O30" s="6"/>
      <c r="P30" s="6"/>
      <c r="Q30" s="6"/>
      <c r="R30" s="6"/>
      <c r="S30" s="6"/>
      <c r="T30" s="6"/>
      <c r="U30" s="6"/>
      <c r="V30" s="6"/>
      <c r="W30" s="6"/>
      <c r="X30" s="6"/>
      <c r="Y30" s="6"/>
      <c r="Z30" s="6"/>
      <c r="AA30" s="6"/>
      <c r="AB30" s="6"/>
      <c r="AC30" s="6"/>
      <c r="AD30" s="6"/>
      <c r="AE30" s="6"/>
      <c r="AF30" s="6"/>
    </row>
    <row r="31" spans="1:32" x14ac:dyDescent="0.25">
      <c r="A31" s="6"/>
      <c r="B31" s="48"/>
      <c r="C31" s="6"/>
      <c r="D31" s="6"/>
      <c r="E31" s="6"/>
      <c r="F31" s="6"/>
      <c r="G31" s="6"/>
      <c r="H31" s="6"/>
      <c r="I31" s="6"/>
      <c r="J31" s="6"/>
      <c r="K31" s="6"/>
      <c r="L31" s="6"/>
      <c r="M31" s="6"/>
      <c r="N31" s="6"/>
      <c r="O31" s="6"/>
      <c r="P31" s="6"/>
      <c r="Q31" s="6"/>
      <c r="R31" s="6"/>
      <c r="S31" s="6"/>
      <c r="T31" s="6"/>
      <c r="U31" s="6"/>
      <c r="V31" s="6"/>
      <c r="W31" s="6"/>
      <c r="X31" s="6"/>
      <c r="Y31" s="6"/>
      <c r="Z31" s="6"/>
      <c r="AA31" s="6"/>
      <c r="AB31" s="6"/>
      <c r="AC31" s="6"/>
      <c r="AD31" s="6"/>
      <c r="AE31" s="6"/>
      <c r="AF31" s="6"/>
    </row>
    <row r="32" spans="1:32" x14ac:dyDescent="0.25">
      <c r="A32" s="6"/>
      <c r="B32" s="48"/>
      <c r="C32" s="6"/>
      <c r="D32" s="6"/>
      <c r="E32" s="6"/>
      <c r="F32" s="6"/>
      <c r="G32" s="6"/>
      <c r="H32" s="6"/>
      <c r="I32" s="6"/>
      <c r="J32" s="6"/>
      <c r="K32" s="6"/>
      <c r="L32" s="6"/>
      <c r="M32" s="6"/>
      <c r="N32" s="6"/>
      <c r="O32" s="6"/>
      <c r="P32" s="6"/>
      <c r="Q32" s="6"/>
      <c r="R32" s="6"/>
      <c r="S32" s="6"/>
      <c r="T32" s="6"/>
      <c r="U32" s="6"/>
      <c r="V32" s="6"/>
      <c r="W32" s="6"/>
      <c r="X32" s="6"/>
      <c r="Y32" s="6"/>
      <c r="Z32" s="6"/>
      <c r="AA32" s="6"/>
      <c r="AB32" s="6"/>
      <c r="AC32" s="6"/>
      <c r="AD32" s="6"/>
      <c r="AE32" s="6"/>
      <c r="AF32" s="6"/>
    </row>
    <row r="33" spans="1:32" x14ac:dyDescent="0.25">
      <c r="A33" s="6"/>
      <c r="B33" s="48"/>
      <c r="C33" s="6"/>
      <c r="D33" s="6"/>
      <c r="E33" s="6"/>
      <c r="F33" s="6"/>
      <c r="G33" s="6"/>
      <c r="H33" s="6"/>
      <c r="I33" s="6"/>
      <c r="J33" s="6"/>
      <c r="K33" s="6"/>
      <c r="L33" s="6"/>
      <c r="M33" s="6"/>
      <c r="N33" s="6"/>
      <c r="O33" s="6"/>
      <c r="P33" s="6"/>
      <c r="Q33" s="6"/>
      <c r="R33" s="6"/>
      <c r="S33" s="6"/>
      <c r="T33" s="6"/>
      <c r="U33" s="6"/>
      <c r="V33" s="6"/>
      <c r="W33" s="6"/>
      <c r="X33" s="6"/>
      <c r="Y33" s="6"/>
      <c r="Z33" s="6"/>
      <c r="AA33" s="6"/>
      <c r="AB33" s="6"/>
      <c r="AC33" s="6"/>
      <c r="AD33" s="6"/>
      <c r="AE33" s="6"/>
      <c r="AF33" s="6"/>
    </row>
    <row r="34" spans="1:32" x14ac:dyDescent="0.25">
      <c r="A34" s="6"/>
      <c r="B34" s="48"/>
      <c r="C34" s="6"/>
      <c r="D34" s="6"/>
      <c r="E34" s="6"/>
      <c r="F34" s="6"/>
      <c r="G34" s="6"/>
      <c r="H34" s="6"/>
      <c r="I34" s="6"/>
      <c r="J34" s="6"/>
      <c r="K34" s="6"/>
      <c r="L34" s="6"/>
      <c r="M34" s="6"/>
      <c r="N34" s="6"/>
      <c r="O34" s="6"/>
      <c r="P34" s="6"/>
      <c r="Q34" s="6"/>
      <c r="R34" s="6"/>
      <c r="S34" s="6"/>
      <c r="T34" s="6"/>
      <c r="U34" s="6"/>
      <c r="V34" s="6"/>
      <c r="W34" s="6"/>
      <c r="X34" s="6"/>
      <c r="Y34" s="6"/>
      <c r="Z34" s="6"/>
      <c r="AA34" s="6"/>
      <c r="AB34" s="6"/>
      <c r="AC34" s="6"/>
      <c r="AD34" s="6"/>
      <c r="AE34" s="6"/>
      <c r="AF34" s="6"/>
    </row>
    <row r="35" spans="1:32" x14ac:dyDescent="0.25">
      <c r="A35" s="6"/>
      <c r="B35" s="48"/>
      <c r="C35" s="6"/>
      <c r="D35" s="6"/>
      <c r="E35" s="6"/>
      <c r="F35" s="6"/>
      <c r="G35" s="6"/>
      <c r="H35" s="6"/>
      <c r="I35" s="6"/>
      <c r="J35" s="6"/>
      <c r="K35" s="6"/>
      <c r="L35" s="6"/>
      <c r="M35" s="6"/>
      <c r="N35" s="6"/>
      <c r="O35" s="6"/>
      <c r="P35" s="6"/>
      <c r="Q35" s="6"/>
      <c r="R35" s="6"/>
      <c r="S35" s="6"/>
      <c r="T35" s="6"/>
      <c r="U35" s="6"/>
      <c r="V35" s="6"/>
      <c r="W35" s="6"/>
      <c r="X35" s="6"/>
      <c r="Y35" s="6"/>
      <c r="Z35" s="6"/>
      <c r="AA35" s="6"/>
      <c r="AB35" s="6"/>
      <c r="AC35" s="6"/>
      <c r="AD35" s="6"/>
      <c r="AE35" s="6"/>
      <c r="AF35" s="6"/>
    </row>
    <row r="36" spans="1:32" x14ac:dyDescent="0.25">
      <c r="A36" s="6"/>
      <c r="B36" s="48"/>
      <c r="C36" s="6"/>
      <c r="D36" s="6"/>
      <c r="E36" s="6"/>
      <c r="F36" s="6"/>
      <c r="G36" s="6"/>
      <c r="H36" s="6"/>
      <c r="I36" s="6"/>
      <c r="J36" s="6"/>
      <c r="K36" s="6"/>
      <c r="L36" s="6"/>
      <c r="M36" s="6"/>
      <c r="N36" s="6"/>
      <c r="O36" s="6"/>
      <c r="P36" s="6"/>
      <c r="Q36" s="6"/>
      <c r="R36" s="6"/>
      <c r="S36" s="6"/>
      <c r="T36" s="6"/>
      <c r="U36" s="6"/>
      <c r="V36" s="6"/>
      <c r="W36" s="6"/>
      <c r="X36" s="6"/>
      <c r="Y36" s="6"/>
      <c r="Z36" s="6"/>
      <c r="AA36" s="6"/>
      <c r="AB36" s="6"/>
      <c r="AC36" s="6"/>
      <c r="AD36" s="6"/>
      <c r="AE36" s="6"/>
      <c r="AF36" s="6"/>
    </row>
    <row r="37" spans="1:32" x14ac:dyDescent="0.25">
      <c r="A37" s="6"/>
      <c r="B37" s="48"/>
      <c r="C37" s="6"/>
      <c r="D37" s="6"/>
      <c r="E37" s="6"/>
      <c r="F37" s="6"/>
      <c r="G37" s="6"/>
      <c r="H37" s="6"/>
      <c r="I37" s="6"/>
      <c r="J37" s="6"/>
      <c r="K37" s="6"/>
      <c r="L37" s="6"/>
      <c r="M37" s="6"/>
      <c r="N37" s="6"/>
      <c r="O37" s="6"/>
      <c r="P37" s="6"/>
      <c r="Q37" s="6"/>
      <c r="R37" s="6"/>
      <c r="S37" s="6"/>
      <c r="T37" s="6"/>
      <c r="U37" s="6"/>
      <c r="V37" s="6"/>
      <c r="W37" s="6"/>
      <c r="X37" s="6"/>
      <c r="Y37" s="6"/>
      <c r="Z37" s="6"/>
      <c r="AA37" s="6"/>
      <c r="AB37" s="6"/>
      <c r="AC37" s="6"/>
      <c r="AD37" s="6"/>
      <c r="AE37" s="6"/>
      <c r="AF37" s="6"/>
    </row>
    <row r="38" spans="1:32" x14ac:dyDescent="0.25">
      <c r="A38" s="6"/>
      <c r="B38" s="48"/>
      <c r="C38" s="6"/>
      <c r="D38" s="6"/>
      <c r="E38" s="6"/>
      <c r="F38" s="6"/>
      <c r="G38" s="6"/>
      <c r="H38" s="6"/>
      <c r="I38" s="6"/>
      <c r="J38" s="6"/>
      <c r="K38" s="6"/>
      <c r="L38" s="6"/>
      <c r="M38" s="6"/>
      <c r="N38" s="6"/>
      <c r="O38" s="6"/>
      <c r="P38" s="6"/>
      <c r="Q38" s="6"/>
      <c r="R38" s="6"/>
      <c r="S38" s="6"/>
      <c r="T38" s="6"/>
      <c r="U38" s="6"/>
      <c r="V38" s="6"/>
      <c r="W38" s="6"/>
      <c r="X38" s="6"/>
      <c r="Y38" s="6"/>
      <c r="Z38" s="6"/>
      <c r="AA38" s="6"/>
      <c r="AB38" s="6"/>
      <c r="AC38" s="6"/>
      <c r="AD38" s="6"/>
      <c r="AE38" s="6"/>
      <c r="AF38" s="6"/>
    </row>
    <row r="39" spans="1:32" x14ac:dyDescent="0.25">
      <c r="A39" s="6"/>
      <c r="B39" s="48"/>
      <c r="C39" s="6"/>
      <c r="D39" s="6"/>
      <c r="E39" s="6"/>
      <c r="F39" s="6"/>
      <c r="G39" s="6"/>
      <c r="H39" s="6"/>
      <c r="I39" s="6"/>
      <c r="J39" s="6"/>
      <c r="K39" s="6"/>
      <c r="L39" s="6"/>
      <c r="M39" s="6"/>
      <c r="N39" s="6"/>
      <c r="O39" s="6"/>
      <c r="P39" s="6"/>
      <c r="Q39" s="6"/>
      <c r="R39" s="6"/>
      <c r="S39" s="6"/>
      <c r="T39" s="6"/>
      <c r="U39" s="6"/>
      <c r="V39" s="6"/>
      <c r="W39" s="6"/>
      <c r="X39" s="6"/>
      <c r="Y39" s="6"/>
      <c r="Z39" s="6"/>
      <c r="AA39" s="6"/>
      <c r="AB39" s="6"/>
      <c r="AC39" s="6"/>
      <c r="AD39" s="6"/>
      <c r="AE39" s="6"/>
      <c r="AF39" s="6"/>
    </row>
    <row r="40" spans="1:32" x14ac:dyDescent="0.25">
      <c r="A40" s="6"/>
      <c r="B40" s="48"/>
      <c r="C40" s="6"/>
      <c r="D40" s="6"/>
      <c r="E40" s="6"/>
      <c r="F40" s="6"/>
      <c r="G40" s="6"/>
      <c r="H40" s="6"/>
      <c r="I40" s="6"/>
      <c r="J40" s="6"/>
      <c r="K40" s="6"/>
      <c r="L40" s="6"/>
      <c r="M40" s="6"/>
      <c r="N40" s="6"/>
      <c r="O40" s="6"/>
      <c r="P40" s="6"/>
      <c r="Q40" s="6"/>
      <c r="R40" s="6"/>
      <c r="S40" s="6"/>
      <c r="T40" s="6"/>
      <c r="U40" s="6"/>
      <c r="V40" s="6"/>
      <c r="W40" s="6"/>
      <c r="X40" s="6"/>
      <c r="Y40" s="6"/>
      <c r="Z40" s="6"/>
      <c r="AA40" s="6"/>
      <c r="AB40" s="6"/>
      <c r="AC40" s="6"/>
      <c r="AD40" s="6"/>
      <c r="AE40" s="6"/>
      <c r="AF40" s="6"/>
    </row>
    <row r="41" spans="1:32" x14ac:dyDescent="0.25">
      <c r="A41" s="6"/>
      <c r="B41" s="48"/>
      <c r="C41" s="6"/>
      <c r="D41" s="6"/>
      <c r="E41" s="6"/>
      <c r="F41" s="6"/>
      <c r="G41" s="6"/>
      <c r="H41" s="6"/>
      <c r="I41" s="6"/>
      <c r="J41" s="6"/>
      <c r="K41" s="6"/>
      <c r="L41" s="6"/>
      <c r="M41" s="6"/>
      <c r="N41" s="6"/>
      <c r="O41" s="6"/>
      <c r="P41" s="6"/>
      <c r="Q41" s="6"/>
      <c r="R41" s="6"/>
      <c r="S41" s="6"/>
      <c r="T41" s="6"/>
      <c r="U41" s="6"/>
      <c r="V41" s="6"/>
      <c r="W41" s="6"/>
      <c r="X41" s="6"/>
      <c r="Y41" s="6"/>
      <c r="Z41" s="6"/>
      <c r="AA41" s="6"/>
      <c r="AB41" s="6"/>
      <c r="AC41" s="6"/>
      <c r="AD41" s="6"/>
      <c r="AE41" s="6"/>
      <c r="AF41" s="6"/>
    </row>
    <row r="42" spans="1:32" x14ac:dyDescent="0.25">
      <c r="A42" s="6"/>
      <c r="B42" s="48"/>
      <c r="C42" s="6"/>
      <c r="D42" s="6"/>
      <c r="E42" s="6"/>
      <c r="F42" s="6"/>
      <c r="G42" s="6"/>
      <c r="H42" s="6"/>
      <c r="I42" s="6"/>
      <c r="J42" s="6"/>
      <c r="K42" s="6"/>
      <c r="L42" s="6"/>
      <c r="M42" s="6"/>
      <c r="N42" s="6"/>
      <c r="O42" s="6"/>
      <c r="P42" s="6"/>
      <c r="Q42" s="6"/>
      <c r="R42" s="6"/>
      <c r="S42" s="6"/>
      <c r="T42" s="6"/>
      <c r="U42" s="6"/>
      <c r="V42" s="6"/>
      <c r="W42" s="6"/>
      <c r="X42" s="6"/>
      <c r="Y42" s="6"/>
      <c r="Z42" s="6"/>
      <c r="AA42" s="6"/>
      <c r="AB42" s="6"/>
      <c r="AC42" s="6"/>
      <c r="AD42" s="6"/>
      <c r="AE42" s="6"/>
      <c r="AF42" s="6"/>
    </row>
    <row r="43" spans="1:32" x14ac:dyDescent="0.25">
      <c r="A43" s="6"/>
      <c r="B43" s="48"/>
      <c r="C43" s="6"/>
      <c r="D43" s="6"/>
      <c r="E43" s="6"/>
      <c r="F43" s="6"/>
      <c r="G43" s="6"/>
      <c r="H43" s="6"/>
      <c r="I43" s="6"/>
      <c r="J43" s="6"/>
      <c r="K43" s="6"/>
      <c r="L43" s="6"/>
      <c r="M43" s="6"/>
      <c r="N43" s="6"/>
      <c r="O43" s="6"/>
      <c r="P43" s="6"/>
      <c r="Q43" s="6"/>
      <c r="R43" s="6"/>
      <c r="S43" s="6"/>
      <c r="T43" s="6"/>
      <c r="U43" s="6"/>
      <c r="V43" s="6"/>
      <c r="W43" s="6"/>
      <c r="X43" s="6"/>
      <c r="Y43" s="6"/>
      <c r="Z43" s="6"/>
      <c r="AA43" s="6"/>
      <c r="AB43" s="6"/>
      <c r="AC43" s="6"/>
      <c r="AD43" s="6"/>
      <c r="AE43" s="6"/>
      <c r="AF43" s="6"/>
    </row>
    <row r="44" spans="1:32" x14ac:dyDescent="0.25">
      <c r="A44" s="6"/>
      <c r="B44" s="48"/>
      <c r="C44" s="6"/>
      <c r="D44" s="6"/>
      <c r="E44" s="6"/>
      <c r="F44" s="6"/>
      <c r="G44" s="6"/>
      <c r="H44" s="6"/>
      <c r="I44" s="6"/>
      <c r="J44" s="6"/>
      <c r="K44" s="6"/>
      <c r="L44" s="6"/>
      <c r="M44" s="6"/>
      <c r="N44" s="6"/>
      <c r="O44" s="6"/>
      <c r="P44" s="6"/>
      <c r="Q44" s="6"/>
      <c r="R44" s="6"/>
      <c r="S44" s="6"/>
      <c r="T44" s="6"/>
      <c r="U44" s="6"/>
      <c r="V44" s="6"/>
      <c r="W44" s="6"/>
      <c r="X44" s="6"/>
      <c r="Y44" s="6"/>
      <c r="Z44" s="6"/>
      <c r="AA44" s="6"/>
      <c r="AB44" s="6"/>
      <c r="AC44" s="6"/>
      <c r="AD44" s="6"/>
      <c r="AE44" s="6"/>
      <c r="AF44" s="6"/>
    </row>
    <row r="45" spans="1:32" x14ac:dyDescent="0.25">
      <c r="A45" s="6"/>
      <c r="B45" s="48"/>
      <c r="C45" s="6"/>
      <c r="D45" s="6"/>
      <c r="E45" s="6"/>
      <c r="F45" s="6"/>
      <c r="G45" s="6"/>
      <c r="H45" s="6"/>
      <c r="I45" s="6"/>
      <c r="J45" s="6"/>
      <c r="K45" s="6"/>
      <c r="L45" s="6"/>
      <c r="M45" s="6"/>
      <c r="N45" s="6"/>
      <c r="O45" s="6"/>
      <c r="P45" s="6"/>
      <c r="Q45" s="6"/>
      <c r="R45" s="6"/>
      <c r="S45" s="6"/>
      <c r="T45" s="6"/>
      <c r="U45" s="6"/>
      <c r="V45" s="6"/>
      <c r="W45" s="6"/>
      <c r="X45" s="6"/>
      <c r="Y45" s="6"/>
      <c r="Z45" s="6"/>
      <c r="AA45" s="6"/>
      <c r="AB45" s="6"/>
      <c r="AC45" s="6"/>
      <c r="AD45" s="6"/>
      <c r="AE45" s="6"/>
      <c r="AF45" s="6"/>
    </row>
    <row r="46" spans="1:32" x14ac:dyDescent="0.25">
      <c r="A46" s="6"/>
      <c r="B46" s="48"/>
      <c r="C46" s="6"/>
      <c r="D46" s="6"/>
      <c r="E46" s="6"/>
      <c r="F46" s="6"/>
      <c r="G46" s="6"/>
      <c r="H46" s="6"/>
      <c r="I46" s="6"/>
      <c r="J46" s="6"/>
      <c r="K46" s="6"/>
      <c r="L46" s="6"/>
      <c r="M46" s="6"/>
      <c r="N46" s="6"/>
      <c r="O46" s="6"/>
      <c r="P46" s="6"/>
      <c r="Q46" s="6"/>
      <c r="R46" s="6"/>
      <c r="S46" s="6"/>
      <c r="T46" s="6"/>
      <c r="U46" s="6"/>
      <c r="V46" s="6"/>
      <c r="W46" s="6"/>
      <c r="X46" s="6"/>
      <c r="Y46" s="6"/>
      <c r="Z46" s="6"/>
      <c r="AA46" s="6"/>
      <c r="AB46" s="6"/>
      <c r="AC46" s="6"/>
      <c r="AD46" s="6"/>
      <c r="AE46" s="6"/>
      <c r="AF46" s="6"/>
    </row>
    <row r="47" spans="1:32" x14ac:dyDescent="0.25">
      <c r="A47" s="6"/>
      <c r="B47" s="48"/>
      <c r="C47" s="6"/>
      <c r="D47" s="6"/>
      <c r="E47" s="6"/>
      <c r="F47" s="6"/>
      <c r="G47" s="6"/>
      <c r="H47" s="6"/>
      <c r="I47" s="6"/>
      <c r="J47" s="6"/>
      <c r="K47" s="6"/>
      <c r="L47" s="6"/>
      <c r="M47" s="6"/>
      <c r="N47" s="6"/>
      <c r="O47" s="6"/>
      <c r="P47" s="6"/>
      <c r="Q47" s="6"/>
      <c r="R47" s="6"/>
      <c r="S47" s="6"/>
      <c r="T47" s="6"/>
      <c r="U47" s="6"/>
      <c r="V47" s="6"/>
      <c r="W47" s="6"/>
      <c r="X47" s="6"/>
      <c r="Y47" s="6"/>
      <c r="Z47" s="6"/>
      <c r="AA47" s="6"/>
      <c r="AB47" s="6"/>
      <c r="AC47" s="6"/>
      <c r="AD47" s="6"/>
      <c r="AE47" s="6"/>
      <c r="AF47" s="6"/>
    </row>
    <row r="48" spans="1:32" x14ac:dyDescent="0.25">
      <c r="A48" s="6"/>
      <c r="B48" s="48"/>
      <c r="C48" s="6"/>
      <c r="D48" s="6"/>
      <c r="E48" s="6"/>
      <c r="F48" s="6"/>
      <c r="G48" s="6"/>
      <c r="H48" s="6"/>
      <c r="I48" s="6"/>
      <c r="J48" s="6"/>
      <c r="K48" s="6"/>
      <c r="L48" s="6"/>
      <c r="M48" s="6"/>
      <c r="N48" s="6"/>
      <c r="O48" s="6"/>
      <c r="P48" s="6"/>
      <c r="Q48" s="6"/>
      <c r="R48" s="6"/>
      <c r="S48" s="6"/>
      <c r="T48" s="6"/>
      <c r="U48" s="6"/>
      <c r="V48" s="6"/>
      <c r="W48" s="6"/>
      <c r="X48" s="6"/>
      <c r="Y48" s="6"/>
      <c r="Z48" s="6"/>
      <c r="AA48" s="6"/>
      <c r="AB48" s="6"/>
      <c r="AC48" s="6"/>
      <c r="AD48" s="6"/>
      <c r="AE48" s="6"/>
      <c r="AF48" s="6"/>
    </row>
    <row r="49" spans="1:32" x14ac:dyDescent="0.25">
      <c r="A49" s="6"/>
      <c r="B49" s="48"/>
      <c r="C49" s="6"/>
      <c r="D49" s="6"/>
      <c r="E49" s="6"/>
      <c r="F49" s="6"/>
      <c r="G49" s="6"/>
      <c r="H49" s="6"/>
      <c r="I49" s="6"/>
      <c r="J49" s="6"/>
      <c r="K49" s="6"/>
      <c r="L49" s="6"/>
      <c r="M49" s="6"/>
      <c r="N49" s="6"/>
      <c r="O49" s="6"/>
      <c r="P49" s="6"/>
      <c r="Q49" s="6"/>
      <c r="R49" s="6"/>
      <c r="S49" s="6"/>
      <c r="T49" s="6"/>
      <c r="U49" s="6"/>
      <c r="V49" s="6"/>
      <c r="W49" s="6"/>
      <c r="X49" s="6"/>
      <c r="Y49" s="6"/>
      <c r="Z49" s="6"/>
      <c r="AA49" s="6"/>
      <c r="AB49" s="6"/>
      <c r="AC49" s="6"/>
      <c r="AD49" s="6"/>
      <c r="AE49" s="6"/>
      <c r="AF49" s="6"/>
    </row>
    <row r="50" spans="1:32" x14ac:dyDescent="0.25">
      <c r="A50" s="6"/>
      <c r="B50" s="48"/>
      <c r="C50" s="6"/>
      <c r="D50" s="6"/>
      <c r="E50" s="6"/>
      <c r="F50" s="6"/>
      <c r="G50" s="6"/>
      <c r="H50" s="6"/>
      <c r="I50" s="6"/>
      <c r="J50" s="6"/>
      <c r="K50" s="6"/>
      <c r="L50" s="6"/>
      <c r="M50" s="6"/>
      <c r="N50" s="6"/>
      <c r="O50" s="6"/>
      <c r="P50" s="6"/>
      <c r="Q50" s="6"/>
      <c r="R50" s="6"/>
      <c r="S50" s="6"/>
      <c r="T50" s="6"/>
      <c r="U50" s="6"/>
      <c r="V50" s="6"/>
      <c r="W50" s="6"/>
      <c r="X50" s="6"/>
      <c r="Y50" s="6"/>
      <c r="Z50" s="6"/>
      <c r="AA50" s="6"/>
      <c r="AB50" s="6"/>
      <c r="AC50" s="6"/>
      <c r="AD50" s="6"/>
      <c r="AE50" s="6"/>
      <c r="AF50" s="6"/>
    </row>
    <row r="51" spans="1:32" x14ac:dyDescent="0.25">
      <c r="A51" s="6"/>
      <c r="B51" s="48"/>
      <c r="C51" s="6"/>
      <c r="D51" s="6"/>
      <c r="E51" s="6"/>
      <c r="F51" s="6"/>
      <c r="G51" s="6"/>
      <c r="H51" s="6"/>
      <c r="I51" s="6"/>
      <c r="J51" s="6"/>
      <c r="K51" s="6"/>
      <c r="L51" s="6"/>
      <c r="M51" s="6"/>
      <c r="N51" s="6"/>
      <c r="O51" s="6"/>
      <c r="P51" s="6"/>
      <c r="Q51" s="6"/>
      <c r="R51" s="6"/>
      <c r="S51" s="6"/>
      <c r="T51" s="6"/>
      <c r="U51" s="6"/>
      <c r="V51" s="6"/>
      <c r="W51" s="6"/>
      <c r="X51" s="6"/>
      <c r="Y51" s="6"/>
      <c r="Z51" s="6"/>
      <c r="AA51" s="6"/>
      <c r="AB51" s="6"/>
      <c r="AC51" s="6"/>
      <c r="AD51" s="6"/>
      <c r="AE51" s="6"/>
      <c r="AF51" s="6"/>
    </row>
    <row r="52" spans="1:32" x14ac:dyDescent="0.25">
      <c r="A52" s="6"/>
      <c r="B52" s="48"/>
      <c r="C52" s="6"/>
      <c r="D52" s="6"/>
      <c r="E52" s="6"/>
      <c r="F52" s="6"/>
      <c r="G52" s="6"/>
      <c r="H52" s="6"/>
      <c r="I52" s="6"/>
      <c r="J52" s="6"/>
      <c r="K52" s="6"/>
      <c r="L52" s="6"/>
      <c r="M52" s="6"/>
      <c r="N52" s="6"/>
      <c r="O52" s="6"/>
      <c r="P52" s="6"/>
      <c r="Q52" s="6"/>
      <c r="R52" s="6"/>
      <c r="S52" s="6"/>
      <c r="T52" s="6"/>
      <c r="U52" s="6"/>
      <c r="V52" s="6"/>
      <c r="W52" s="6"/>
      <c r="X52" s="6"/>
      <c r="Y52" s="6"/>
      <c r="Z52" s="6"/>
      <c r="AA52" s="6"/>
      <c r="AB52" s="6"/>
      <c r="AC52" s="6"/>
      <c r="AD52" s="6"/>
      <c r="AE52" s="6"/>
      <c r="AF52" s="6"/>
    </row>
    <row r="53" spans="1:32" x14ac:dyDescent="0.25">
      <c r="A53" s="6"/>
      <c r="B53" s="48"/>
      <c r="C53" s="6"/>
      <c r="D53" s="6"/>
      <c r="E53" s="6"/>
      <c r="F53" s="6"/>
      <c r="G53" s="6"/>
      <c r="H53" s="6"/>
      <c r="I53" s="6"/>
      <c r="J53" s="6"/>
      <c r="K53" s="6"/>
      <c r="L53" s="6"/>
      <c r="M53" s="6"/>
      <c r="N53" s="6"/>
      <c r="O53" s="6"/>
      <c r="P53" s="6"/>
      <c r="Q53" s="6"/>
      <c r="R53" s="6"/>
      <c r="S53" s="6"/>
      <c r="T53" s="6"/>
      <c r="U53" s="6"/>
      <c r="V53" s="6"/>
      <c r="W53" s="6"/>
      <c r="X53" s="6"/>
      <c r="Y53" s="6"/>
      <c r="Z53" s="6"/>
      <c r="AA53" s="6"/>
      <c r="AB53" s="6"/>
      <c r="AC53" s="6"/>
      <c r="AD53" s="6"/>
      <c r="AE53" s="6"/>
      <c r="AF53" s="6"/>
    </row>
    <row r="54" spans="1:32" x14ac:dyDescent="0.25">
      <c r="A54" s="6"/>
      <c r="B54" s="48"/>
      <c r="C54" s="6"/>
      <c r="D54" s="6"/>
      <c r="E54" s="6"/>
      <c r="F54" s="6"/>
      <c r="G54" s="6"/>
      <c r="H54" s="6"/>
      <c r="I54" s="6"/>
      <c r="J54" s="6"/>
      <c r="K54" s="6"/>
      <c r="L54" s="6"/>
      <c r="M54" s="6"/>
      <c r="N54" s="6"/>
      <c r="O54" s="6"/>
      <c r="P54" s="6"/>
      <c r="Q54" s="6"/>
      <c r="R54" s="6"/>
      <c r="S54" s="6"/>
      <c r="T54" s="6"/>
      <c r="U54" s="6"/>
      <c r="V54" s="6"/>
      <c r="W54" s="6"/>
      <c r="X54" s="6"/>
      <c r="Y54" s="6"/>
      <c r="Z54" s="6"/>
      <c r="AA54" s="6"/>
      <c r="AB54" s="6"/>
      <c r="AC54" s="6"/>
      <c r="AD54" s="6"/>
      <c r="AE54" s="6"/>
      <c r="AF54" s="6"/>
    </row>
    <row r="55" spans="1:32" x14ac:dyDescent="0.25">
      <c r="A55" s="6"/>
      <c r="B55" s="48"/>
      <c r="C55" s="6"/>
      <c r="D55" s="6"/>
      <c r="E55" s="6"/>
      <c r="F55" s="6"/>
      <c r="G55" s="6"/>
      <c r="H55" s="6"/>
      <c r="I55" s="6"/>
      <c r="J55" s="6"/>
      <c r="K55" s="6"/>
      <c r="L55" s="6"/>
      <c r="M55" s="6"/>
      <c r="N55" s="6"/>
      <c r="O55" s="6"/>
      <c r="P55" s="6"/>
      <c r="Q55" s="6"/>
      <c r="R55" s="6"/>
      <c r="S55" s="6"/>
      <c r="T55" s="6"/>
      <c r="U55" s="6"/>
      <c r="V55" s="6"/>
      <c r="W55" s="6"/>
      <c r="X55" s="6"/>
      <c r="Y55" s="6"/>
      <c r="Z55" s="6"/>
      <c r="AA55" s="6"/>
      <c r="AB55" s="6"/>
      <c r="AC55" s="6"/>
      <c r="AD55" s="6"/>
      <c r="AE55" s="6"/>
      <c r="AF55" s="6"/>
    </row>
    <row r="56" spans="1:32" x14ac:dyDescent="0.25">
      <c r="A56" s="6"/>
      <c r="B56" s="48"/>
      <c r="C56" s="6"/>
      <c r="D56" s="6"/>
      <c r="E56" s="6"/>
      <c r="F56" s="6"/>
      <c r="G56" s="6"/>
      <c r="H56" s="6"/>
      <c r="I56" s="6"/>
      <c r="J56" s="6"/>
      <c r="K56" s="6"/>
      <c r="L56" s="6"/>
      <c r="M56" s="6"/>
      <c r="N56" s="6"/>
      <c r="O56" s="6"/>
      <c r="P56" s="6"/>
      <c r="Q56" s="6"/>
      <c r="R56" s="6"/>
      <c r="S56" s="6"/>
      <c r="T56" s="6"/>
      <c r="U56" s="6"/>
      <c r="V56" s="6"/>
      <c r="W56" s="6"/>
      <c r="X56" s="6"/>
      <c r="Y56" s="6"/>
      <c r="Z56" s="6"/>
      <c r="AA56" s="6"/>
      <c r="AB56" s="6"/>
      <c r="AC56" s="6"/>
      <c r="AD56" s="6"/>
      <c r="AE56" s="6"/>
      <c r="AF56" s="6"/>
    </row>
    <row r="57" spans="1:32" x14ac:dyDescent="0.25">
      <c r="A57" s="6"/>
      <c r="B57" s="48"/>
      <c r="C57" s="6"/>
      <c r="D57" s="6"/>
      <c r="E57" s="6"/>
      <c r="F57" s="6"/>
      <c r="G57" s="6"/>
      <c r="H57" s="6"/>
      <c r="I57" s="6"/>
      <c r="J57" s="6"/>
      <c r="K57" s="6"/>
      <c r="L57" s="6"/>
      <c r="M57" s="6"/>
      <c r="N57" s="6"/>
      <c r="O57" s="6"/>
      <c r="P57" s="6"/>
      <c r="Q57" s="6"/>
      <c r="R57" s="6"/>
      <c r="S57" s="6"/>
      <c r="T57" s="6"/>
      <c r="U57" s="6"/>
      <c r="V57" s="6"/>
      <c r="W57" s="6"/>
      <c r="X57" s="6"/>
      <c r="Y57" s="6"/>
      <c r="Z57" s="6"/>
      <c r="AA57" s="6"/>
      <c r="AB57" s="6"/>
      <c r="AC57" s="6"/>
      <c r="AD57" s="6"/>
      <c r="AE57" s="6"/>
      <c r="AF57" s="6"/>
    </row>
    <row r="58" spans="1:32" x14ac:dyDescent="0.25">
      <c r="A58" s="6"/>
      <c r="B58" s="48"/>
      <c r="C58" s="6"/>
      <c r="D58" s="6"/>
      <c r="E58" s="6"/>
      <c r="F58" s="6"/>
      <c r="G58" s="6"/>
      <c r="H58" s="6"/>
      <c r="I58" s="6"/>
      <c r="J58" s="6"/>
      <c r="K58" s="6"/>
      <c r="L58" s="6"/>
      <c r="M58" s="6"/>
      <c r="N58" s="6"/>
      <c r="O58" s="6"/>
      <c r="P58" s="6"/>
      <c r="Q58" s="6"/>
      <c r="R58" s="6"/>
      <c r="S58" s="6"/>
      <c r="T58" s="6"/>
      <c r="U58" s="6"/>
      <c r="V58" s="6"/>
      <c r="W58" s="6"/>
      <c r="X58" s="6"/>
      <c r="Y58" s="6"/>
      <c r="Z58" s="6"/>
      <c r="AA58" s="6"/>
      <c r="AB58" s="6"/>
      <c r="AC58" s="6"/>
      <c r="AD58" s="6"/>
      <c r="AE58" s="6"/>
      <c r="AF58" s="6"/>
    </row>
    <row r="59" spans="1:32" x14ac:dyDescent="0.25">
      <c r="A59" s="6"/>
      <c r="B59" s="48"/>
      <c r="C59" s="6"/>
      <c r="D59" s="6"/>
      <c r="E59" s="6"/>
      <c r="F59" s="6"/>
      <c r="G59" s="6"/>
      <c r="H59" s="6"/>
      <c r="I59" s="6"/>
      <c r="J59" s="6"/>
      <c r="K59" s="6"/>
      <c r="L59" s="6"/>
      <c r="M59" s="6"/>
      <c r="N59" s="6"/>
      <c r="O59" s="6"/>
      <c r="P59" s="6"/>
      <c r="Q59" s="6"/>
      <c r="R59" s="6"/>
      <c r="S59" s="6"/>
      <c r="T59" s="6"/>
      <c r="U59" s="6"/>
      <c r="V59" s="6"/>
      <c r="W59" s="6"/>
      <c r="X59" s="6"/>
      <c r="Y59" s="6"/>
      <c r="Z59" s="6"/>
      <c r="AA59" s="6"/>
      <c r="AB59" s="6"/>
      <c r="AC59" s="6"/>
      <c r="AD59" s="6"/>
      <c r="AE59" s="6"/>
      <c r="AF59" s="6"/>
    </row>
    <row r="60" spans="1:32" x14ac:dyDescent="0.25">
      <c r="A60" s="6"/>
      <c r="B60" s="48"/>
      <c r="C60" s="6"/>
      <c r="D60" s="6"/>
      <c r="E60" s="6"/>
      <c r="F60" s="6"/>
      <c r="G60" s="6"/>
      <c r="H60" s="6"/>
      <c r="I60" s="6"/>
      <c r="J60" s="6"/>
      <c r="K60" s="6"/>
      <c r="L60" s="6"/>
      <c r="M60" s="6"/>
      <c r="N60" s="6"/>
      <c r="O60" s="6"/>
      <c r="P60" s="6"/>
      <c r="Q60" s="6"/>
      <c r="R60" s="6"/>
      <c r="S60" s="6"/>
      <c r="T60" s="6"/>
      <c r="U60" s="6"/>
      <c r="V60" s="6"/>
      <c r="W60" s="6"/>
      <c r="X60" s="6"/>
      <c r="Y60" s="6"/>
      <c r="Z60" s="6"/>
      <c r="AA60" s="6"/>
      <c r="AB60" s="6"/>
      <c r="AC60" s="6"/>
      <c r="AD60" s="6"/>
      <c r="AE60" s="6"/>
      <c r="AF60" s="6"/>
    </row>
    <row r="61" spans="1:32" x14ac:dyDescent="0.25">
      <c r="A61" s="6"/>
      <c r="B61" s="48"/>
      <c r="C61" s="6"/>
      <c r="D61" s="6"/>
      <c r="E61" s="6"/>
      <c r="F61" s="6"/>
      <c r="G61" s="6"/>
      <c r="H61" s="6"/>
      <c r="I61" s="6"/>
      <c r="J61" s="6"/>
      <c r="K61" s="6"/>
      <c r="L61" s="6"/>
      <c r="M61" s="6"/>
      <c r="N61" s="6"/>
      <c r="O61" s="6"/>
      <c r="P61" s="6"/>
      <c r="Q61" s="6"/>
      <c r="R61" s="6"/>
      <c r="S61" s="6"/>
      <c r="T61" s="6"/>
      <c r="U61" s="6"/>
      <c r="V61" s="6"/>
      <c r="W61" s="6"/>
      <c r="X61" s="6"/>
      <c r="Y61" s="6"/>
      <c r="Z61" s="6"/>
      <c r="AA61" s="6"/>
      <c r="AB61" s="6"/>
      <c r="AC61" s="6"/>
      <c r="AD61" s="6"/>
      <c r="AE61" s="6"/>
      <c r="AF61" s="6"/>
    </row>
    <row r="62" spans="1:32" x14ac:dyDescent="0.25">
      <c r="A62" s="6"/>
      <c r="B62" s="48"/>
      <c r="C62" s="6"/>
      <c r="D62" s="6"/>
      <c r="E62" s="6"/>
      <c r="F62" s="6"/>
      <c r="G62" s="6"/>
      <c r="H62" s="6"/>
      <c r="I62" s="6"/>
      <c r="J62" s="6"/>
      <c r="K62" s="6"/>
      <c r="L62" s="6"/>
      <c r="M62" s="6"/>
      <c r="N62" s="6"/>
      <c r="O62" s="6"/>
      <c r="P62" s="6"/>
      <c r="Q62" s="6"/>
      <c r="R62" s="6"/>
      <c r="S62" s="6"/>
      <c r="T62" s="6"/>
      <c r="U62" s="6"/>
      <c r="V62" s="6"/>
      <c r="W62" s="6"/>
      <c r="X62" s="6"/>
      <c r="Y62" s="6"/>
      <c r="Z62" s="6"/>
      <c r="AA62" s="6"/>
      <c r="AB62" s="6"/>
      <c r="AC62" s="6"/>
      <c r="AD62" s="6"/>
      <c r="AE62" s="6"/>
      <c r="AF62" s="6"/>
    </row>
    <row r="63" spans="1:32" x14ac:dyDescent="0.25">
      <c r="A63" s="6"/>
      <c r="B63" s="48"/>
      <c r="C63" s="6"/>
      <c r="D63" s="6"/>
      <c r="E63" s="6"/>
      <c r="F63" s="6"/>
      <c r="G63" s="6"/>
      <c r="H63" s="6"/>
      <c r="I63" s="6"/>
      <c r="J63" s="6"/>
      <c r="K63" s="6"/>
      <c r="L63" s="6"/>
      <c r="M63" s="6"/>
      <c r="N63" s="6"/>
      <c r="O63" s="6"/>
      <c r="P63" s="6"/>
      <c r="Q63" s="6"/>
      <c r="R63" s="6"/>
      <c r="S63" s="6"/>
      <c r="T63" s="6"/>
      <c r="U63" s="6"/>
      <c r="V63" s="6"/>
      <c r="W63" s="6"/>
      <c r="X63" s="6"/>
      <c r="Y63" s="6"/>
      <c r="Z63" s="6"/>
      <c r="AA63" s="6"/>
      <c r="AB63" s="6"/>
      <c r="AC63" s="6"/>
      <c r="AD63" s="6"/>
      <c r="AE63" s="6"/>
      <c r="AF63" s="6"/>
    </row>
    <row r="64" spans="1:32" x14ac:dyDescent="0.25">
      <c r="A64" s="6"/>
      <c r="B64" s="48"/>
      <c r="C64" s="6"/>
      <c r="D64" s="6"/>
      <c r="E64" s="6"/>
      <c r="F64" s="6"/>
      <c r="G64" s="6"/>
      <c r="H64" s="6"/>
      <c r="I64" s="6"/>
      <c r="J64" s="6"/>
      <c r="K64" s="6"/>
      <c r="L64" s="6"/>
      <c r="M64" s="6"/>
      <c r="N64" s="6"/>
      <c r="O64" s="6"/>
      <c r="P64" s="6"/>
      <c r="Q64" s="6"/>
      <c r="R64" s="6"/>
      <c r="S64" s="6"/>
      <c r="T64" s="6"/>
      <c r="U64" s="6"/>
      <c r="V64" s="6"/>
      <c r="W64" s="6"/>
      <c r="X64" s="6"/>
      <c r="Y64" s="6"/>
      <c r="Z64" s="6"/>
      <c r="AA64" s="6"/>
      <c r="AB64" s="6"/>
      <c r="AC64" s="6"/>
      <c r="AD64" s="6"/>
      <c r="AE64" s="6"/>
      <c r="AF64" s="6"/>
    </row>
    <row r="65" spans="1:32" x14ac:dyDescent="0.25">
      <c r="A65" s="6"/>
      <c r="B65" s="48"/>
      <c r="C65" s="6"/>
      <c r="D65" s="6"/>
      <c r="E65" s="6"/>
      <c r="F65" s="6"/>
      <c r="G65" s="6"/>
      <c r="H65" s="6"/>
      <c r="I65" s="6"/>
      <c r="J65" s="6"/>
      <c r="K65" s="6"/>
      <c r="L65" s="6"/>
      <c r="M65" s="6"/>
      <c r="N65" s="6"/>
      <c r="O65" s="6"/>
      <c r="P65" s="6"/>
      <c r="Q65" s="6"/>
      <c r="R65" s="6"/>
      <c r="S65" s="6"/>
      <c r="T65" s="6"/>
      <c r="U65" s="6"/>
      <c r="V65" s="6"/>
      <c r="W65" s="6"/>
      <c r="X65" s="6"/>
      <c r="Y65" s="6"/>
      <c r="Z65" s="6"/>
      <c r="AA65" s="6"/>
      <c r="AB65" s="6"/>
      <c r="AC65" s="6"/>
      <c r="AD65" s="6"/>
      <c r="AE65" s="6"/>
      <c r="AF65" s="6"/>
    </row>
    <row r="66" spans="1:32" x14ac:dyDescent="0.25">
      <c r="A66" s="6"/>
      <c r="B66" s="48"/>
      <c r="C66" s="6"/>
      <c r="D66" s="6"/>
      <c r="E66" s="6"/>
      <c r="F66" s="6"/>
      <c r="G66" s="6"/>
      <c r="H66" s="6"/>
      <c r="I66" s="6"/>
      <c r="J66" s="6"/>
      <c r="K66" s="6"/>
      <c r="L66" s="6"/>
      <c r="M66" s="6"/>
      <c r="N66" s="6"/>
      <c r="O66" s="6"/>
      <c r="P66" s="6"/>
      <c r="Q66" s="6"/>
      <c r="R66" s="6"/>
      <c r="S66" s="6"/>
      <c r="T66" s="6"/>
      <c r="U66" s="6"/>
      <c r="V66" s="6"/>
      <c r="W66" s="6"/>
      <c r="X66" s="6"/>
      <c r="Y66" s="6"/>
      <c r="Z66" s="6"/>
      <c r="AA66" s="6"/>
      <c r="AB66" s="6"/>
      <c r="AC66" s="6"/>
      <c r="AD66" s="6"/>
      <c r="AE66" s="6"/>
      <c r="AF66" s="6"/>
    </row>
    <row r="67" spans="1:32" x14ac:dyDescent="0.25">
      <c r="A67" s="6"/>
      <c r="B67" s="48"/>
      <c r="C67" s="6"/>
      <c r="D67" s="6"/>
      <c r="E67" s="6"/>
      <c r="F67" s="6"/>
      <c r="G67" s="6"/>
      <c r="H67" s="6"/>
      <c r="I67" s="6"/>
      <c r="J67" s="6"/>
      <c r="K67" s="6"/>
      <c r="L67" s="6"/>
      <c r="M67" s="6"/>
      <c r="N67" s="6"/>
      <c r="O67" s="6"/>
      <c r="P67" s="6"/>
      <c r="Q67" s="6"/>
      <c r="R67" s="6"/>
      <c r="S67" s="6"/>
      <c r="T67" s="6"/>
      <c r="U67" s="6"/>
      <c r="V67" s="6"/>
      <c r="W67" s="6"/>
      <c r="X67" s="6"/>
      <c r="Y67" s="6"/>
      <c r="Z67" s="6"/>
      <c r="AA67" s="6"/>
      <c r="AB67" s="6"/>
      <c r="AC67" s="6"/>
      <c r="AD67" s="6"/>
      <c r="AE67" s="6"/>
      <c r="AF67" s="6"/>
    </row>
    <row r="68" spans="1:32" x14ac:dyDescent="0.25">
      <c r="A68" s="6"/>
      <c r="B68" s="48"/>
      <c r="C68" s="6"/>
      <c r="D68" s="6"/>
      <c r="E68" s="6"/>
      <c r="F68" s="6"/>
      <c r="G68" s="6"/>
      <c r="H68" s="6"/>
      <c r="I68" s="6"/>
      <c r="J68" s="6"/>
      <c r="K68" s="6"/>
      <c r="L68" s="6"/>
      <c r="M68" s="6"/>
      <c r="N68" s="6"/>
      <c r="O68" s="6"/>
      <c r="P68" s="6"/>
      <c r="Q68" s="6"/>
      <c r="R68" s="6"/>
      <c r="S68" s="6"/>
      <c r="T68" s="6"/>
      <c r="U68" s="6"/>
      <c r="V68" s="6"/>
      <c r="W68" s="6"/>
      <c r="X68" s="6"/>
      <c r="Y68" s="6"/>
      <c r="Z68" s="6"/>
      <c r="AA68" s="6"/>
      <c r="AB68" s="6"/>
      <c r="AC68" s="6"/>
      <c r="AD68" s="6"/>
      <c r="AE68" s="6"/>
      <c r="AF68" s="6"/>
    </row>
    <row r="69" spans="1:32" x14ac:dyDescent="0.25">
      <c r="A69" s="6"/>
      <c r="B69" s="48"/>
      <c r="C69" s="6"/>
      <c r="D69" s="6"/>
      <c r="E69" s="6"/>
      <c r="F69" s="6"/>
      <c r="G69" s="6"/>
      <c r="H69" s="6"/>
      <c r="I69" s="6"/>
      <c r="J69" s="6"/>
      <c r="K69" s="6"/>
      <c r="L69" s="6"/>
      <c r="M69" s="6"/>
      <c r="N69" s="6"/>
      <c r="O69" s="6"/>
      <c r="P69" s="6"/>
      <c r="Q69" s="6"/>
      <c r="R69" s="6"/>
      <c r="S69" s="6"/>
      <c r="T69" s="6"/>
      <c r="U69" s="6"/>
      <c r="V69" s="6"/>
      <c r="W69" s="6"/>
      <c r="X69" s="6"/>
      <c r="Y69" s="6"/>
      <c r="Z69" s="6"/>
      <c r="AA69" s="6"/>
      <c r="AB69" s="6"/>
      <c r="AC69" s="6"/>
      <c r="AD69" s="6"/>
      <c r="AE69" s="6"/>
      <c r="AF69" s="6"/>
    </row>
    <row r="70" spans="1:32" x14ac:dyDescent="0.25">
      <c r="A70" s="6"/>
      <c r="B70" s="48"/>
      <c r="C70" s="6"/>
      <c r="D70" s="6"/>
      <c r="E70" s="6"/>
      <c r="F70" s="6"/>
      <c r="G70" s="6"/>
      <c r="H70" s="6"/>
      <c r="I70" s="6"/>
      <c r="J70" s="6"/>
      <c r="K70" s="6"/>
      <c r="L70" s="6"/>
      <c r="M70" s="6"/>
      <c r="N70" s="6"/>
      <c r="O70" s="6"/>
      <c r="P70" s="6"/>
      <c r="Q70" s="6"/>
      <c r="R70" s="6"/>
      <c r="S70" s="6"/>
      <c r="T70" s="6"/>
      <c r="U70" s="6"/>
      <c r="V70" s="6"/>
      <c r="W70" s="6"/>
      <c r="X70" s="6"/>
      <c r="Y70" s="6"/>
      <c r="Z70" s="6"/>
      <c r="AA70" s="6"/>
      <c r="AB70" s="6"/>
      <c r="AC70" s="6"/>
      <c r="AD70" s="6"/>
      <c r="AE70" s="6"/>
      <c r="AF70" s="6"/>
    </row>
    <row r="71" spans="1:32" x14ac:dyDescent="0.25">
      <c r="A71" s="6"/>
      <c r="B71" s="48"/>
      <c r="C71" s="6"/>
      <c r="D71" s="6"/>
      <c r="E71" s="6"/>
      <c r="F71" s="6"/>
      <c r="G71" s="6"/>
      <c r="H71" s="6"/>
      <c r="I71" s="6"/>
      <c r="J71" s="6"/>
      <c r="K71" s="6"/>
      <c r="L71" s="6"/>
      <c r="M71" s="6"/>
      <c r="N71" s="6"/>
      <c r="O71" s="6"/>
      <c r="P71" s="6"/>
      <c r="Q71" s="6"/>
      <c r="R71" s="6"/>
      <c r="S71" s="6"/>
      <c r="T71" s="6"/>
      <c r="U71" s="6"/>
      <c r="V71" s="6"/>
      <c r="W71" s="6"/>
      <c r="X71" s="6"/>
      <c r="Y71" s="6"/>
      <c r="Z71" s="6"/>
      <c r="AA71" s="6"/>
      <c r="AB71" s="6"/>
      <c r="AC71" s="6"/>
      <c r="AD71" s="6"/>
      <c r="AE71" s="6"/>
      <c r="AF71" s="6"/>
    </row>
    <row r="72" spans="1:32" x14ac:dyDescent="0.25">
      <c r="A72" s="6"/>
      <c r="B72" s="48"/>
      <c r="C72" s="6"/>
      <c r="D72" s="6"/>
      <c r="E72" s="6"/>
      <c r="F72" s="6"/>
      <c r="G72" s="6"/>
      <c r="H72" s="6"/>
      <c r="I72" s="6"/>
      <c r="J72" s="6"/>
      <c r="K72" s="6"/>
      <c r="L72" s="6"/>
      <c r="M72" s="6"/>
      <c r="N72" s="6"/>
      <c r="O72" s="6"/>
      <c r="P72" s="6"/>
      <c r="Q72" s="6"/>
      <c r="R72" s="6"/>
      <c r="S72" s="6"/>
      <c r="T72" s="6"/>
      <c r="U72" s="6"/>
      <c r="V72" s="6"/>
      <c r="W72" s="6"/>
      <c r="X72" s="6"/>
      <c r="Y72" s="6"/>
      <c r="Z72" s="6"/>
      <c r="AA72" s="6"/>
      <c r="AB72" s="6"/>
      <c r="AC72" s="6"/>
      <c r="AD72" s="6"/>
      <c r="AE72" s="6"/>
      <c r="AF72" s="6"/>
    </row>
    <row r="73" spans="1:32" x14ac:dyDescent="0.25">
      <c r="A73" s="6"/>
      <c r="B73" s="48"/>
      <c r="C73" s="6"/>
      <c r="D73" s="6"/>
      <c r="E73" s="6"/>
      <c r="F73" s="6"/>
      <c r="G73" s="6"/>
      <c r="H73" s="6"/>
      <c r="I73" s="6"/>
      <c r="J73" s="6"/>
      <c r="K73" s="6"/>
      <c r="L73" s="6"/>
      <c r="M73" s="6"/>
      <c r="N73" s="6"/>
      <c r="O73" s="6"/>
      <c r="P73" s="6"/>
      <c r="Q73" s="6"/>
      <c r="R73" s="6"/>
      <c r="S73" s="6"/>
      <c r="T73" s="6"/>
      <c r="U73" s="6"/>
      <c r="V73" s="6"/>
      <c r="W73" s="6"/>
      <c r="X73" s="6"/>
      <c r="Y73" s="6"/>
      <c r="Z73" s="6"/>
      <c r="AA73" s="6"/>
      <c r="AB73" s="6"/>
      <c r="AC73" s="6"/>
      <c r="AD73" s="6"/>
      <c r="AE73" s="6"/>
      <c r="AF73" s="6"/>
    </row>
    <row r="74" spans="1:32" x14ac:dyDescent="0.25">
      <c r="A74" s="6"/>
      <c r="B74" s="48"/>
      <c r="C74" s="6"/>
      <c r="D74" s="6"/>
      <c r="E74" s="6"/>
      <c r="F74" s="6"/>
      <c r="G74" s="6"/>
      <c r="H74" s="6"/>
      <c r="I74" s="6"/>
      <c r="J74" s="6"/>
      <c r="K74" s="6"/>
      <c r="L74" s="6"/>
      <c r="M74" s="6"/>
      <c r="N74" s="6"/>
      <c r="O74" s="6"/>
      <c r="P74" s="6"/>
      <c r="Q74" s="6"/>
      <c r="R74" s="6"/>
      <c r="S74" s="6"/>
      <c r="T74" s="6"/>
      <c r="U74" s="6"/>
      <c r="V74" s="6"/>
      <c r="W74" s="6"/>
      <c r="X74" s="6"/>
      <c r="Y74" s="6"/>
      <c r="Z74" s="6"/>
      <c r="AA74" s="6"/>
      <c r="AB74" s="6"/>
      <c r="AC74" s="6"/>
      <c r="AD74" s="6"/>
      <c r="AE74" s="6"/>
      <c r="AF74" s="6"/>
    </row>
    <row r="75" spans="1:32" x14ac:dyDescent="0.25">
      <c r="A75" s="6"/>
      <c r="B75" s="48"/>
      <c r="C75" s="6"/>
      <c r="D75" s="6"/>
      <c r="E75" s="6"/>
      <c r="F75" s="6"/>
      <c r="G75" s="6"/>
      <c r="H75" s="6"/>
      <c r="I75" s="6"/>
      <c r="J75" s="6"/>
      <c r="K75" s="6"/>
      <c r="L75" s="6"/>
      <c r="M75" s="6"/>
      <c r="N75" s="6"/>
      <c r="O75" s="6"/>
      <c r="P75" s="6"/>
      <c r="Q75" s="6"/>
      <c r="R75" s="6"/>
      <c r="S75" s="6"/>
      <c r="T75" s="6"/>
      <c r="U75" s="6"/>
      <c r="V75" s="6"/>
      <c r="W75" s="6"/>
      <c r="X75" s="6"/>
      <c r="Y75" s="6"/>
      <c r="Z75" s="6"/>
      <c r="AA75" s="6"/>
      <c r="AB75" s="6"/>
      <c r="AC75" s="6"/>
      <c r="AD75" s="6"/>
      <c r="AE75" s="6"/>
      <c r="AF75" s="6"/>
    </row>
    <row r="76" spans="1:32" x14ac:dyDescent="0.25">
      <c r="A76" s="6"/>
      <c r="B76" s="48"/>
      <c r="C76" s="6"/>
      <c r="D76" s="6"/>
      <c r="E76" s="6"/>
      <c r="F76" s="6"/>
      <c r="G76" s="6"/>
      <c r="H76" s="6"/>
      <c r="I76" s="6"/>
      <c r="J76" s="6"/>
      <c r="K76" s="6"/>
      <c r="L76" s="6"/>
      <c r="M76" s="6"/>
      <c r="N76" s="6"/>
      <c r="O76" s="6"/>
      <c r="P76" s="6"/>
      <c r="Q76" s="6"/>
      <c r="R76" s="6"/>
      <c r="S76" s="6"/>
      <c r="T76" s="6"/>
      <c r="U76" s="6"/>
      <c r="V76" s="6"/>
      <c r="W76" s="6"/>
      <c r="X76" s="6"/>
      <c r="Y76" s="6"/>
      <c r="Z76" s="6"/>
      <c r="AA76" s="6"/>
      <c r="AB76" s="6"/>
      <c r="AC76" s="6"/>
      <c r="AD76" s="6"/>
      <c r="AE76" s="6"/>
      <c r="AF76" s="6"/>
    </row>
    <row r="77" spans="1:32" x14ac:dyDescent="0.25">
      <c r="A77" s="6"/>
      <c r="B77" s="48"/>
      <c r="C77" s="6"/>
      <c r="D77" s="6"/>
      <c r="E77" s="6"/>
      <c r="F77" s="6"/>
      <c r="G77" s="6"/>
      <c r="H77" s="6"/>
      <c r="I77" s="6"/>
      <c r="J77" s="6"/>
      <c r="K77" s="6"/>
      <c r="L77" s="6"/>
      <c r="M77" s="6"/>
      <c r="N77" s="6"/>
      <c r="O77" s="6"/>
      <c r="P77" s="6"/>
      <c r="Q77" s="6"/>
      <c r="R77" s="6"/>
      <c r="S77" s="6"/>
      <c r="T77" s="6"/>
      <c r="U77" s="6"/>
      <c r="V77" s="6"/>
      <c r="W77" s="6"/>
      <c r="X77" s="6"/>
      <c r="Y77" s="6"/>
      <c r="Z77" s="6"/>
      <c r="AA77" s="6"/>
      <c r="AB77" s="6"/>
      <c r="AC77" s="6"/>
      <c r="AD77" s="6"/>
      <c r="AE77" s="6"/>
      <c r="AF77" s="6"/>
    </row>
    <row r="78" spans="1:32" x14ac:dyDescent="0.25">
      <c r="A78" s="6"/>
      <c r="B78" s="48"/>
      <c r="C78" s="6"/>
      <c r="D78" s="6"/>
      <c r="E78" s="6"/>
      <c r="F78" s="6"/>
      <c r="G78" s="6"/>
      <c r="H78" s="6"/>
      <c r="I78" s="6"/>
      <c r="J78" s="6"/>
      <c r="K78" s="6"/>
      <c r="L78" s="6"/>
      <c r="M78" s="6"/>
      <c r="N78" s="6"/>
      <c r="O78" s="6"/>
      <c r="P78" s="6"/>
      <c r="Q78" s="6"/>
      <c r="R78" s="6"/>
      <c r="S78" s="6"/>
      <c r="T78" s="6"/>
      <c r="U78" s="6"/>
      <c r="V78" s="6"/>
      <c r="W78" s="6"/>
      <c r="X78" s="6"/>
      <c r="Y78" s="6"/>
      <c r="Z78" s="6"/>
      <c r="AA78" s="6"/>
      <c r="AB78" s="6"/>
      <c r="AC78" s="6"/>
      <c r="AD78" s="6"/>
      <c r="AE78" s="6"/>
      <c r="AF78" s="6"/>
    </row>
    <row r="79" spans="1:32" x14ac:dyDescent="0.25">
      <c r="A79" s="6"/>
      <c r="B79" s="48"/>
      <c r="C79" s="6"/>
      <c r="D79" s="6"/>
      <c r="E79" s="6"/>
      <c r="F79" s="6"/>
      <c r="G79" s="6"/>
      <c r="H79" s="6"/>
      <c r="I79" s="6"/>
      <c r="J79" s="6"/>
      <c r="K79" s="6"/>
      <c r="L79" s="6"/>
      <c r="M79" s="6"/>
      <c r="N79" s="6"/>
      <c r="O79" s="6"/>
      <c r="P79" s="6"/>
      <c r="Q79" s="6"/>
      <c r="R79" s="6"/>
      <c r="S79" s="6"/>
      <c r="T79" s="6"/>
      <c r="U79" s="6"/>
      <c r="V79" s="6"/>
      <c r="W79" s="6"/>
      <c r="X79" s="6"/>
      <c r="Y79" s="6"/>
      <c r="Z79" s="6"/>
      <c r="AA79" s="6"/>
      <c r="AB79" s="6"/>
      <c r="AC79" s="6"/>
      <c r="AD79" s="6"/>
      <c r="AE79" s="6"/>
      <c r="AF79" s="6"/>
    </row>
    <row r="80" spans="1:32" x14ac:dyDescent="0.25">
      <c r="A80" s="6"/>
      <c r="B80" s="48"/>
      <c r="C80" s="6"/>
      <c r="D80" s="6"/>
      <c r="E80" s="6"/>
      <c r="F80" s="6"/>
      <c r="G80" s="6"/>
      <c r="H80" s="6"/>
      <c r="I80" s="6"/>
      <c r="J80" s="6"/>
      <c r="K80" s="6"/>
      <c r="L80" s="6"/>
      <c r="M80" s="6"/>
      <c r="N80" s="6"/>
      <c r="O80" s="6"/>
      <c r="P80" s="6"/>
      <c r="Q80" s="6"/>
      <c r="R80" s="6"/>
      <c r="S80" s="6"/>
      <c r="T80" s="6"/>
      <c r="U80" s="6"/>
      <c r="V80" s="6"/>
      <c r="W80" s="6"/>
      <c r="X80" s="6"/>
      <c r="Y80" s="6"/>
      <c r="Z80" s="6"/>
      <c r="AA80" s="6"/>
      <c r="AB80" s="6"/>
      <c r="AC80" s="6"/>
      <c r="AD80" s="6"/>
      <c r="AE80" s="6"/>
      <c r="AF80" s="6"/>
    </row>
    <row r="81" spans="1:32" x14ac:dyDescent="0.25">
      <c r="A81" s="6"/>
      <c r="B81" s="48"/>
      <c r="C81" s="6"/>
      <c r="D81" s="6"/>
      <c r="E81" s="6"/>
      <c r="F81" s="6"/>
      <c r="G81" s="6"/>
      <c r="H81" s="6"/>
      <c r="I81" s="6"/>
      <c r="J81" s="6"/>
      <c r="K81" s="6"/>
      <c r="L81" s="6"/>
      <c r="M81" s="6"/>
      <c r="N81" s="6"/>
      <c r="O81" s="6"/>
      <c r="P81" s="6"/>
      <c r="Q81" s="6"/>
      <c r="R81" s="6"/>
      <c r="S81" s="6"/>
      <c r="T81" s="6"/>
      <c r="U81" s="6"/>
      <c r="V81" s="6"/>
      <c r="W81" s="6"/>
      <c r="X81" s="6"/>
      <c r="Y81" s="6"/>
      <c r="Z81" s="6"/>
      <c r="AA81" s="6"/>
      <c r="AB81" s="6"/>
      <c r="AC81" s="6"/>
      <c r="AD81" s="6"/>
      <c r="AE81" s="6"/>
      <c r="AF81" s="6"/>
    </row>
    <row r="82" spans="1:32" x14ac:dyDescent="0.25">
      <c r="A82" s="6"/>
      <c r="B82" s="48"/>
      <c r="C82" s="6"/>
      <c r="D82" s="6"/>
      <c r="E82" s="6"/>
      <c r="F82" s="6"/>
      <c r="G82" s="6"/>
      <c r="H82" s="6"/>
      <c r="I82" s="6"/>
      <c r="J82" s="6"/>
      <c r="K82" s="6"/>
      <c r="L82" s="6"/>
      <c r="M82" s="6"/>
      <c r="N82" s="6"/>
      <c r="O82" s="6"/>
      <c r="P82" s="6"/>
      <c r="Q82" s="6"/>
      <c r="R82" s="6"/>
      <c r="S82" s="6"/>
      <c r="T82" s="6"/>
      <c r="U82" s="6"/>
      <c r="V82" s="6"/>
      <c r="W82" s="6"/>
      <c r="X82" s="6"/>
      <c r="Y82" s="6"/>
      <c r="Z82" s="6"/>
      <c r="AA82" s="6"/>
      <c r="AB82" s="6"/>
      <c r="AC82" s="6"/>
      <c r="AD82" s="6"/>
      <c r="AE82" s="6"/>
      <c r="AF82" s="6"/>
    </row>
    <row r="83" spans="1:32" x14ac:dyDescent="0.25">
      <c r="A83" s="6"/>
      <c r="B83" s="48"/>
      <c r="C83" s="6"/>
      <c r="D83" s="6"/>
      <c r="E83" s="6"/>
      <c r="F83" s="6"/>
      <c r="G83" s="6"/>
      <c r="H83" s="6"/>
      <c r="I83" s="6"/>
      <c r="J83" s="6"/>
      <c r="K83" s="6"/>
      <c r="L83" s="6"/>
      <c r="M83" s="6"/>
      <c r="N83" s="6"/>
      <c r="O83" s="6"/>
      <c r="P83" s="6"/>
      <c r="Q83" s="6"/>
      <c r="R83" s="6"/>
      <c r="S83" s="6"/>
      <c r="T83" s="6"/>
      <c r="U83" s="6"/>
      <c r="V83" s="6"/>
      <c r="W83" s="6"/>
      <c r="X83" s="6"/>
      <c r="Y83" s="6"/>
      <c r="Z83" s="6"/>
      <c r="AA83" s="6"/>
      <c r="AB83" s="6"/>
      <c r="AC83" s="6"/>
      <c r="AD83" s="6"/>
      <c r="AE83" s="6"/>
      <c r="AF83" s="6"/>
    </row>
    <row r="84" spans="1:32" x14ac:dyDescent="0.25">
      <c r="A84" s="6"/>
      <c r="B84" s="48"/>
      <c r="C84" s="6"/>
      <c r="D84" s="6"/>
      <c r="E84" s="6"/>
      <c r="F84" s="6"/>
      <c r="G84" s="6"/>
      <c r="H84" s="6"/>
      <c r="I84" s="6"/>
      <c r="J84" s="6"/>
      <c r="K84" s="6"/>
      <c r="L84" s="6"/>
      <c r="M84" s="6"/>
      <c r="N84" s="6"/>
      <c r="O84" s="6"/>
      <c r="P84" s="6"/>
      <c r="Q84" s="6"/>
      <c r="R84" s="6"/>
      <c r="S84" s="6"/>
      <c r="T84" s="6"/>
      <c r="U84" s="6"/>
      <c r="V84" s="6"/>
      <c r="W84" s="6"/>
      <c r="X84" s="6"/>
      <c r="Y84" s="6"/>
      <c r="Z84" s="6"/>
      <c r="AA84" s="6"/>
      <c r="AB84" s="6"/>
      <c r="AC84" s="6"/>
      <c r="AD84" s="6"/>
      <c r="AE84" s="6"/>
      <c r="AF84" s="6"/>
    </row>
    <row r="85" spans="1:32" x14ac:dyDescent="0.25">
      <c r="A85" s="6"/>
      <c r="B85" s="48"/>
      <c r="C85" s="6"/>
      <c r="D85" s="6"/>
      <c r="E85" s="6"/>
      <c r="F85" s="6"/>
      <c r="G85" s="6"/>
      <c r="H85" s="6"/>
      <c r="I85" s="6"/>
      <c r="J85" s="6"/>
      <c r="K85" s="6"/>
      <c r="L85" s="6"/>
      <c r="M85" s="6"/>
      <c r="N85" s="6"/>
      <c r="O85" s="6"/>
      <c r="P85" s="6"/>
      <c r="Q85" s="6"/>
      <c r="R85" s="6"/>
      <c r="S85" s="6"/>
      <c r="T85" s="6"/>
      <c r="U85" s="6"/>
      <c r="V85" s="6"/>
      <c r="W85" s="6"/>
      <c r="X85" s="6"/>
      <c r="Y85" s="6"/>
      <c r="Z85" s="6"/>
      <c r="AA85" s="6"/>
      <c r="AB85" s="6"/>
      <c r="AC85" s="6"/>
      <c r="AD85" s="6"/>
      <c r="AE85" s="6"/>
      <c r="AF85" s="6"/>
    </row>
    <row r="86" spans="1:32" x14ac:dyDescent="0.25">
      <c r="A86" s="6"/>
      <c r="B86" s="48"/>
      <c r="C86" s="6"/>
      <c r="D86" s="6"/>
      <c r="E86" s="6"/>
      <c r="F86" s="6"/>
      <c r="G86" s="6"/>
      <c r="H86" s="6"/>
      <c r="I86" s="6"/>
      <c r="J86" s="6"/>
      <c r="K86" s="6"/>
      <c r="L86" s="6"/>
      <c r="M86" s="6"/>
      <c r="N86" s="6"/>
      <c r="O86" s="6"/>
      <c r="P86" s="6"/>
      <c r="Q86" s="6"/>
      <c r="R86" s="6"/>
      <c r="S86" s="6"/>
      <c r="T86" s="6"/>
      <c r="U86" s="6"/>
      <c r="V86" s="6"/>
      <c r="W86" s="6"/>
      <c r="X86" s="6"/>
      <c r="Y86" s="6"/>
      <c r="Z86" s="6"/>
      <c r="AA86" s="6"/>
      <c r="AB86" s="6"/>
      <c r="AC86" s="6"/>
      <c r="AD86" s="6"/>
      <c r="AE86" s="6"/>
      <c r="AF86" s="6"/>
    </row>
    <row r="87" spans="1:32" x14ac:dyDescent="0.25">
      <c r="A87" s="6"/>
      <c r="B87" s="48"/>
      <c r="C87" s="6"/>
      <c r="D87" s="6"/>
      <c r="E87" s="6"/>
      <c r="F87" s="6"/>
      <c r="G87" s="6"/>
      <c r="H87" s="6"/>
      <c r="I87" s="6"/>
      <c r="J87" s="6"/>
      <c r="K87" s="6"/>
      <c r="L87" s="6"/>
      <c r="M87" s="6"/>
      <c r="N87" s="6"/>
      <c r="O87" s="6"/>
      <c r="P87" s="6"/>
      <c r="Q87" s="6"/>
      <c r="R87" s="6"/>
      <c r="S87" s="6"/>
      <c r="T87" s="6"/>
      <c r="U87" s="6"/>
      <c r="V87" s="6"/>
      <c r="W87" s="6"/>
      <c r="X87" s="6"/>
      <c r="Y87" s="6"/>
      <c r="Z87" s="6"/>
      <c r="AA87" s="6"/>
      <c r="AB87" s="6"/>
      <c r="AC87" s="6"/>
      <c r="AD87" s="6"/>
      <c r="AE87" s="6"/>
      <c r="AF87" s="6"/>
    </row>
    <row r="88" spans="1:32" x14ac:dyDescent="0.25">
      <c r="A88" s="6"/>
      <c r="B88" s="48"/>
      <c r="C88" s="6"/>
      <c r="D88" s="6"/>
      <c r="E88" s="6"/>
      <c r="F88" s="6"/>
      <c r="G88" s="6"/>
      <c r="H88" s="6"/>
      <c r="I88" s="6"/>
      <c r="J88" s="6"/>
      <c r="K88" s="6"/>
      <c r="L88" s="6"/>
      <c r="M88" s="6"/>
      <c r="N88" s="6"/>
      <c r="O88" s="6"/>
      <c r="P88" s="6"/>
      <c r="Q88" s="6"/>
      <c r="R88" s="6"/>
      <c r="S88" s="6"/>
      <c r="T88" s="6"/>
      <c r="U88" s="6"/>
      <c r="V88" s="6"/>
      <c r="W88" s="6"/>
      <c r="X88" s="6"/>
      <c r="Y88" s="6"/>
      <c r="Z88" s="6"/>
      <c r="AA88" s="6"/>
      <c r="AB88" s="6"/>
      <c r="AC88" s="6"/>
      <c r="AD88" s="6"/>
      <c r="AE88" s="6"/>
      <c r="AF88" s="6"/>
    </row>
    <row r="89" spans="1:32" x14ac:dyDescent="0.25">
      <c r="A89" s="6"/>
      <c r="B89" s="48"/>
      <c r="C89" s="6"/>
      <c r="D89" s="6"/>
      <c r="E89" s="6"/>
      <c r="F89" s="6"/>
      <c r="G89" s="6"/>
      <c r="H89" s="6"/>
      <c r="I89" s="6"/>
      <c r="J89" s="6"/>
      <c r="K89" s="6"/>
      <c r="L89" s="6"/>
      <c r="M89" s="6"/>
      <c r="N89" s="6"/>
      <c r="O89" s="6"/>
      <c r="P89" s="6"/>
      <c r="Q89" s="6"/>
      <c r="R89" s="6"/>
      <c r="S89" s="6"/>
      <c r="T89" s="6"/>
      <c r="U89" s="6"/>
      <c r="V89" s="6"/>
      <c r="W89" s="6"/>
      <c r="X89" s="6"/>
      <c r="Y89" s="6"/>
      <c r="Z89" s="6"/>
      <c r="AA89" s="6"/>
      <c r="AB89" s="6"/>
      <c r="AC89" s="6"/>
      <c r="AD89" s="6"/>
      <c r="AE89" s="6"/>
      <c r="AF89" s="6"/>
    </row>
    <row r="90" spans="1:32" x14ac:dyDescent="0.25">
      <c r="A90" s="6"/>
      <c r="B90" s="48"/>
      <c r="C90" s="6"/>
      <c r="D90" s="6"/>
      <c r="E90" s="6"/>
      <c r="F90" s="6"/>
      <c r="G90" s="6"/>
      <c r="H90" s="6"/>
      <c r="I90" s="6"/>
      <c r="J90" s="6"/>
      <c r="K90" s="6"/>
      <c r="L90" s="6"/>
      <c r="M90" s="6"/>
      <c r="N90" s="6"/>
      <c r="O90" s="6"/>
      <c r="P90" s="6"/>
      <c r="Q90" s="6"/>
      <c r="R90" s="6"/>
      <c r="S90" s="6"/>
      <c r="T90" s="6"/>
      <c r="U90" s="6"/>
      <c r="V90" s="6"/>
      <c r="W90" s="6"/>
      <c r="X90" s="6"/>
      <c r="Y90" s="6"/>
      <c r="Z90" s="6"/>
      <c r="AA90" s="6"/>
      <c r="AB90" s="6"/>
      <c r="AC90" s="6"/>
      <c r="AD90" s="6"/>
      <c r="AE90" s="6"/>
      <c r="AF90" s="6"/>
    </row>
    <row r="91" spans="1:32" x14ac:dyDescent="0.25">
      <c r="A91" s="6"/>
      <c r="B91" s="48"/>
      <c r="C91" s="6"/>
      <c r="D91" s="6"/>
      <c r="E91" s="6"/>
      <c r="F91" s="6"/>
      <c r="G91" s="6"/>
      <c r="H91" s="6"/>
      <c r="I91" s="6"/>
      <c r="J91" s="6"/>
      <c r="K91" s="6"/>
      <c r="L91" s="6"/>
      <c r="M91" s="6"/>
      <c r="N91" s="6"/>
      <c r="O91" s="6"/>
      <c r="P91" s="6"/>
      <c r="Q91" s="6"/>
      <c r="R91" s="6"/>
      <c r="S91" s="6"/>
      <c r="T91" s="6"/>
      <c r="U91" s="6"/>
      <c r="V91" s="6"/>
      <c r="W91" s="6"/>
      <c r="X91" s="6"/>
      <c r="Y91" s="6"/>
      <c r="Z91" s="6"/>
      <c r="AA91" s="6"/>
      <c r="AB91" s="6"/>
      <c r="AC91" s="6"/>
      <c r="AD91" s="6"/>
      <c r="AE91" s="6"/>
      <c r="AF91" s="6"/>
    </row>
    <row r="92" spans="1:32" x14ac:dyDescent="0.25">
      <c r="A92" s="6"/>
      <c r="B92" s="48"/>
      <c r="C92" s="6"/>
      <c r="D92" s="6"/>
      <c r="E92" s="6"/>
      <c r="F92" s="6"/>
      <c r="G92" s="6"/>
      <c r="H92" s="6"/>
      <c r="I92" s="6"/>
      <c r="J92" s="6"/>
      <c r="K92" s="6"/>
      <c r="L92" s="6"/>
      <c r="M92" s="6"/>
      <c r="N92" s="6"/>
      <c r="O92" s="6"/>
      <c r="P92" s="6"/>
      <c r="Q92" s="6"/>
      <c r="R92" s="6"/>
      <c r="S92" s="6"/>
      <c r="T92" s="6"/>
      <c r="U92" s="6"/>
      <c r="V92" s="6"/>
      <c r="W92" s="6"/>
      <c r="X92" s="6"/>
      <c r="Y92" s="6"/>
      <c r="Z92" s="6"/>
      <c r="AA92" s="6"/>
      <c r="AB92" s="6"/>
      <c r="AC92" s="6"/>
      <c r="AD92" s="6"/>
      <c r="AE92" s="6"/>
      <c r="AF92" s="6"/>
    </row>
    <row r="93" spans="1:32" x14ac:dyDescent="0.25">
      <c r="A93" s="6"/>
      <c r="B93" s="48"/>
      <c r="C93" s="6"/>
      <c r="D93" s="6"/>
      <c r="E93" s="6"/>
      <c r="F93" s="6"/>
      <c r="G93" s="6"/>
      <c r="H93" s="6"/>
      <c r="I93" s="6"/>
      <c r="J93" s="6"/>
      <c r="K93" s="6"/>
      <c r="L93" s="6"/>
      <c r="M93" s="6"/>
      <c r="N93" s="6"/>
      <c r="O93" s="6"/>
      <c r="P93" s="6"/>
      <c r="Q93" s="6"/>
      <c r="R93" s="6"/>
      <c r="S93" s="6"/>
      <c r="T93" s="6"/>
      <c r="U93" s="6"/>
      <c r="V93" s="6"/>
      <c r="W93" s="6"/>
      <c r="X93" s="6"/>
      <c r="Y93" s="6"/>
      <c r="Z93" s="6"/>
      <c r="AA93" s="6"/>
      <c r="AB93" s="6"/>
      <c r="AC93" s="6"/>
      <c r="AD93" s="6"/>
      <c r="AE93" s="6"/>
      <c r="AF93" s="6"/>
    </row>
    <row r="94" spans="1:32" x14ac:dyDescent="0.25">
      <c r="A94" s="6"/>
      <c r="B94" s="48"/>
      <c r="C94" s="6"/>
      <c r="D94" s="6"/>
      <c r="E94" s="6"/>
      <c r="F94" s="6"/>
      <c r="G94" s="6"/>
      <c r="H94" s="6"/>
      <c r="I94" s="6"/>
      <c r="J94" s="6"/>
      <c r="K94" s="6"/>
      <c r="L94" s="6"/>
      <c r="M94" s="6"/>
      <c r="N94" s="6"/>
      <c r="O94" s="6"/>
      <c r="P94" s="6"/>
      <c r="Q94" s="6"/>
      <c r="R94" s="6"/>
      <c r="S94" s="6"/>
      <c r="T94" s="6"/>
      <c r="U94" s="6"/>
      <c r="V94" s="6"/>
      <c r="W94" s="6"/>
      <c r="X94" s="6"/>
      <c r="Y94" s="6"/>
      <c r="Z94" s="6"/>
      <c r="AA94" s="6"/>
      <c r="AB94" s="6"/>
      <c r="AC94" s="6"/>
      <c r="AD94" s="6"/>
      <c r="AE94" s="6"/>
      <c r="AF94" s="6"/>
    </row>
    <row r="95" spans="1:32" x14ac:dyDescent="0.25">
      <c r="A95" s="6"/>
      <c r="B95" s="48"/>
      <c r="C95" s="6"/>
      <c r="D95" s="6"/>
      <c r="E95" s="6"/>
      <c r="F95" s="6"/>
      <c r="G95" s="6"/>
      <c r="H95" s="6"/>
      <c r="I95" s="6"/>
      <c r="J95" s="6"/>
      <c r="K95" s="6"/>
      <c r="L95" s="6"/>
      <c r="M95" s="6"/>
      <c r="N95" s="6"/>
      <c r="O95" s="6"/>
      <c r="P95" s="6"/>
      <c r="Q95" s="6"/>
      <c r="R95" s="6"/>
      <c r="S95" s="6"/>
      <c r="T95" s="6"/>
      <c r="U95" s="6"/>
      <c r="V95" s="6"/>
      <c r="W95" s="6"/>
      <c r="X95" s="6"/>
      <c r="Y95" s="6"/>
      <c r="Z95" s="6"/>
      <c r="AA95" s="6"/>
      <c r="AB95" s="6"/>
      <c r="AC95" s="6"/>
      <c r="AD95" s="6"/>
      <c r="AE95" s="6"/>
      <c r="AF95" s="6"/>
    </row>
    <row r="96" spans="1:32" x14ac:dyDescent="0.25">
      <c r="A96" s="6"/>
      <c r="B96" s="48"/>
      <c r="C96" s="6"/>
      <c r="D96" s="6"/>
      <c r="E96" s="6"/>
      <c r="F96" s="6"/>
      <c r="G96" s="6"/>
      <c r="H96" s="6"/>
      <c r="I96" s="6"/>
      <c r="J96" s="6"/>
      <c r="K96" s="6"/>
      <c r="L96" s="6"/>
      <c r="M96" s="6"/>
      <c r="N96" s="6"/>
      <c r="O96" s="6"/>
      <c r="P96" s="6"/>
      <c r="Q96" s="6"/>
      <c r="R96" s="6"/>
      <c r="S96" s="6"/>
      <c r="T96" s="6"/>
      <c r="U96" s="6"/>
      <c r="V96" s="6"/>
      <c r="W96" s="6"/>
      <c r="X96" s="6"/>
      <c r="Y96" s="6"/>
      <c r="Z96" s="6"/>
      <c r="AA96" s="6"/>
      <c r="AB96" s="6"/>
      <c r="AC96" s="6"/>
      <c r="AD96" s="6"/>
      <c r="AE96" s="6"/>
      <c r="AF96" s="6"/>
    </row>
    <row r="97" spans="1:32" x14ac:dyDescent="0.25">
      <c r="A97" s="6"/>
      <c r="B97" s="48"/>
      <c r="C97" s="6"/>
      <c r="D97" s="6"/>
      <c r="E97" s="6"/>
      <c r="F97" s="6"/>
      <c r="G97" s="6"/>
      <c r="H97" s="6"/>
      <c r="I97" s="6"/>
      <c r="J97" s="6"/>
      <c r="K97" s="6"/>
      <c r="L97" s="6"/>
      <c r="M97" s="6"/>
      <c r="N97" s="6"/>
      <c r="O97" s="6"/>
      <c r="P97" s="6"/>
      <c r="Q97" s="6"/>
      <c r="R97" s="6"/>
      <c r="S97" s="6"/>
      <c r="T97" s="6"/>
      <c r="U97" s="6"/>
      <c r="V97" s="6"/>
      <c r="W97" s="6"/>
      <c r="X97" s="6"/>
      <c r="Y97" s="6"/>
      <c r="Z97" s="6"/>
      <c r="AA97" s="6"/>
      <c r="AB97" s="6"/>
      <c r="AC97" s="6"/>
      <c r="AD97" s="6"/>
      <c r="AE97" s="6"/>
      <c r="AF97" s="6"/>
    </row>
    <row r="98" spans="1:32" x14ac:dyDescent="0.25">
      <c r="A98" s="6"/>
      <c r="B98" s="48"/>
      <c r="C98" s="6"/>
      <c r="D98" s="6"/>
      <c r="E98" s="6"/>
      <c r="F98" s="6"/>
      <c r="G98" s="6"/>
      <c r="H98" s="6"/>
      <c r="I98" s="6"/>
      <c r="J98" s="6"/>
      <c r="K98" s="6"/>
      <c r="L98" s="6"/>
      <c r="M98" s="6"/>
      <c r="N98" s="6"/>
      <c r="O98" s="6"/>
      <c r="P98" s="6"/>
      <c r="Q98" s="6"/>
      <c r="R98" s="6"/>
      <c r="S98" s="6"/>
      <c r="T98" s="6"/>
      <c r="U98" s="6"/>
      <c r="V98" s="6"/>
      <c r="W98" s="6"/>
      <c r="X98" s="6"/>
      <c r="Y98" s="6"/>
      <c r="Z98" s="6"/>
      <c r="AA98" s="6"/>
      <c r="AB98" s="6"/>
      <c r="AC98" s="6"/>
      <c r="AD98" s="6"/>
      <c r="AE98" s="6"/>
      <c r="AF98" s="6"/>
    </row>
    <row r="99" spans="1:32" x14ac:dyDescent="0.25">
      <c r="A99" s="6"/>
      <c r="B99" s="48"/>
      <c r="C99" s="6"/>
      <c r="D99" s="6"/>
      <c r="E99" s="6"/>
      <c r="F99" s="6"/>
      <c r="G99" s="6"/>
      <c r="H99" s="6"/>
      <c r="I99" s="6"/>
      <c r="J99" s="6"/>
      <c r="K99" s="6"/>
      <c r="L99" s="6"/>
      <c r="M99" s="6"/>
      <c r="N99" s="6"/>
      <c r="O99" s="6"/>
      <c r="P99" s="6"/>
      <c r="Q99" s="6"/>
      <c r="R99" s="6"/>
      <c r="S99" s="6"/>
      <c r="T99" s="6"/>
      <c r="U99" s="6"/>
      <c r="V99" s="6"/>
      <c r="W99" s="6"/>
      <c r="X99" s="6"/>
      <c r="Y99" s="6"/>
      <c r="Z99" s="6"/>
      <c r="AA99" s="6"/>
      <c r="AB99" s="6"/>
      <c r="AC99" s="6"/>
      <c r="AD99" s="6"/>
      <c r="AE99" s="6"/>
      <c r="AF99" s="6"/>
    </row>
    <row r="100" spans="1:32" x14ac:dyDescent="0.25">
      <c r="A100" s="6"/>
      <c r="B100" s="48"/>
      <c r="C100" s="6"/>
      <c r="D100" s="6"/>
      <c r="E100" s="6"/>
      <c r="F100" s="6"/>
      <c r="G100" s="6"/>
      <c r="H100" s="6"/>
      <c r="I100" s="6"/>
      <c r="J100" s="6"/>
      <c r="K100" s="6"/>
      <c r="L100" s="6"/>
      <c r="M100" s="6"/>
      <c r="N100" s="6"/>
      <c r="O100" s="6"/>
      <c r="P100" s="6"/>
      <c r="Q100" s="6"/>
      <c r="R100" s="6"/>
      <c r="S100" s="6"/>
      <c r="T100" s="6"/>
      <c r="U100" s="6"/>
      <c r="V100" s="6"/>
      <c r="W100" s="6"/>
      <c r="X100" s="6"/>
      <c r="Y100" s="6"/>
      <c r="Z100" s="6"/>
      <c r="AA100" s="6"/>
      <c r="AB100" s="6"/>
      <c r="AC100" s="6"/>
      <c r="AD100" s="6"/>
      <c r="AE100" s="6"/>
      <c r="AF100" s="6"/>
    </row>
    <row r="101" spans="1:32" x14ac:dyDescent="0.25">
      <c r="A101" s="6"/>
      <c r="B101" s="48"/>
      <c r="C101" s="6"/>
      <c r="D101" s="6"/>
      <c r="E101" s="6"/>
      <c r="F101" s="6"/>
      <c r="G101" s="6"/>
      <c r="H101" s="6"/>
      <c r="I101" s="6"/>
      <c r="J101" s="6"/>
      <c r="K101" s="6"/>
      <c r="L101" s="6"/>
      <c r="M101" s="6"/>
      <c r="N101" s="6"/>
      <c r="O101" s="6"/>
      <c r="P101" s="6"/>
      <c r="Q101" s="6"/>
      <c r="R101" s="6"/>
      <c r="S101" s="6"/>
      <c r="T101" s="6"/>
      <c r="U101" s="6"/>
      <c r="V101" s="6"/>
      <c r="W101" s="6"/>
      <c r="X101" s="6"/>
      <c r="Y101" s="6"/>
      <c r="Z101" s="6"/>
      <c r="AA101" s="6"/>
      <c r="AB101" s="6"/>
      <c r="AC101" s="6"/>
      <c r="AD101" s="6"/>
      <c r="AE101" s="6"/>
      <c r="AF101" s="6"/>
    </row>
    <row r="102" spans="1:32" x14ac:dyDescent="0.25">
      <c r="A102" s="6"/>
      <c r="B102" s="48"/>
      <c r="C102" s="6"/>
      <c r="D102" s="6"/>
      <c r="E102" s="6"/>
      <c r="F102" s="6"/>
      <c r="G102" s="6"/>
      <c r="H102" s="6"/>
      <c r="I102" s="6"/>
      <c r="J102" s="6"/>
      <c r="K102" s="6"/>
      <c r="L102" s="6"/>
      <c r="M102" s="6"/>
      <c r="N102" s="6"/>
      <c r="O102" s="6"/>
      <c r="P102" s="6"/>
      <c r="Q102" s="6"/>
      <c r="R102" s="6"/>
      <c r="S102" s="6"/>
      <c r="T102" s="6"/>
      <c r="U102" s="6"/>
      <c r="V102" s="6"/>
      <c r="W102" s="6"/>
      <c r="X102" s="6"/>
      <c r="Y102" s="6"/>
      <c r="Z102" s="6"/>
      <c r="AA102" s="6"/>
      <c r="AB102" s="6"/>
      <c r="AC102" s="6"/>
      <c r="AD102" s="6"/>
      <c r="AE102" s="6"/>
      <c r="AF102" s="6"/>
    </row>
    <row r="103" spans="1:32" x14ac:dyDescent="0.25">
      <c r="A103" s="6"/>
      <c r="B103" s="48"/>
      <c r="C103" s="6"/>
      <c r="D103" s="6"/>
      <c r="E103" s="6"/>
      <c r="F103" s="6"/>
      <c r="G103" s="6"/>
      <c r="H103" s="6"/>
      <c r="I103" s="6"/>
      <c r="J103" s="6"/>
      <c r="K103" s="6"/>
      <c r="L103" s="6"/>
      <c r="M103" s="6"/>
      <c r="N103" s="6"/>
      <c r="O103" s="6"/>
      <c r="P103" s="6"/>
      <c r="Q103" s="6"/>
      <c r="R103" s="6"/>
      <c r="S103" s="6"/>
      <c r="T103" s="6"/>
      <c r="U103" s="6"/>
      <c r="V103" s="6"/>
      <c r="W103" s="6"/>
      <c r="X103" s="6"/>
      <c r="Y103" s="6"/>
      <c r="Z103" s="6"/>
      <c r="AA103" s="6"/>
      <c r="AB103" s="6"/>
      <c r="AC103" s="6"/>
      <c r="AD103" s="6"/>
      <c r="AE103" s="6"/>
      <c r="AF103" s="6"/>
    </row>
    <row r="104" spans="1:32" x14ac:dyDescent="0.25">
      <c r="A104" s="6"/>
      <c r="B104" s="48"/>
      <c r="C104" s="6"/>
      <c r="D104" s="6"/>
      <c r="E104" s="6"/>
      <c r="F104" s="6"/>
      <c r="G104" s="6"/>
      <c r="H104" s="6"/>
      <c r="I104" s="6"/>
      <c r="J104" s="6"/>
      <c r="K104" s="6"/>
      <c r="L104" s="6"/>
      <c r="M104" s="6"/>
      <c r="N104" s="6"/>
      <c r="O104" s="6"/>
      <c r="P104" s="6"/>
      <c r="Q104" s="6"/>
      <c r="R104" s="6"/>
      <c r="S104" s="6"/>
      <c r="T104" s="6"/>
      <c r="U104" s="6"/>
      <c r="V104" s="6"/>
      <c r="W104" s="6"/>
      <c r="X104" s="6"/>
      <c r="Y104" s="6"/>
      <c r="Z104" s="6"/>
      <c r="AA104" s="6"/>
      <c r="AB104" s="6"/>
      <c r="AC104" s="6"/>
      <c r="AD104" s="6"/>
      <c r="AE104" s="6"/>
      <c r="AF104" s="6"/>
    </row>
    <row r="105" spans="1:32" x14ac:dyDescent="0.25">
      <c r="A105" s="6"/>
      <c r="B105" s="48"/>
      <c r="C105" s="6"/>
      <c r="D105" s="6"/>
      <c r="E105" s="6"/>
      <c r="F105" s="6"/>
      <c r="G105" s="6"/>
      <c r="H105" s="6"/>
      <c r="I105" s="6"/>
      <c r="J105" s="6"/>
      <c r="K105" s="6"/>
      <c r="L105" s="6"/>
      <c r="M105" s="6"/>
      <c r="N105" s="6"/>
      <c r="O105" s="6"/>
      <c r="P105" s="6"/>
      <c r="Q105" s="6"/>
      <c r="R105" s="6"/>
      <c r="S105" s="6"/>
      <c r="T105" s="6"/>
      <c r="U105" s="6"/>
      <c r="V105" s="6"/>
      <c r="W105" s="6"/>
      <c r="X105" s="6"/>
      <c r="Y105" s="6"/>
      <c r="Z105" s="6"/>
      <c r="AA105" s="6"/>
      <c r="AB105" s="6"/>
      <c r="AC105" s="6"/>
      <c r="AD105" s="6"/>
      <c r="AE105" s="6"/>
      <c r="AF105" s="6"/>
    </row>
    <row r="106" spans="1:32" x14ac:dyDescent="0.25">
      <c r="A106" s="6"/>
      <c r="B106" s="48"/>
      <c r="C106" s="6"/>
      <c r="D106" s="6"/>
      <c r="E106" s="6"/>
      <c r="F106" s="6"/>
      <c r="G106" s="6"/>
      <c r="H106" s="6"/>
      <c r="I106" s="6"/>
      <c r="J106" s="6"/>
      <c r="K106" s="6"/>
      <c r="L106" s="6"/>
      <c r="M106" s="6"/>
      <c r="N106" s="6"/>
      <c r="O106" s="6"/>
      <c r="P106" s="6"/>
      <c r="Q106" s="6"/>
      <c r="R106" s="6"/>
      <c r="S106" s="6"/>
      <c r="T106" s="6"/>
      <c r="U106" s="6"/>
      <c r="V106" s="6"/>
      <c r="W106" s="6"/>
      <c r="X106" s="6"/>
      <c r="Y106" s="6"/>
      <c r="Z106" s="6"/>
      <c r="AA106" s="6"/>
      <c r="AB106" s="6"/>
      <c r="AC106" s="6"/>
      <c r="AD106" s="6"/>
      <c r="AE106" s="6"/>
      <c r="AF106" s="6"/>
    </row>
    <row r="107" spans="1:32" x14ac:dyDescent="0.25">
      <c r="A107" s="6"/>
      <c r="B107" s="48"/>
      <c r="C107" s="6"/>
      <c r="D107" s="6"/>
      <c r="E107" s="6"/>
      <c r="F107" s="6"/>
      <c r="G107" s="6"/>
      <c r="H107" s="6"/>
      <c r="I107" s="6"/>
      <c r="J107" s="6"/>
      <c r="K107" s="6"/>
      <c r="L107" s="6"/>
      <c r="M107" s="6"/>
      <c r="N107" s="6"/>
      <c r="O107" s="6"/>
      <c r="P107" s="6"/>
      <c r="Q107" s="6"/>
      <c r="R107" s="6"/>
      <c r="S107" s="6"/>
      <c r="T107" s="6"/>
      <c r="U107" s="6"/>
      <c r="V107" s="6"/>
      <c r="W107" s="6"/>
      <c r="X107" s="6"/>
      <c r="Y107" s="6"/>
      <c r="Z107" s="6"/>
      <c r="AA107" s="6"/>
      <c r="AB107" s="6"/>
      <c r="AC107" s="6"/>
      <c r="AD107" s="6"/>
      <c r="AE107" s="6"/>
      <c r="AF107" s="6"/>
    </row>
    <row r="108" spans="1:32" x14ac:dyDescent="0.25">
      <c r="A108" s="6"/>
      <c r="B108" s="48"/>
      <c r="C108" s="6"/>
      <c r="D108" s="6"/>
      <c r="E108" s="6"/>
      <c r="F108" s="6"/>
      <c r="G108" s="6"/>
      <c r="H108" s="6"/>
      <c r="I108" s="6"/>
      <c r="J108" s="6"/>
      <c r="K108" s="6"/>
      <c r="L108" s="6"/>
      <c r="M108" s="6"/>
      <c r="N108" s="6"/>
      <c r="O108" s="6"/>
      <c r="P108" s="6"/>
      <c r="Q108" s="6"/>
      <c r="R108" s="6"/>
      <c r="S108" s="6"/>
      <c r="T108" s="6"/>
      <c r="U108" s="6"/>
      <c r="V108" s="6"/>
      <c r="W108" s="6"/>
      <c r="X108" s="6"/>
      <c r="Y108" s="6"/>
      <c r="Z108" s="6"/>
      <c r="AA108" s="6"/>
      <c r="AB108" s="6"/>
      <c r="AC108" s="6"/>
      <c r="AD108" s="6"/>
      <c r="AE108" s="6"/>
      <c r="AF108" s="6"/>
    </row>
    <row r="109" spans="1:32" x14ac:dyDescent="0.25">
      <c r="A109" s="6"/>
      <c r="B109" s="48"/>
      <c r="C109" s="6"/>
      <c r="D109" s="6"/>
      <c r="E109" s="6"/>
      <c r="F109" s="6"/>
      <c r="G109" s="6"/>
      <c r="H109" s="6"/>
      <c r="I109" s="6"/>
      <c r="J109" s="6"/>
      <c r="K109" s="6"/>
      <c r="L109" s="6"/>
      <c r="M109" s="6"/>
      <c r="N109" s="6"/>
      <c r="O109" s="6"/>
      <c r="P109" s="6"/>
      <c r="Q109" s="6"/>
      <c r="R109" s="6"/>
      <c r="S109" s="6"/>
      <c r="T109" s="6"/>
      <c r="U109" s="6"/>
      <c r="V109" s="6"/>
      <c r="W109" s="6"/>
      <c r="X109" s="6"/>
      <c r="Y109" s="6"/>
      <c r="Z109" s="6"/>
      <c r="AA109" s="6"/>
      <c r="AB109" s="6"/>
      <c r="AC109" s="6"/>
      <c r="AD109" s="6"/>
      <c r="AE109" s="6"/>
      <c r="AF109" s="6"/>
    </row>
    <row r="110" spans="1:32" x14ac:dyDescent="0.25">
      <c r="A110" s="6"/>
      <c r="B110" s="48"/>
      <c r="C110" s="6"/>
      <c r="D110" s="6"/>
      <c r="E110" s="6"/>
      <c r="F110" s="6"/>
      <c r="G110" s="6"/>
      <c r="H110" s="6"/>
      <c r="I110" s="6"/>
      <c r="J110" s="6"/>
      <c r="K110" s="6"/>
      <c r="L110" s="6"/>
      <c r="M110" s="6"/>
      <c r="N110" s="6"/>
      <c r="O110" s="6"/>
      <c r="P110" s="6"/>
      <c r="Q110" s="6"/>
      <c r="R110" s="6"/>
      <c r="S110" s="6"/>
      <c r="T110" s="6"/>
      <c r="U110" s="6"/>
      <c r="V110" s="6"/>
      <c r="W110" s="6"/>
      <c r="X110" s="6"/>
      <c r="Y110" s="6"/>
      <c r="Z110" s="6"/>
      <c r="AA110" s="6"/>
      <c r="AB110" s="6"/>
      <c r="AC110" s="6"/>
      <c r="AD110" s="6"/>
      <c r="AE110" s="6"/>
      <c r="AF110" s="6"/>
    </row>
    <row r="111" spans="1:32" x14ac:dyDescent="0.25">
      <c r="A111" s="6"/>
      <c r="B111" s="48"/>
      <c r="C111" s="6"/>
      <c r="D111" s="6"/>
      <c r="E111" s="6"/>
      <c r="F111" s="6"/>
      <c r="G111" s="6"/>
      <c r="H111" s="6"/>
      <c r="I111" s="6"/>
      <c r="J111" s="6"/>
      <c r="K111" s="6"/>
      <c r="L111" s="6"/>
      <c r="M111" s="6"/>
      <c r="N111" s="6"/>
      <c r="O111" s="6"/>
      <c r="P111" s="6"/>
      <c r="Q111" s="6"/>
      <c r="R111" s="6"/>
      <c r="S111" s="6"/>
      <c r="T111" s="6"/>
      <c r="U111" s="6"/>
      <c r="V111" s="6"/>
      <c r="W111" s="6"/>
      <c r="X111" s="6"/>
      <c r="Y111" s="6"/>
      <c r="Z111" s="6"/>
      <c r="AA111" s="6"/>
      <c r="AB111" s="6"/>
      <c r="AC111" s="6"/>
      <c r="AD111" s="6"/>
      <c r="AE111" s="6"/>
      <c r="AF111" s="6"/>
    </row>
    <row r="112" spans="1:32" x14ac:dyDescent="0.25">
      <c r="A112" s="6"/>
      <c r="B112" s="48"/>
      <c r="C112" s="6"/>
      <c r="D112" s="6"/>
      <c r="E112" s="6"/>
      <c r="F112" s="6"/>
      <c r="G112" s="6"/>
      <c r="H112" s="6"/>
      <c r="I112" s="6"/>
      <c r="J112" s="6"/>
      <c r="K112" s="6"/>
      <c r="L112" s="6"/>
      <c r="M112" s="6"/>
      <c r="N112" s="6"/>
      <c r="O112" s="6"/>
      <c r="P112" s="6"/>
      <c r="Q112" s="6"/>
      <c r="R112" s="6"/>
      <c r="S112" s="6"/>
      <c r="T112" s="6"/>
      <c r="U112" s="6"/>
      <c r="V112" s="6"/>
      <c r="W112" s="6"/>
      <c r="X112" s="6"/>
      <c r="Y112" s="6"/>
      <c r="Z112" s="6"/>
      <c r="AA112" s="6"/>
      <c r="AB112" s="6"/>
      <c r="AC112" s="6"/>
      <c r="AD112" s="6"/>
      <c r="AE112" s="6"/>
      <c r="AF112" s="6"/>
    </row>
    <row r="113" spans="1:32" x14ac:dyDescent="0.25">
      <c r="A113" s="6"/>
      <c r="B113" s="48"/>
      <c r="C113" s="6"/>
      <c r="D113" s="6"/>
      <c r="E113" s="6"/>
      <c r="F113" s="6"/>
      <c r="G113" s="6"/>
      <c r="H113" s="6"/>
      <c r="I113" s="6"/>
      <c r="J113" s="6"/>
      <c r="K113" s="6"/>
      <c r="L113" s="6"/>
      <c r="M113" s="6"/>
      <c r="N113" s="6"/>
      <c r="O113" s="6"/>
      <c r="P113" s="6"/>
      <c r="Q113" s="6"/>
      <c r="R113" s="6"/>
      <c r="S113" s="6"/>
      <c r="T113" s="6"/>
      <c r="U113" s="6"/>
      <c r="V113" s="6"/>
      <c r="W113" s="6"/>
      <c r="X113" s="6"/>
      <c r="Y113" s="6"/>
      <c r="Z113" s="6"/>
      <c r="AA113" s="6"/>
      <c r="AB113" s="6"/>
      <c r="AC113" s="6"/>
      <c r="AD113" s="6"/>
      <c r="AE113" s="6"/>
      <c r="AF113" s="6"/>
    </row>
    <row r="114" spans="1:32" x14ac:dyDescent="0.25">
      <c r="A114" s="6"/>
      <c r="B114" s="48"/>
      <c r="C114" s="6"/>
      <c r="D114" s="6"/>
      <c r="E114" s="6"/>
      <c r="F114" s="6"/>
      <c r="G114" s="6"/>
      <c r="H114" s="6"/>
      <c r="I114" s="6"/>
      <c r="J114" s="6"/>
      <c r="K114" s="6"/>
      <c r="L114" s="6"/>
      <c r="M114" s="6"/>
      <c r="N114" s="6"/>
      <c r="O114" s="6"/>
      <c r="P114" s="6"/>
      <c r="Q114" s="6"/>
      <c r="R114" s="6"/>
      <c r="S114" s="6"/>
      <c r="T114" s="6"/>
      <c r="U114" s="6"/>
      <c r="V114" s="6"/>
      <c r="W114" s="6"/>
      <c r="X114" s="6"/>
      <c r="Y114" s="6"/>
      <c r="Z114" s="6"/>
      <c r="AA114" s="6"/>
      <c r="AB114" s="6"/>
      <c r="AC114" s="6"/>
      <c r="AD114" s="6"/>
      <c r="AE114" s="6"/>
      <c r="AF114" s="6"/>
    </row>
    <row r="115" spans="1:32" x14ac:dyDescent="0.25">
      <c r="A115" s="6"/>
      <c r="B115" s="48"/>
      <c r="C115" s="6"/>
      <c r="D115" s="6"/>
      <c r="E115" s="6"/>
      <c r="F115" s="6"/>
      <c r="G115" s="6"/>
      <c r="H115" s="6"/>
      <c r="I115" s="6"/>
      <c r="J115" s="6"/>
      <c r="K115" s="6"/>
      <c r="L115" s="6"/>
      <c r="M115" s="6"/>
      <c r="N115" s="6"/>
      <c r="O115" s="6"/>
      <c r="P115" s="6"/>
      <c r="Q115" s="6"/>
      <c r="R115" s="6"/>
      <c r="S115" s="6"/>
      <c r="T115" s="6"/>
      <c r="U115" s="6"/>
      <c r="V115" s="6"/>
      <c r="W115" s="6"/>
      <c r="X115" s="6"/>
      <c r="Y115" s="6"/>
      <c r="Z115" s="6"/>
      <c r="AA115" s="6"/>
      <c r="AB115" s="6"/>
      <c r="AC115" s="6"/>
      <c r="AD115" s="6"/>
      <c r="AE115" s="6"/>
      <c r="AF115" s="6"/>
    </row>
    <row r="116" spans="1:32" x14ac:dyDescent="0.25">
      <c r="A116" s="6"/>
      <c r="B116" s="48"/>
      <c r="C116" s="6"/>
      <c r="D116" s="6"/>
      <c r="E116" s="6"/>
      <c r="F116" s="6"/>
      <c r="G116" s="6"/>
      <c r="H116" s="6"/>
      <c r="I116" s="6"/>
      <c r="J116" s="6"/>
      <c r="K116" s="6"/>
      <c r="L116" s="6"/>
      <c r="M116" s="6"/>
      <c r="N116" s="6"/>
      <c r="O116" s="6"/>
      <c r="P116" s="6"/>
      <c r="Q116" s="6"/>
      <c r="R116" s="6"/>
      <c r="S116" s="6"/>
      <c r="T116" s="6"/>
      <c r="U116" s="6"/>
      <c r="V116" s="6"/>
      <c r="W116" s="6"/>
      <c r="X116" s="6"/>
      <c r="Y116" s="6"/>
      <c r="Z116" s="6"/>
      <c r="AA116" s="6"/>
      <c r="AB116" s="6"/>
      <c r="AC116" s="6"/>
      <c r="AD116" s="6"/>
      <c r="AE116" s="6"/>
      <c r="AF116" s="6"/>
    </row>
    <row r="117" spans="1:32" x14ac:dyDescent="0.25">
      <c r="A117" s="6"/>
      <c r="B117" s="48"/>
      <c r="C117" s="6"/>
      <c r="D117" s="6"/>
      <c r="E117" s="6"/>
      <c r="F117" s="6"/>
      <c r="G117" s="6"/>
      <c r="H117" s="6"/>
      <c r="I117" s="6"/>
      <c r="J117" s="6"/>
      <c r="K117" s="6"/>
      <c r="L117" s="6"/>
      <c r="M117" s="6"/>
      <c r="N117" s="6"/>
      <c r="O117" s="6"/>
      <c r="P117" s="6"/>
      <c r="Q117" s="6"/>
      <c r="R117" s="6"/>
      <c r="S117" s="6"/>
      <c r="T117" s="6"/>
      <c r="U117" s="6"/>
      <c r="V117" s="6"/>
      <c r="W117" s="6"/>
      <c r="X117" s="6"/>
      <c r="Y117" s="6"/>
      <c r="Z117" s="6"/>
      <c r="AA117" s="6"/>
      <c r="AB117" s="6"/>
      <c r="AC117" s="6"/>
      <c r="AD117" s="6"/>
      <c r="AE117" s="6"/>
      <c r="AF117" s="6"/>
    </row>
    <row r="118" spans="1:32" x14ac:dyDescent="0.25">
      <c r="A118" s="6"/>
      <c r="B118" s="48"/>
      <c r="C118" s="6"/>
      <c r="D118" s="6"/>
      <c r="E118" s="6"/>
      <c r="F118" s="6"/>
      <c r="G118" s="6"/>
      <c r="H118" s="6"/>
      <c r="I118" s="6"/>
      <c r="J118" s="6"/>
      <c r="K118" s="6"/>
      <c r="L118" s="6"/>
      <c r="M118" s="6"/>
      <c r="N118" s="6"/>
      <c r="O118" s="6"/>
      <c r="P118" s="6"/>
      <c r="Q118" s="6"/>
      <c r="R118" s="6"/>
      <c r="S118" s="6"/>
      <c r="T118" s="6"/>
      <c r="U118" s="6"/>
      <c r="V118" s="6"/>
      <c r="W118" s="6"/>
      <c r="X118" s="6"/>
      <c r="Y118" s="6"/>
      <c r="Z118" s="6"/>
      <c r="AA118" s="6"/>
      <c r="AB118" s="6"/>
      <c r="AC118" s="6"/>
      <c r="AD118" s="6"/>
      <c r="AE118" s="6"/>
      <c r="AF118" s="6"/>
    </row>
    <row r="119" spans="1:32" x14ac:dyDescent="0.25">
      <c r="A119" s="6"/>
      <c r="B119" s="48"/>
      <c r="C119" s="6"/>
      <c r="D119" s="6"/>
      <c r="E119" s="6"/>
      <c r="F119" s="6"/>
      <c r="G119" s="6"/>
      <c r="H119" s="6"/>
      <c r="I119" s="6"/>
      <c r="J119" s="6"/>
      <c r="K119" s="6"/>
      <c r="L119" s="6"/>
      <c r="M119" s="6"/>
      <c r="N119" s="6"/>
      <c r="O119" s="6"/>
      <c r="P119" s="6"/>
      <c r="Q119" s="6"/>
      <c r="R119" s="6"/>
      <c r="S119" s="6"/>
      <c r="T119" s="6"/>
      <c r="U119" s="6"/>
      <c r="V119" s="6"/>
      <c r="W119" s="6"/>
      <c r="X119" s="6"/>
      <c r="Y119" s="6"/>
      <c r="Z119" s="6"/>
      <c r="AA119" s="6"/>
      <c r="AB119" s="6"/>
      <c r="AC119" s="6"/>
      <c r="AD119" s="6"/>
      <c r="AE119" s="6"/>
      <c r="AF119" s="6"/>
    </row>
    <row r="120" spans="1:32" x14ac:dyDescent="0.25">
      <c r="A120" s="6"/>
      <c r="B120" s="48"/>
      <c r="C120" s="6"/>
      <c r="D120" s="6"/>
      <c r="E120" s="6"/>
      <c r="F120" s="6"/>
      <c r="G120" s="6"/>
      <c r="H120" s="6"/>
      <c r="I120" s="6"/>
      <c r="J120" s="6"/>
      <c r="K120" s="6"/>
      <c r="L120" s="6"/>
      <c r="M120" s="6"/>
      <c r="N120" s="6"/>
      <c r="O120" s="6"/>
      <c r="P120" s="6"/>
      <c r="Q120" s="6"/>
      <c r="R120" s="6"/>
      <c r="S120" s="6"/>
      <c r="T120" s="6"/>
      <c r="U120" s="6"/>
      <c r="V120" s="6"/>
      <c r="W120" s="6"/>
      <c r="X120" s="6"/>
      <c r="Y120" s="6"/>
      <c r="Z120" s="6"/>
      <c r="AA120" s="6"/>
      <c r="AB120" s="6"/>
      <c r="AC120" s="6"/>
      <c r="AD120" s="6"/>
      <c r="AE120" s="6"/>
      <c r="AF120" s="6"/>
    </row>
    <row r="121" spans="1:32" x14ac:dyDescent="0.25">
      <c r="A121" s="6"/>
      <c r="B121" s="48"/>
      <c r="C121" s="6"/>
      <c r="D121" s="6"/>
      <c r="E121" s="6"/>
      <c r="F121" s="6"/>
      <c r="G121" s="6"/>
      <c r="H121" s="6"/>
      <c r="I121" s="6"/>
      <c r="J121" s="6"/>
      <c r="K121" s="6"/>
      <c r="L121" s="6"/>
      <c r="M121" s="6"/>
      <c r="N121" s="6"/>
      <c r="O121" s="6"/>
      <c r="P121" s="6"/>
      <c r="Q121" s="6"/>
      <c r="R121" s="6"/>
      <c r="S121" s="6"/>
      <c r="T121" s="6"/>
      <c r="U121" s="6"/>
      <c r="V121" s="6"/>
      <c r="W121" s="6"/>
      <c r="X121" s="6"/>
      <c r="Y121" s="6"/>
      <c r="Z121" s="6"/>
      <c r="AA121" s="6"/>
      <c r="AB121" s="6"/>
      <c r="AC121" s="6"/>
      <c r="AD121" s="6"/>
      <c r="AE121" s="6"/>
      <c r="AF121" s="6"/>
    </row>
    <row r="122" spans="1:32" x14ac:dyDescent="0.25">
      <c r="A122" s="6"/>
      <c r="B122" s="48"/>
      <c r="C122" s="6"/>
      <c r="D122" s="6"/>
      <c r="E122" s="6"/>
      <c r="F122" s="6"/>
      <c r="G122" s="6"/>
      <c r="H122" s="6"/>
      <c r="I122" s="6"/>
      <c r="J122" s="6"/>
      <c r="K122" s="6"/>
      <c r="L122" s="6"/>
      <c r="M122" s="6"/>
      <c r="N122" s="6"/>
      <c r="O122" s="6"/>
      <c r="P122" s="6"/>
      <c r="Q122" s="6"/>
      <c r="R122" s="6"/>
      <c r="S122" s="6"/>
      <c r="T122" s="6"/>
      <c r="U122" s="6"/>
      <c r="V122" s="6"/>
      <c r="W122" s="6"/>
      <c r="X122" s="6"/>
      <c r="Y122" s="6"/>
      <c r="Z122" s="6"/>
      <c r="AA122" s="6"/>
      <c r="AB122" s="6"/>
      <c r="AC122" s="6"/>
      <c r="AD122" s="6"/>
      <c r="AE122" s="6"/>
      <c r="AF122" s="6"/>
    </row>
    <row r="123" spans="1:32" x14ac:dyDescent="0.25">
      <c r="A123" s="6"/>
      <c r="B123" s="48"/>
      <c r="C123" s="6"/>
      <c r="D123" s="6"/>
      <c r="E123" s="6"/>
      <c r="F123" s="6"/>
      <c r="G123" s="6"/>
      <c r="H123" s="6"/>
      <c r="I123" s="6"/>
      <c r="J123" s="6"/>
      <c r="K123" s="6"/>
      <c r="L123" s="6"/>
      <c r="M123" s="6"/>
      <c r="N123" s="6"/>
      <c r="O123" s="6"/>
      <c r="P123" s="6"/>
      <c r="Q123" s="6"/>
      <c r="R123" s="6"/>
      <c r="S123" s="6"/>
      <c r="T123" s="6"/>
      <c r="U123" s="6"/>
      <c r="V123" s="6"/>
      <c r="W123" s="6"/>
      <c r="X123" s="6"/>
      <c r="Y123" s="6"/>
      <c r="Z123" s="6"/>
      <c r="AA123" s="6"/>
      <c r="AB123" s="6"/>
      <c r="AC123" s="6"/>
      <c r="AD123" s="6"/>
      <c r="AE123" s="6"/>
      <c r="AF123" s="6"/>
    </row>
    <row r="124" spans="1:32" x14ac:dyDescent="0.25">
      <c r="A124" s="6"/>
      <c r="B124" s="48"/>
      <c r="C124" s="6"/>
      <c r="D124" s="6"/>
      <c r="E124" s="6"/>
      <c r="F124" s="6"/>
      <c r="G124" s="6"/>
      <c r="H124" s="6"/>
      <c r="I124" s="6"/>
      <c r="J124" s="6"/>
      <c r="K124" s="6"/>
      <c r="L124" s="6"/>
      <c r="M124" s="6"/>
      <c r="N124" s="6"/>
      <c r="O124" s="6"/>
      <c r="P124" s="6"/>
      <c r="Q124" s="6"/>
      <c r="R124" s="6"/>
      <c r="S124" s="6"/>
      <c r="T124" s="6"/>
      <c r="U124" s="6"/>
      <c r="V124" s="6"/>
      <c r="W124" s="6"/>
      <c r="X124" s="6"/>
      <c r="Y124" s="6"/>
      <c r="Z124" s="6"/>
      <c r="AA124" s="6"/>
      <c r="AB124" s="6"/>
      <c r="AC124" s="6"/>
      <c r="AD124" s="6"/>
      <c r="AE124" s="6"/>
      <c r="AF124" s="6"/>
    </row>
    <row r="125" spans="1:32" x14ac:dyDescent="0.25">
      <c r="A125" s="6"/>
      <c r="B125" s="48"/>
      <c r="C125" s="6"/>
      <c r="D125" s="6"/>
      <c r="E125" s="6"/>
      <c r="F125" s="6"/>
      <c r="G125" s="6"/>
      <c r="H125" s="6"/>
      <c r="I125" s="6"/>
      <c r="J125" s="6"/>
      <c r="K125" s="6"/>
      <c r="L125" s="6"/>
      <c r="M125" s="6"/>
      <c r="N125" s="6"/>
      <c r="O125" s="6"/>
      <c r="P125" s="6"/>
      <c r="Q125" s="6"/>
      <c r="R125" s="6"/>
      <c r="S125" s="6"/>
      <c r="T125" s="6"/>
      <c r="U125" s="6"/>
      <c r="V125" s="6"/>
      <c r="W125" s="6"/>
      <c r="X125" s="6"/>
      <c r="Y125" s="6"/>
      <c r="Z125" s="6"/>
      <c r="AA125" s="6"/>
      <c r="AB125" s="6"/>
      <c r="AC125" s="6"/>
      <c r="AD125" s="6"/>
      <c r="AE125" s="6"/>
      <c r="AF125" s="6"/>
    </row>
    <row r="126" spans="1:32" x14ac:dyDescent="0.25">
      <c r="A126" s="6"/>
      <c r="B126" s="48"/>
      <c r="C126" s="6"/>
      <c r="D126" s="6"/>
      <c r="E126" s="6"/>
      <c r="F126" s="6"/>
      <c r="G126" s="6"/>
      <c r="H126" s="6"/>
      <c r="I126" s="6"/>
      <c r="J126" s="6"/>
      <c r="K126" s="6"/>
      <c r="L126" s="6"/>
      <c r="M126" s="6"/>
      <c r="N126" s="6"/>
      <c r="O126" s="6"/>
      <c r="P126" s="6"/>
      <c r="Q126" s="6"/>
      <c r="R126" s="6"/>
      <c r="S126" s="6"/>
      <c r="T126" s="6"/>
      <c r="U126" s="6"/>
      <c r="V126" s="6"/>
      <c r="W126" s="6"/>
      <c r="X126" s="6"/>
      <c r="Y126" s="6"/>
      <c r="Z126" s="6"/>
      <c r="AA126" s="6"/>
      <c r="AB126" s="6"/>
      <c r="AC126" s="6"/>
      <c r="AD126" s="6"/>
      <c r="AE126" s="6"/>
      <c r="AF126" s="6"/>
    </row>
    <row r="127" spans="1:32" x14ac:dyDescent="0.25">
      <c r="A127" s="6"/>
      <c r="B127" s="48"/>
      <c r="C127" s="6"/>
      <c r="D127" s="6"/>
      <c r="E127" s="6"/>
      <c r="F127" s="6"/>
      <c r="G127" s="6"/>
      <c r="H127" s="6"/>
      <c r="I127" s="6"/>
      <c r="J127" s="6"/>
      <c r="K127" s="6"/>
      <c r="L127" s="6"/>
      <c r="M127" s="6"/>
      <c r="N127" s="6"/>
      <c r="O127" s="6"/>
      <c r="P127" s="6"/>
      <c r="Q127" s="6"/>
      <c r="R127" s="6"/>
      <c r="S127" s="6"/>
      <c r="T127" s="6"/>
      <c r="U127" s="6"/>
      <c r="V127" s="6"/>
      <c r="W127" s="6"/>
      <c r="X127" s="6"/>
      <c r="Y127" s="6"/>
      <c r="Z127" s="6"/>
      <c r="AA127" s="6"/>
      <c r="AB127" s="6"/>
      <c r="AC127" s="6"/>
      <c r="AD127" s="6"/>
      <c r="AE127" s="6"/>
      <c r="AF127" s="6"/>
    </row>
    <row r="128" spans="1:32" x14ac:dyDescent="0.25">
      <c r="A128" s="6"/>
      <c r="B128" s="48"/>
      <c r="C128" s="6"/>
      <c r="D128" s="6"/>
      <c r="E128" s="6"/>
      <c r="F128" s="6"/>
      <c r="G128" s="6"/>
      <c r="H128" s="6"/>
      <c r="I128" s="6"/>
      <c r="J128" s="6"/>
      <c r="K128" s="6"/>
      <c r="L128" s="6"/>
      <c r="M128" s="6"/>
      <c r="N128" s="6"/>
      <c r="O128" s="6"/>
      <c r="P128" s="6"/>
      <c r="Q128" s="6"/>
      <c r="R128" s="6"/>
      <c r="S128" s="6"/>
      <c r="T128" s="6"/>
      <c r="U128" s="6"/>
      <c r="V128" s="6"/>
      <c r="W128" s="6"/>
      <c r="X128" s="6"/>
      <c r="Y128" s="6"/>
      <c r="Z128" s="6"/>
      <c r="AA128" s="6"/>
      <c r="AB128" s="6"/>
      <c r="AC128" s="6"/>
      <c r="AD128" s="6"/>
      <c r="AE128" s="6"/>
      <c r="AF128" s="6"/>
    </row>
    <row r="129" spans="1:32" x14ac:dyDescent="0.25">
      <c r="A129" s="6"/>
      <c r="B129" s="48"/>
      <c r="C129" s="6"/>
      <c r="D129" s="6"/>
      <c r="E129" s="6"/>
      <c r="F129" s="6"/>
      <c r="G129" s="6"/>
      <c r="H129" s="6"/>
      <c r="I129" s="6"/>
      <c r="J129" s="6"/>
      <c r="K129" s="6"/>
      <c r="L129" s="6"/>
      <c r="M129" s="6"/>
      <c r="N129" s="6"/>
      <c r="O129" s="6"/>
      <c r="P129" s="6"/>
      <c r="Q129" s="6"/>
      <c r="R129" s="6"/>
      <c r="S129" s="6"/>
      <c r="T129" s="6"/>
      <c r="U129" s="6"/>
      <c r="V129" s="6"/>
      <c r="W129" s="6"/>
      <c r="X129" s="6"/>
      <c r="Y129" s="6"/>
      <c r="Z129" s="6"/>
      <c r="AA129" s="6"/>
      <c r="AB129" s="6"/>
      <c r="AC129" s="6"/>
      <c r="AD129" s="6"/>
      <c r="AE129" s="6"/>
      <c r="AF129" s="6"/>
    </row>
    <row r="130" spans="1:32" x14ac:dyDescent="0.25">
      <c r="A130" s="6"/>
      <c r="B130" s="48"/>
      <c r="C130" s="6"/>
      <c r="D130" s="6"/>
      <c r="E130" s="6"/>
      <c r="F130" s="6"/>
      <c r="G130" s="6"/>
      <c r="H130" s="6"/>
      <c r="I130" s="6"/>
      <c r="J130" s="6"/>
      <c r="K130" s="6"/>
      <c r="L130" s="6"/>
      <c r="M130" s="6"/>
      <c r="N130" s="6"/>
      <c r="O130" s="6"/>
      <c r="P130" s="6"/>
      <c r="Q130" s="6"/>
      <c r="R130" s="6"/>
      <c r="S130" s="6"/>
      <c r="T130" s="6"/>
      <c r="U130" s="6"/>
      <c r="V130" s="6"/>
      <c r="W130" s="6"/>
      <c r="X130" s="6"/>
      <c r="Y130" s="6"/>
      <c r="Z130" s="6"/>
      <c r="AA130" s="6"/>
      <c r="AB130" s="6"/>
      <c r="AC130" s="6"/>
      <c r="AD130" s="6"/>
      <c r="AE130" s="6"/>
      <c r="AF130" s="6"/>
    </row>
    <row r="131" spans="1:32" x14ac:dyDescent="0.25">
      <c r="A131" s="6"/>
      <c r="B131" s="48"/>
      <c r="C131" s="6"/>
      <c r="D131" s="6"/>
      <c r="E131" s="6"/>
      <c r="F131" s="6"/>
      <c r="G131" s="6"/>
      <c r="H131" s="6"/>
      <c r="I131" s="6"/>
      <c r="J131" s="6"/>
      <c r="K131" s="6"/>
      <c r="L131" s="6"/>
      <c r="M131" s="6"/>
      <c r="N131" s="6"/>
      <c r="O131" s="6"/>
      <c r="P131" s="6"/>
      <c r="Q131" s="6"/>
      <c r="R131" s="6"/>
      <c r="S131" s="6"/>
      <c r="T131" s="6"/>
      <c r="U131" s="6"/>
      <c r="V131" s="6"/>
      <c r="W131" s="6"/>
      <c r="X131" s="6"/>
      <c r="Y131" s="6"/>
      <c r="Z131" s="6"/>
      <c r="AA131" s="6"/>
      <c r="AB131" s="6"/>
      <c r="AC131" s="6"/>
      <c r="AD131" s="6"/>
      <c r="AE131" s="6"/>
      <c r="AF131" s="6"/>
    </row>
    <row r="132" spans="1:32" x14ac:dyDescent="0.25">
      <c r="A132" s="6"/>
      <c r="B132" s="48"/>
      <c r="C132" s="6"/>
      <c r="D132" s="6"/>
      <c r="E132" s="6"/>
      <c r="F132" s="6"/>
      <c r="G132" s="6"/>
      <c r="H132" s="6"/>
      <c r="I132" s="6"/>
      <c r="J132" s="6"/>
      <c r="K132" s="6"/>
      <c r="L132" s="6"/>
      <c r="M132" s="6"/>
      <c r="N132" s="6"/>
      <c r="O132" s="6"/>
      <c r="P132" s="6"/>
      <c r="Q132" s="6"/>
      <c r="R132" s="6"/>
      <c r="S132" s="6"/>
      <c r="T132" s="6"/>
      <c r="U132" s="6"/>
      <c r="V132" s="6"/>
      <c r="W132" s="6"/>
      <c r="X132" s="6"/>
      <c r="Y132" s="6"/>
      <c r="Z132" s="6"/>
      <c r="AA132" s="6"/>
      <c r="AB132" s="6"/>
      <c r="AC132" s="6"/>
      <c r="AD132" s="6"/>
      <c r="AE132" s="6"/>
      <c r="AF132" s="6"/>
    </row>
    <row r="133" spans="1:32" x14ac:dyDescent="0.25">
      <c r="A133" s="6"/>
      <c r="B133" s="48"/>
      <c r="C133" s="6"/>
      <c r="D133" s="6"/>
      <c r="E133" s="6"/>
      <c r="F133" s="6"/>
      <c r="G133" s="6"/>
      <c r="H133" s="6"/>
      <c r="I133" s="6"/>
      <c r="J133" s="6"/>
      <c r="K133" s="6"/>
      <c r="L133" s="6"/>
      <c r="M133" s="6"/>
      <c r="N133" s="6"/>
      <c r="O133" s="6"/>
      <c r="P133" s="6"/>
      <c r="Q133" s="6"/>
      <c r="R133" s="6"/>
      <c r="S133" s="6"/>
      <c r="T133" s="6"/>
      <c r="U133" s="6"/>
      <c r="V133" s="6"/>
      <c r="W133" s="6"/>
      <c r="X133" s="6"/>
      <c r="Y133" s="6"/>
      <c r="Z133" s="6"/>
      <c r="AA133" s="6"/>
      <c r="AB133" s="6"/>
      <c r="AC133" s="6"/>
      <c r="AD133" s="6"/>
      <c r="AE133" s="6"/>
      <c r="AF133" s="6"/>
    </row>
    <row r="134" spans="1:32" x14ac:dyDescent="0.25">
      <c r="A134" s="6"/>
      <c r="B134" s="48"/>
      <c r="C134" s="6"/>
      <c r="D134" s="6"/>
      <c r="E134" s="6"/>
      <c r="F134" s="6"/>
      <c r="G134" s="6"/>
      <c r="H134" s="6"/>
      <c r="I134" s="6"/>
      <c r="J134" s="6"/>
      <c r="K134" s="6"/>
      <c r="L134" s="6"/>
      <c r="M134" s="6"/>
      <c r="N134" s="6"/>
      <c r="O134" s="6"/>
      <c r="P134" s="6"/>
      <c r="Q134" s="6"/>
      <c r="R134" s="6"/>
      <c r="S134" s="6"/>
      <c r="T134" s="6"/>
      <c r="U134" s="6"/>
      <c r="V134" s="6"/>
      <c r="W134" s="6"/>
      <c r="X134" s="6"/>
      <c r="Y134" s="6"/>
      <c r="Z134" s="6"/>
      <c r="AA134" s="6"/>
      <c r="AB134" s="6"/>
      <c r="AC134" s="6"/>
      <c r="AD134" s="6"/>
      <c r="AE134" s="6"/>
      <c r="AF134" s="6"/>
    </row>
    <row r="135" spans="1:32" x14ac:dyDescent="0.25">
      <c r="A135" s="6"/>
      <c r="B135" s="48"/>
      <c r="C135" s="6"/>
      <c r="D135" s="6"/>
      <c r="E135" s="6"/>
      <c r="F135" s="6"/>
      <c r="G135" s="6"/>
      <c r="H135" s="6"/>
      <c r="I135" s="6"/>
      <c r="J135" s="6"/>
      <c r="K135" s="6"/>
      <c r="L135" s="6"/>
      <c r="M135" s="6"/>
      <c r="N135" s="6"/>
      <c r="O135" s="6"/>
      <c r="P135" s="6"/>
      <c r="Q135" s="6"/>
      <c r="R135" s="6"/>
      <c r="S135" s="6"/>
      <c r="T135" s="6"/>
      <c r="U135" s="6"/>
      <c r="V135" s="6"/>
      <c r="W135" s="6"/>
      <c r="X135" s="6"/>
      <c r="Y135" s="6"/>
      <c r="Z135" s="6"/>
      <c r="AA135" s="6"/>
      <c r="AB135" s="6"/>
      <c r="AC135" s="6"/>
      <c r="AD135" s="6"/>
      <c r="AE135" s="6"/>
      <c r="AF135" s="6"/>
    </row>
    <row r="136" spans="1:32" x14ac:dyDescent="0.25">
      <c r="A136" s="6"/>
      <c r="B136" s="48"/>
      <c r="C136" s="6"/>
      <c r="D136" s="6"/>
      <c r="E136" s="6"/>
      <c r="F136" s="6"/>
      <c r="G136" s="6"/>
      <c r="H136" s="6"/>
      <c r="I136" s="6"/>
      <c r="J136" s="6"/>
      <c r="K136" s="6"/>
      <c r="L136" s="6"/>
      <c r="M136" s="6"/>
      <c r="N136" s="6"/>
      <c r="O136" s="6"/>
      <c r="P136" s="6"/>
      <c r="Q136" s="6"/>
      <c r="R136" s="6"/>
      <c r="S136" s="6"/>
      <c r="T136" s="6"/>
      <c r="U136" s="6"/>
      <c r="V136" s="6"/>
      <c r="W136" s="6"/>
      <c r="X136" s="6"/>
      <c r="Y136" s="6"/>
      <c r="Z136" s="6"/>
      <c r="AA136" s="6"/>
      <c r="AB136" s="6"/>
      <c r="AC136" s="6"/>
      <c r="AD136" s="6"/>
      <c r="AE136" s="6"/>
      <c r="AF136" s="6"/>
    </row>
    <row r="137" spans="1:32" x14ac:dyDescent="0.25">
      <c r="A137" s="6"/>
      <c r="B137" s="48"/>
      <c r="C137" s="6"/>
      <c r="D137" s="6"/>
      <c r="E137" s="6"/>
      <c r="F137" s="6"/>
      <c r="G137" s="6"/>
      <c r="H137" s="6"/>
      <c r="I137" s="6"/>
      <c r="J137" s="6"/>
      <c r="K137" s="6"/>
      <c r="L137" s="6"/>
      <c r="M137" s="6"/>
      <c r="N137" s="6"/>
      <c r="O137" s="6"/>
      <c r="P137" s="6"/>
      <c r="Q137" s="6"/>
      <c r="R137" s="6"/>
      <c r="S137" s="6"/>
      <c r="T137" s="6"/>
      <c r="U137" s="6"/>
      <c r="V137" s="6"/>
      <c r="W137" s="6"/>
      <c r="X137" s="6"/>
      <c r="Y137" s="6"/>
      <c r="Z137" s="6"/>
      <c r="AA137" s="6"/>
      <c r="AB137" s="6"/>
      <c r="AC137" s="6"/>
      <c r="AD137" s="6"/>
      <c r="AE137" s="6"/>
      <c r="AF137" s="6"/>
    </row>
    <row r="138" spans="1:32" x14ac:dyDescent="0.25">
      <c r="A138" s="6"/>
      <c r="B138" s="48"/>
      <c r="C138" s="6"/>
      <c r="D138" s="6"/>
      <c r="E138" s="6"/>
      <c r="F138" s="6"/>
      <c r="G138" s="6"/>
      <c r="H138" s="6"/>
      <c r="I138" s="6"/>
      <c r="J138" s="6"/>
      <c r="K138" s="6"/>
      <c r="L138" s="6"/>
      <c r="M138" s="6"/>
      <c r="N138" s="6"/>
      <c r="O138" s="6"/>
      <c r="P138" s="6"/>
      <c r="Q138" s="6"/>
      <c r="R138" s="6"/>
      <c r="S138" s="6"/>
      <c r="T138" s="6"/>
      <c r="U138" s="6"/>
      <c r="V138" s="6"/>
      <c r="W138" s="6"/>
      <c r="X138" s="6"/>
      <c r="Y138" s="6"/>
      <c r="Z138" s="6"/>
      <c r="AA138" s="6"/>
      <c r="AB138" s="6"/>
      <c r="AC138" s="6"/>
      <c r="AD138" s="6"/>
      <c r="AE138" s="6"/>
      <c r="AF138" s="6"/>
    </row>
    <row r="139" spans="1:32" x14ac:dyDescent="0.25">
      <c r="A139" s="6"/>
      <c r="B139" s="48"/>
      <c r="C139" s="6"/>
      <c r="D139" s="6"/>
      <c r="E139" s="6"/>
      <c r="F139" s="6"/>
      <c r="G139" s="6"/>
      <c r="H139" s="6"/>
      <c r="I139" s="6"/>
      <c r="J139" s="6"/>
      <c r="K139" s="6"/>
      <c r="L139" s="6"/>
      <c r="M139" s="6"/>
      <c r="N139" s="6"/>
      <c r="O139" s="6"/>
      <c r="P139" s="6"/>
      <c r="Q139" s="6"/>
      <c r="R139" s="6"/>
      <c r="S139" s="6"/>
      <c r="T139" s="6"/>
      <c r="U139" s="6"/>
      <c r="V139" s="6"/>
      <c r="W139" s="6"/>
      <c r="X139" s="6"/>
      <c r="Y139" s="6"/>
      <c r="Z139" s="6"/>
      <c r="AA139" s="6"/>
      <c r="AB139" s="6"/>
      <c r="AC139" s="6"/>
      <c r="AD139" s="6"/>
      <c r="AE139" s="6"/>
      <c r="AF139" s="6"/>
    </row>
    <row r="140" spans="1:32" x14ac:dyDescent="0.25">
      <c r="A140" s="6"/>
      <c r="B140" s="48"/>
      <c r="C140" s="6"/>
      <c r="D140" s="6"/>
      <c r="E140" s="6"/>
      <c r="F140" s="6"/>
      <c r="G140" s="6"/>
      <c r="H140" s="6"/>
      <c r="I140" s="6"/>
      <c r="J140" s="6"/>
      <c r="K140" s="6"/>
      <c r="L140" s="6"/>
      <c r="M140" s="6"/>
      <c r="N140" s="6"/>
      <c r="O140" s="6"/>
      <c r="P140" s="6"/>
      <c r="Q140" s="6"/>
      <c r="R140" s="6"/>
      <c r="S140" s="6"/>
      <c r="T140" s="6"/>
      <c r="U140" s="6"/>
      <c r="V140" s="6"/>
      <c r="W140" s="6"/>
      <c r="X140" s="6"/>
      <c r="Y140" s="6"/>
      <c r="Z140" s="6"/>
      <c r="AA140" s="6"/>
      <c r="AB140" s="6"/>
      <c r="AC140" s="6"/>
      <c r="AD140" s="6"/>
      <c r="AE140" s="6"/>
      <c r="AF140" s="6"/>
    </row>
    <row r="141" spans="1:32" x14ac:dyDescent="0.25">
      <c r="A141" s="6"/>
      <c r="B141" s="48"/>
      <c r="C141" s="6"/>
      <c r="D141" s="6"/>
      <c r="E141" s="6"/>
      <c r="F141" s="6"/>
      <c r="G141" s="6"/>
      <c r="H141" s="6"/>
      <c r="I141" s="6"/>
      <c r="J141" s="6"/>
      <c r="K141" s="6"/>
      <c r="L141" s="6"/>
      <c r="M141" s="6"/>
      <c r="N141" s="6"/>
      <c r="O141" s="6"/>
      <c r="P141" s="6"/>
      <c r="Q141" s="6"/>
      <c r="R141" s="6"/>
      <c r="S141" s="6"/>
      <c r="T141" s="6"/>
      <c r="U141" s="6"/>
      <c r="V141" s="6"/>
      <c r="W141" s="6"/>
      <c r="X141" s="6"/>
      <c r="Y141" s="6"/>
      <c r="Z141" s="6"/>
      <c r="AA141" s="6"/>
      <c r="AB141" s="6"/>
      <c r="AC141" s="6"/>
      <c r="AD141" s="6"/>
      <c r="AE141" s="6"/>
      <c r="AF141" s="6"/>
    </row>
    <row r="142" spans="1:32" x14ac:dyDescent="0.25">
      <c r="A142" s="6"/>
      <c r="B142" s="48"/>
      <c r="C142" s="6"/>
      <c r="D142" s="6"/>
      <c r="E142" s="6"/>
      <c r="F142" s="6"/>
      <c r="G142" s="6"/>
      <c r="H142" s="6"/>
      <c r="I142" s="6"/>
      <c r="J142" s="6"/>
      <c r="K142" s="6"/>
      <c r="L142" s="6"/>
      <c r="M142" s="6"/>
      <c r="N142" s="6"/>
      <c r="O142" s="6"/>
      <c r="P142" s="6"/>
      <c r="Q142" s="6"/>
      <c r="R142" s="6"/>
      <c r="S142" s="6"/>
      <c r="T142" s="6"/>
      <c r="U142" s="6"/>
      <c r="V142" s="6"/>
      <c r="W142" s="6"/>
      <c r="X142" s="6"/>
      <c r="Y142" s="6"/>
      <c r="Z142" s="6"/>
      <c r="AA142" s="6"/>
      <c r="AB142" s="6"/>
      <c r="AC142" s="6"/>
      <c r="AD142" s="6"/>
      <c r="AE142" s="6"/>
      <c r="AF142" s="6"/>
    </row>
    <row r="143" spans="1:32" x14ac:dyDescent="0.25">
      <c r="A143" s="6"/>
      <c r="B143" s="48"/>
      <c r="C143" s="6"/>
      <c r="D143" s="6"/>
      <c r="E143" s="6"/>
      <c r="F143" s="6"/>
      <c r="G143" s="6"/>
      <c r="H143" s="6"/>
      <c r="I143" s="6"/>
      <c r="J143" s="6"/>
      <c r="K143" s="6"/>
      <c r="L143" s="6"/>
      <c r="M143" s="6"/>
      <c r="N143" s="6"/>
      <c r="O143" s="6"/>
      <c r="P143" s="6"/>
      <c r="Q143" s="6"/>
      <c r="R143" s="6"/>
      <c r="S143" s="6"/>
      <c r="T143" s="6"/>
      <c r="U143" s="6"/>
      <c r="V143" s="6"/>
      <c r="W143" s="6"/>
      <c r="X143" s="6"/>
      <c r="Y143" s="6"/>
      <c r="Z143" s="6"/>
      <c r="AA143" s="6"/>
      <c r="AB143" s="6"/>
      <c r="AC143" s="6"/>
      <c r="AD143" s="6"/>
      <c r="AE143" s="6"/>
      <c r="AF143" s="6"/>
    </row>
    <row r="144" spans="1:32" x14ac:dyDescent="0.25">
      <c r="A144" s="6"/>
      <c r="B144" s="48"/>
      <c r="C144" s="6"/>
      <c r="D144" s="6"/>
      <c r="E144" s="6"/>
      <c r="F144" s="6"/>
      <c r="G144" s="6"/>
      <c r="H144" s="6"/>
      <c r="I144" s="6"/>
      <c r="J144" s="6"/>
      <c r="K144" s="6"/>
      <c r="L144" s="6"/>
      <c r="M144" s="6"/>
      <c r="N144" s="6"/>
      <c r="O144" s="6"/>
      <c r="P144" s="6"/>
      <c r="Q144" s="6"/>
      <c r="R144" s="6"/>
      <c r="S144" s="6"/>
      <c r="T144" s="6"/>
      <c r="U144" s="6"/>
      <c r="V144" s="6"/>
      <c r="W144" s="6"/>
      <c r="X144" s="6"/>
      <c r="Y144" s="6"/>
      <c r="Z144" s="6"/>
      <c r="AA144" s="6"/>
      <c r="AB144" s="6"/>
      <c r="AC144" s="6"/>
      <c r="AD144" s="6"/>
      <c r="AE144" s="6"/>
      <c r="AF144" s="6"/>
    </row>
    <row r="145" spans="1:32" x14ac:dyDescent="0.25">
      <c r="A145" s="6"/>
      <c r="B145" s="48"/>
      <c r="C145" s="6"/>
      <c r="D145" s="6"/>
      <c r="E145" s="6"/>
      <c r="F145" s="6"/>
      <c r="G145" s="6"/>
      <c r="H145" s="6"/>
      <c r="I145" s="6"/>
      <c r="J145" s="6"/>
      <c r="K145" s="6"/>
      <c r="L145" s="6"/>
      <c r="M145" s="6"/>
      <c r="N145" s="6"/>
      <c r="O145" s="6"/>
      <c r="P145" s="6"/>
      <c r="Q145" s="6"/>
      <c r="R145" s="6"/>
      <c r="S145" s="6"/>
      <c r="T145" s="6"/>
      <c r="U145" s="6"/>
      <c r="V145" s="6"/>
      <c r="W145" s="6"/>
      <c r="X145" s="6"/>
      <c r="Y145" s="6"/>
      <c r="Z145" s="6"/>
      <c r="AA145" s="6"/>
      <c r="AB145" s="6"/>
      <c r="AC145" s="6"/>
      <c r="AD145" s="6"/>
      <c r="AE145" s="6"/>
      <c r="AF145" s="6"/>
    </row>
    <row r="146" spans="1:32" x14ac:dyDescent="0.25">
      <c r="A146" s="6"/>
      <c r="B146" s="48"/>
      <c r="C146" s="6"/>
      <c r="D146" s="6"/>
      <c r="E146" s="6"/>
      <c r="F146" s="6"/>
      <c r="G146" s="6"/>
      <c r="H146" s="6"/>
      <c r="I146" s="6"/>
      <c r="J146" s="6"/>
      <c r="K146" s="6"/>
      <c r="L146" s="6"/>
      <c r="M146" s="6"/>
      <c r="N146" s="6"/>
      <c r="O146" s="6"/>
      <c r="P146" s="6"/>
      <c r="Q146" s="6"/>
      <c r="R146" s="6"/>
      <c r="S146" s="6"/>
      <c r="T146" s="6"/>
      <c r="U146" s="6"/>
      <c r="V146" s="6"/>
      <c r="W146" s="6"/>
      <c r="X146" s="6"/>
      <c r="Y146" s="6"/>
      <c r="Z146" s="6"/>
      <c r="AA146" s="6"/>
      <c r="AB146" s="6"/>
      <c r="AC146" s="6"/>
      <c r="AD146" s="6"/>
      <c r="AE146" s="6"/>
      <c r="AF146" s="6"/>
    </row>
    <row r="147" spans="1:32" x14ac:dyDescent="0.25">
      <c r="A147" s="6"/>
      <c r="B147" s="48"/>
      <c r="C147" s="6"/>
      <c r="D147" s="6"/>
      <c r="E147" s="6"/>
      <c r="F147" s="6"/>
      <c r="G147" s="6"/>
      <c r="H147" s="6"/>
      <c r="I147" s="6"/>
      <c r="J147" s="6"/>
      <c r="K147" s="6"/>
      <c r="L147" s="6"/>
      <c r="M147" s="6"/>
      <c r="N147" s="6"/>
      <c r="O147" s="6"/>
      <c r="P147" s="6"/>
      <c r="Q147" s="6"/>
      <c r="R147" s="6"/>
      <c r="S147" s="6"/>
      <c r="T147" s="6"/>
      <c r="U147" s="6"/>
      <c r="V147" s="6"/>
      <c r="W147" s="6"/>
      <c r="X147" s="6"/>
      <c r="Y147" s="6"/>
      <c r="Z147" s="6"/>
      <c r="AA147" s="6"/>
      <c r="AB147" s="6"/>
      <c r="AC147" s="6"/>
      <c r="AD147" s="6"/>
      <c r="AE147" s="6"/>
      <c r="AF147" s="6"/>
    </row>
    <row r="148" spans="1:32" x14ac:dyDescent="0.25">
      <c r="A148" s="6"/>
      <c r="B148" s="48"/>
      <c r="C148" s="6"/>
      <c r="D148" s="6"/>
      <c r="E148" s="6"/>
      <c r="F148" s="6"/>
      <c r="G148" s="6"/>
      <c r="H148" s="6"/>
      <c r="I148" s="6"/>
      <c r="J148" s="6"/>
      <c r="K148" s="6"/>
      <c r="L148" s="6"/>
      <c r="M148" s="6"/>
      <c r="N148" s="6"/>
      <c r="O148" s="6"/>
      <c r="P148" s="6"/>
      <c r="Q148" s="6"/>
      <c r="R148" s="6"/>
      <c r="S148" s="6"/>
      <c r="T148" s="6"/>
      <c r="U148" s="6"/>
      <c r="V148" s="6"/>
      <c r="W148" s="6"/>
      <c r="X148" s="6"/>
      <c r="Y148" s="6"/>
      <c r="Z148" s="6"/>
      <c r="AA148" s="6"/>
      <c r="AB148" s="6"/>
      <c r="AC148" s="6"/>
      <c r="AD148" s="6"/>
      <c r="AE148" s="6"/>
      <c r="AF148" s="6"/>
    </row>
    <row r="149" spans="1:32" x14ac:dyDescent="0.25">
      <c r="A149" s="6"/>
      <c r="B149" s="48"/>
      <c r="C149" s="6"/>
      <c r="D149" s="6"/>
      <c r="E149" s="6"/>
      <c r="F149" s="6"/>
      <c r="G149" s="6"/>
      <c r="H149" s="6"/>
      <c r="I149" s="6"/>
      <c r="J149" s="6"/>
      <c r="K149" s="6"/>
      <c r="L149" s="6"/>
      <c r="M149" s="6"/>
      <c r="N149" s="6"/>
      <c r="O149" s="6"/>
      <c r="P149" s="6"/>
      <c r="Q149" s="6"/>
      <c r="R149" s="6"/>
      <c r="S149" s="6"/>
      <c r="T149" s="6"/>
      <c r="U149" s="6"/>
      <c r="V149" s="6"/>
      <c r="W149" s="6"/>
      <c r="X149" s="6"/>
      <c r="Y149" s="6"/>
      <c r="Z149" s="6"/>
      <c r="AA149" s="6"/>
      <c r="AB149" s="6"/>
      <c r="AC149" s="6"/>
      <c r="AD149" s="6"/>
      <c r="AE149" s="6"/>
      <c r="AF149" s="6"/>
    </row>
    <row r="150" spans="1:32" x14ac:dyDescent="0.25">
      <c r="A150" s="6"/>
      <c r="B150" s="48"/>
      <c r="C150" s="6"/>
      <c r="D150" s="6"/>
      <c r="E150" s="6"/>
      <c r="F150" s="6"/>
      <c r="G150" s="6"/>
      <c r="H150" s="6"/>
      <c r="I150" s="6"/>
      <c r="J150" s="6"/>
      <c r="K150" s="6"/>
      <c r="L150" s="6"/>
      <c r="M150" s="6"/>
      <c r="N150" s="6"/>
      <c r="O150" s="6"/>
      <c r="P150" s="6"/>
      <c r="Q150" s="6"/>
      <c r="R150" s="6"/>
      <c r="S150" s="6"/>
      <c r="T150" s="6"/>
      <c r="U150" s="6"/>
      <c r="V150" s="6"/>
      <c r="W150" s="6"/>
      <c r="X150" s="6"/>
      <c r="Y150" s="6"/>
      <c r="Z150" s="6"/>
      <c r="AA150" s="6"/>
      <c r="AB150" s="6"/>
      <c r="AC150" s="6"/>
      <c r="AD150" s="6"/>
      <c r="AE150" s="6"/>
      <c r="AF150" s="6"/>
    </row>
  </sheetData>
  <pageMargins left="0.75" right="0.75" top="1" bottom="1" header="0.5" footer="0.5"/>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F274"/>
  <sheetViews>
    <sheetView workbookViewId="0">
      <selection activeCell="P23" sqref="P23"/>
    </sheetView>
  </sheetViews>
  <sheetFormatPr defaultRowHeight="15" x14ac:dyDescent="0.25"/>
  <cols>
    <col min="1" max="1" width="22" customWidth="1"/>
    <col min="2" max="2" width="10" customWidth="1"/>
    <col min="3" max="3" width="9" customWidth="1"/>
    <col min="4" max="4" width="21" customWidth="1"/>
    <col min="5" max="5" width="20" customWidth="1"/>
    <col min="6" max="6" width="15.140625" customWidth="1"/>
  </cols>
  <sheetData>
    <row r="1" spans="1:6" x14ac:dyDescent="0.25">
      <c r="A1" s="225" t="s">
        <v>120</v>
      </c>
      <c r="B1" s="206"/>
      <c r="C1" s="206"/>
      <c r="D1" s="206"/>
      <c r="E1" s="206"/>
      <c r="F1" s="206"/>
    </row>
    <row r="3" spans="1:6" x14ac:dyDescent="0.25">
      <c r="A3" t="s">
        <v>102</v>
      </c>
      <c r="B3" t="s">
        <v>22</v>
      </c>
      <c r="C3" t="s">
        <v>23</v>
      </c>
      <c r="D3" t="s">
        <v>21</v>
      </c>
      <c r="E3" t="s">
        <v>121</v>
      </c>
    </row>
    <row r="4" spans="1:6" x14ac:dyDescent="0.25">
      <c r="A4" t="s">
        <v>103</v>
      </c>
      <c r="B4" t="s">
        <v>4</v>
      </c>
      <c r="C4" t="s">
        <v>68</v>
      </c>
      <c r="D4" t="s">
        <v>17</v>
      </c>
      <c r="E4" s="5">
        <v>1145.4000000000001</v>
      </c>
    </row>
    <row r="5" spans="1:6" x14ac:dyDescent="0.25">
      <c r="A5" t="s">
        <v>104</v>
      </c>
      <c r="B5" t="s">
        <v>4</v>
      </c>
      <c r="C5" t="s">
        <v>68</v>
      </c>
      <c r="D5" t="s">
        <v>17</v>
      </c>
      <c r="E5" s="5">
        <v>230</v>
      </c>
    </row>
    <row r="6" spans="1:6" x14ac:dyDescent="0.25">
      <c r="A6" t="s">
        <v>106</v>
      </c>
      <c r="B6" t="s">
        <v>4</v>
      </c>
      <c r="C6" t="s">
        <v>68</v>
      </c>
      <c r="D6" t="s">
        <v>17</v>
      </c>
      <c r="E6" s="5">
        <v>1862.1</v>
      </c>
    </row>
    <row r="7" spans="1:6" x14ac:dyDescent="0.25">
      <c r="A7" t="s">
        <v>110</v>
      </c>
      <c r="B7" t="s">
        <v>4</v>
      </c>
      <c r="C7" t="s">
        <v>68</v>
      </c>
      <c r="D7" t="s">
        <v>17</v>
      </c>
      <c r="E7" s="5">
        <v>3031.18</v>
      </c>
    </row>
    <row r="8" spans="1:6" x14ac:dyDescent="0.25">
      <c r="A8" t="s">
        <v>111</v>
      </c>
      <c r="B8" t="s">
        <v>4</v>
      </c>
      <c r="C8" t="s">
        <v>68</v>
      </c>
      <c r="D8" t="s">
        <v>17</v>
      </c>
      <c r="E8" s="5">
        <v>3299.52</v>
      </c>
    </row>
    <row r="9" spans="1:6" x14ac:dyDescent="0.25">
      <c r="A9" t="s">
        <v>112</v>
      </c>
      <c r="B9" t="s">
        <v>4</v>
      </c>
      <c r="C9" t="s">
        <v>68</v>
      </c>
      <c r="D9" t="s">
        <v>17</v>
      </c>
      <c r="E9" s="5">
        <v>6923.6</v>
      </c>
    </row>
    <row r="10" spans="1:6" x14ac:dyDescent="0.25">
      <c r="A10" t="s">
        <v>116</v>
      </c>
      <c r="B10" t="s">
        <v>4</v>
      </c>
      <c r="C10" t="s">
        <v>68</v>
      </c>
      <c r="D10" t="s">
        <v>17</v>
      </c>
      <c r="E10" s="5">
        <v>6122.83</v>
      </c>
    </row>
    <row r="11" spans="1:6" x14ac:dyDescent="0.25">
      <c r="A11" t="s">
        <v>117</v>
      </c>
      <c r="B11" t="s">
        <v>4</v>
      </c>
      <c r="C11" t="s">
        <v>68</v>
      </c>
      <c r="D11" t="s">
        <v>17</v>
      </c>
      <c r="E11" s="5">
        <v>1779.77</v>
      </c>
    </row>
    <row r="12" spans="1:6" x14ac:dyDescent="0.25">
      <c r="A12" t="s">
        <v>103</v>
      </c>
      <c r="B12" t="s">
        <v>4</v>
      </c>
      <c r="C12" t="s">
        <v>87</v>
      </c>
      <c r="D12" t="s">
        <v>85</v>
      </c>
      <c r="E12" s="5">
        <v>4573.7299999999996</v>
      </c>
    </row>
    <row r="13" spans="1:6" x14ac:dyDescent="0.25">
      <c r="A13" t="s">
        <v>104</v>
      </c>
      <c r="B13" t="s">
        <v>4</v>
      </c>
      <c r="C13" t="s">
        <v>87</v>
      </c>
      <c r="D13" t="s">
        <v>85</v>
      </c>
      <c r="E13" s="5">
        <v>9620.44</v>
      </c>
    </row>
    <row r="14" spans="1:6" x14ac:dyDescent="0.25">
      <c r="A14" t="s">
        <v>105</v>
      </c>
      <c r="B14" t="s">
        <v>4</v>
      </c>
      <c r="C14" t="s">
        <v>87</v>
      </c>
      <c r="D14" t="s">
        <v>85</v>
      </c>
      <c r="E14" s="5">
        <v>357.5</v>
      </c>
    </row>
    <row r="15" spans="1:6" x14ac:dyDescent="0.25">
      <c r="A15" t="s">
        <v>106</v>
      </c>
      <c r="B15" t="s">
        <v>4</v>
      </c>
      <c r="C15" t="s">
        <v>87</v>
      </c>
      <c r="D15" t="s">
        <v>85</v>
      </c>
      <c r="E15" s="5">
        <v>597.6</v>
      </c>
    </row>
    <row r="16" spans="1:6" x14ac:dyDescent="0.25">
      <c r="A16" t="s">
        <v>112</v>
      </c>
      <c r="B16" t="s">
        <v>4</v>
      </c>
      <c r="C16" t="s">
        <v>87</v>
      </c>
      <c r="D16" t="s">
        <v>85</v>
      </c>
      <c r="E16" s="5">
        <v>1064.74</v>
      </c>
    </row>
    <row r="17" spans="1:5" x14ac:dyDescent="0.25">
      <c r="A17" t="s">
        <v>113</v>
      </c>
      <c r="B17" t="s">
        <v>4</v>
      </c>
      <c r="C17" t="s">
        <v>87</v>
      </c>
      <c r="D17" t="s">
        <v>85</v>
      </c>
      <c r="E17" s="5">
        <v>1896.6</v>
      </c>
    </row>
    <row r="18" spans="1:5" x14ac:dyDescent="0.25">
      <c r="A18" t="s">
        <v>115</v>
      </c>
      <c r="B18" t="s">
        <v>4</v>
      </c>
      <c r="C18" t="s">
        <v>87</v>
      </c>
      <c r="D18" t="s">
        <v>85</v>
      </c>
      <c r="E18" s="5">
        <v>155.36000000000001</v>
      </c>
    </row>
    <row r="19" spans="1:5" x14ac:dyDescent="0.25">
      <c r="A19" t="s">
        <v>116</v>
      </c>
      <c r="B19" t="s">
        <v>4</v>
      </c>
      <c r="C19" t="s">
        <v>87</v>
      </c>
      <c r="D19" t="s">
        <v>85</v>
      </c>
      <c r="E19" s="5">
        <v>1261.29</v>
      </c>
    </row>
    <row r="20" spans="1:5" x14ac:dyDescent="0.25">
      <c r="A20" t="s">
        <v>117</v>
      </c>
      <c r="B20" t="s">
        <v>4</v>
      </c>
      <c r="C20" t="s">
        <v>87</v>
      </c>
      <c r="D20" t="s">
        <v>85</v>
      </c>
      <c r="E20" s="5">
        <v>463.26</v>
      </c>
    </row>
    <row r="21" spans="1:5" x14ac:dyDescent="0.25">
      <c r="A21" t="s">
        <v>103</v>
      </c>
      <c r="B21" t="s">
        <v>4</v>
      </c>
      <c r="C21" t="s">
        <v>70</v>
      </c>
      <c r="D21" t="s">
        <v>17</v>
      </c>
      <c r="E21" s="5">
        <v>806.56</v>
      </c>
    </row>
    <row r="22" spans="1:5" x14ac:dyDescent="0.25">
      <c r="A22" t="s">
        <v>105</v>
      </c>
      <c r="B22" t="s">
        <v>4</v>
      </c>
      <c r="C22" t="s">
        <v>70</v>
      </c>
      <c r="D22" t="s">
        <v>17</v>
      </c>
      <c r="E22" s="5">
        <v>2891</v>
      </c>
    </row>
    <row r="23" spans="1:5" x14ac:dyDescent="0.25">
      <c r="A23" t="s">
        <v>106</v>
      </c>
      <c r="B23" t="s">
        <v>4</v>
      </c>
      <c r="C23" t="s">
        <v>70</v>
      </c>
      <c r="D23" t="s">
        <v>17</v>
      </c>
      <c r="E23" s="5">
        <v>1402.1</v>
      </c>
    </row>
    <row r="24" spans="1:5" x14ac:dyDescent="0.25">
      <c r="A24" t="s">
        <v>107</v>
      </c>
      <c r="B24" t="s">
        <v>4</v>
      </c>
      <c r="C24" t="s">
        <v>70</v>
      </c>
      <c r="D24" t="s">
        <v>17</v>
      </c>
      <c r="E24" s="5">
        <v>7856.0599999999986</v>
      </c>
    </row>
    <row r="25" spans="1:5" x14ac:dyDescent="0.25">
      <c r="A25" t="s">
        <v>108</v>
      </c>
      <c r="B25" t="s">
        <v>4</v>
      </c>
      <c r="C25" t="s">
        <v>70</v>
      </c>
      <c r="D25" t="s">
        <v>17</v>
      </c>
      <c r="E25" s="5">
        <v>4004.68</v>
      </c>
    </row>
    <row r="26" spans="1:5" x14ac:dyDescent="0.25">
      <c r="A26" t="s">
        <v>109</v>
      </c>
      <c r="B26" t="s">
        <v>4</v>
      </c>
      <c r="C26" t="s">
        <v>70</v>
      </c>
      <c r="D26" t="s">
        <v>17</v>
      </c>
      <c r="E26" s="5">
        <v>1224.46</v>
      </c>
    </row>
    <row r="27" spans="1:5" x14ac:dyDescent="0.25">
      <c r="A27" t="s">
        <v>110</v>
      </c>
      <c r="B27" t="s">
        <v>4</v>
      </c>
      <c r="C27" t="s">
        <v>70</v>
      </c>
      <c r="D27" t="s">
        <v>17</v>
      </c>
      <c r="E27" s="5">
        <v>1866.88</v>
      </c>
    </row>
    <row r="28" spans="1:5" x14ac:dyDescent="0.25">
      <c r="A28" t="s">
        <v>111</v>
      </c>
      <c r="B28" t="s">
        <v>4</v>
      </c>
      <c r="C28" t="s">
        <v>70</v>
      </c>
      <c r="D28" t="s">
        <v>17</v>
      </c>
      <c r="E28" s="5">
        <v>13133.52</v>
      </c>
    </row>
    <row r="29" spans="1:5" x14ac:dyDescent="0.25">
      <c r="A29" t="s">
        <v>112</v>
      </c>
      <c r="B29" t="s">
        <v>4</v>
      </c>
      <c r="C29" t="s">
        <v>70</v>
      </c>
      <c r="D29" t="s">
        <v>17</v>
      </c>
      <c r="E29" s="5">
        <v>2975</v>
      </c>
    </row>
    <row r="30" spans="1:5" x14ac:dyDescent="0.25">
      <c r="A30" t="s">
        <v>113</v>
      </c>
      <c r="B30" t="s">
        <v>4</v>
      </c>
      <c r="C30" t="s">
        <v>70</v>
      </c>
      <c r="D30" t="s">
        <v>17</v>
      </c>
      <c r="E30" s="5">
        <v>32376.9</v>
      </c>
    </row>
    <row r="31" spans="1:5" x14ac:dyDescent="0.25">
      <c r="A31" t="s">
        <v>114</v>
      </c>
      <c r="B31" t="s">
        <v>4</v>
      </c>
      <c r="C31" t="s">
        <v>70</v>
      </c>
      <c r="D31" t="s">
        <v>17</v>
      </c>
      <c r="E31" s="5">
        <v>11464.06</v>
      </c>
    </row>
    <row r="32" spans="1:5" x14ac:dyDescent="0.25">
      <c r="A32" t="s">
        <v>115</v>
      </c>
      <c r="B32" t="s">
        <v>4</v>
      </c>
      <c r="C32" t="s">
        <v>70</v>
      </c>
      <c r="D32" t="s">
        <v>17</v>
      </c>
      <c r="E32" s="5">
        <v>5762.0599999999986</v>
      </c>
    </row>
    <row r="33" spans="1:5" x14ac:dyDescent="0.25">
      <c r="A33" t="s">
        <v>116</v>
      </c>
      <c r="B33" t="s">
        <v>4</v>
      </c>
      <c r="C33" t="s">
        <v>70</v>
      </c>
      <c r="D33" t="s">
        <v>17</v>
      </c>
      <c r="E33" s="5">
        <v>3119.38</v>
      </c>
    </row>
    <row r="34" spans="1:5" x14ac:dyDescent="0.25">
      <c r="A34" t="s">
        <v>117</v>
      </c>
      <c r="B34" t="s">
        <v>4</v>
      </c>
      <c r="C34" t="s">
        <v>70</v>
      </c>
      <c r="D34" t="s">
        <v>17</v>
      </c>
      <c r="E34" s="5">
        <v>6001.23</v>
      </c>
    </row>
    <row r="35" spans="1:5" x14ac:dyDescent="0.25">
      <c r="A35" t="s">
        <v>103</v>
      </c>
      <c r="B35" t="s">
        <v>4</v>
      </c>
      <c r="C35" t="s">
        <v>63</v>
      </c>
      <c r="D35" t="s">
        <v>61</v>
      </c>
      <c r="E35" s="5">
        <v>1600</v>
      </c>
    </row>
    <row r="36" spans="1:5" x14ac:dyDescent="0.25">
      <c r="A36" t="s">
        <v>104</v>
      </c>
      <c r="B36" t="s">
        <v>4</v>
      </c>
      <c r="C36" t="s">
        <v>63</v>
      </c>
      <c r="D36" t="s">
        <v>61</v>
      </c>
      <c r="E36" s="5">
        <v>2988.19</v>
      </c>
    </row>
    <row r="37" spans="1:5" x14ac:dyDescent="0.25">
      <c r="A37" t="s">
        <v>107</v>
      </c>
      <c r="B37" t="s">
        <v>4</v>
      </c>
      <c r="C37" t="s">
        <v>63</v>
      </c>
      <c r="D37" t="s">
        <v>61</v>
      </c>
      <c r="E37" s="5">
        <v>166.44</v>
      </c>
    </row>
    <row r="38" spans="1:5" x14ac:dyDescent="0.25">
      <c r="A38" t="s">
        <v>108</v>
      </c>
      <c r="B38" t="s">
        <v>4</v>
      </c>
      <c r="C38" t="s">
        <v>63</v>
      </c>
      <c r="D38" t="s">
        <v>61</v>
      </c>
      <c r="E38" s="5">
        <v>2344.98</v>
      </c>
    </row>
    <row r="39" spans="1:5" x14ac:dyDescent="0.25">
      <c r="A39" t="s">
        <v>109</v>
      </c>
      <c r="B39" t="s">
        <v>4</v>
      </c>
      <c r="C39" t="s">
        <v>63</v>
      </c>
      <c r="D39" t="s">
        <v>61</v>
      </c>
      <c r="E39" s="5">
        <v>367.46</v>
      </c>
    </row>
    <row r="40" spans="1:5" x14ac:dyDescent="0.25">
      <c r="A40" t="s">
        <v>110</v>
      </c>
      <c r="B40" t="s">
        <v>4</v>
      </c>
      <c r="C40" t="s">
        <v>63</v>
      </c>
      <c r="D40" t="s">
        <v>61</v>
      </c>
      <c r="E40" s="5">
        <v>1174.6300000000001</v>
      </c>
    </row>
    <row r="41" spans="1:5" x14ac:dyDescent="0.25">
      <c r="A41" t="s">
        <v>111</v>
      </c>
      <c r="B41" t="s">
        <v>4</v>
      </c>
      <c r="C41" t="s">
        <v>63</v>
      </c>
      <c r="D41" t="s">
        <v>61</v>
      </c>
      <c r="E41" s="5">
        <v>2664.92</v>
      </c>
    </row>
    <row r="42" spans="1:5" x14ac:dyDescent="0.25">
      <c r="A42" t="s">
        <v>112</v>
      </c>
      <c r="B42" t="s">
        <v>4</v>
      </c>
      <c r="C42" t="s">
        <v>63</v>
      </c>
      <c r="D42" t="s">
        <v>61</v>
      </c>
      <c r="E42" s="5">
        <v>1925.82</v>
      </c>
    </row>
    <row r="43" spans="1:5" x14ac:dyDescent="0.25">
      <c r="A43" t="s">
        <v>113</v>
      </c>
      <c r="B43" t="s">
        <v>4</v>
      </c>
      <c r="C43" t="s">
        <v>63</v>
      </c>
      <c r="D43" t="s">
        <v>61</v>
      </c>
      <c r="E43" s="5">
        <v>350</v>
      </c>
    </row>
    <row r="44" spans="1:5" x14ac:dyDescent="0.25">
      <c r="A44" t="s">
        <v>114</v>
      </c>
      <c r="B44" t="s">
        <v>4</v>
      </c>
      <c r="C44" t="s">
        <v>63</v>
      </c>
      <c r="D44" t="s">
        <v>61</v>
      </c>
      <c r="E44" s="5">
        <v>179.38</v>
      </c>
    </row>
    <row r="45" spans="1:5" x14ac:dyDescent="0.25">
      <c r="A45" t="s">
        <v>115</v>
      </c>
      <c r="B45" t="s">
        <v>4</v>
      </c>
      <c r="C45" t="s">
        <v>63</v>
      </c>
      <c r="D45" t="s">
        <v>61</v>
      </c>
      <c r="E45" s="5">
        <v>108</v>
      </c>
    </row>
    <row r="46" spans="1:5" x14ac:dyDescent="0.25">
      <c r="A46" t="s">
        <v>117</v>
      </c>
      <c r="B46" t="s">
        <v>4</v>
      </c>
      <c r="C46" t="s">
        <v>63</v>
      </c>
      <c r="D46" t="s">
        <v>61</v>
      </c>
      <c r="E46" s="5">
        <v>8533.11</v>
      </c>
    </row>
    <row r="47" spans="1:5" x14ac:dyDescent="0.25">
      <c r="A47" t="s">
        <v>103</v>
      </c>
      <c r="B47" t="s">
        <v>4</v>
      </c>
      <c r="C47" t="s">
        <v>92</v>
      </c>
      <c r="D47" t="s">
        <v>91</v>
      </c>
      <c r="E47" s="5">
        <v>1640</v>
      </c>
    </row>
    <row r="48" spans="1:5" x14ac:dyDescent="0.25">
      <c r="A48" t="s">
        <v>107</v>
      </c>
      <c r="B48" t="s">
        <v>4</v>
      </c>
      <c r="C48" t="s">
        <v>92</v>
      </c>
      <c r="D48" t="s">
        <v>91</v>
      </c>
      <c r="E48" s="5">
        <v>6039.51</v>
      </c>
    </row>
    <row r="49" spans="1:5" x14ac:dyDescent="0.25">
      <c r="A49" t="s">
        <v>108</v>
      </c>
      <c r="B49" t="s">
        <v>4</v>
      </c>
      <c r="C49" t="s">
        <v>92</v>
      </c>
      <c r="D49" t="s">
        <v>91</v>
      </c>
      <c r="E49" s="5">
        <v>17452.39</v>
      </c>
    </row>
    <row r="50" spans="1:5" x14ac:dyDescent="0.25">
      <c r="A50" t="s">
        <v>109</v>
      </c>
      <c r="B50" t="s">
        <v>4</v>
      </c>
      <c r="C50" t="s">
        <v>92</v>
      </c>
      <c r="D50" t="s">
        <v>91</v>
      </c>
      <c r="E50" s="5">
        <v>8896.83</v>
      </c>
    </row>
    <row r="51" spans="1:5" x14ac:dyDescent="0.25">
      <c r="A51" t="s">
        <v>110</v>
      </c>
      <c r="B51" t="s">
        <v>4</v>
      </c>
      <c r="C51" t="s">
        <v>92</v>
      </c>
      <c r="D51" t="s">
        <v>91</v>
      </c>
      <c r="E51" s="5">
        <v>18992.34</v>
      </c>
    </row>
    <row r="52" spans="1:5" x14ac:dyDescent="0.25">
      <c r="A52" t="s">
        <v>111</v>
      </c>
      <c r="B52" t="s">
        <v>4</v>
      </c>
      <c r="C52" t="s">
        <v>92</v>
      </c>
      <c r="D52" t="s">
        <v>91</v>
      </c>
      <c r="E52" s="5">
        <v>8381.89</v>
      </c>
    </row>
    <row r="53" spans="1:5" x14ac:dyDescent="0.25">
      <c r="A53" t="s">
        <v>112</v>
      </c>
      <c r="B53" t="s">
        <v>4</v>
      </c>
      <c r="C53" t="s">
        <v>92</v>
      </c>
      <c r="D53" t="s">
        <v>91</v>
      </c>
      <c r="E53" s="5">
        <v>13074.39</v>
      </c>
    </row>
    <row r="54" spans="1:5" x14ac:dyDescent="0.25">
      <c r="A54" t="s">
        <v>113</v>
      </c>
      <c r="B54" t="s">
        <v>4</v>
      </c>
      <c r="C54" t="s">
        <v>92</v>
      </c>
      <c r="D54" t="s">
        <v>91</v>
      </c>
      <c r="E54" s="5">
        <v>6473.68</v>
      </c>
    </row>
    <row r="55" spans="1:5" x14ac:dyDescent="0.25">
      <c r="A55" t="s">
        <v>114</v>
      </c>
      <c r="B55" t="s">
        <v>4</v>
      </c>
      <c r="C55" t="s">
        <v>92</v>
      </c>
      <c r="D55" t="s">
        <v>91</v>
      </c>
      <c r="E55" s="5">
        <v>1415.71</v>
      </c>
    </row>
    <row r="56" spans="1:5" x14ac:dyDescent="0.25">
      <c r="A56" t="s">
        <v>115</v>
      </c>
      <c r="B56" t="s">
        <v>4</v>
      </c>
      <c r="C56" t="s">
        <v>92</v>
      </c>
      <c r="D56" t="s">
        <v>91</v>
      </c>
      <c r="E56" s="5">
        <v>102.26</v>
      </c>
    </row>
    <row r="57" spans="1:5" x14ac:dyDescent="0.25">
      <c r="A57" t="s">
        <v>116</v>
      </c>
      <c r="B57" t="s">
        <v>4</v>
      </c>
      <c r="C57" t="s">
        <v>92</v>
      </c>
      <c r="D57" t="s">
        <v>91</v>
      </c>
      <c r="E57" s="5">
        <v>7001.82</v>
      </c>
    </row>
    <row r="58" spans="1:5" x14ac:dyDescent="0.25">
      <c r="A58" t="s">
        <v>117</v>
      </c>
      <c r="B58" t="s">
        <v>4</v>
      </c>
      <c r="C58" t="s">
        <v>92</v>
      </c>
      <c r="D58" t="s">
        <v>91</v>
      </c>
      <c r="E58" s="5">
        <v>1574.56</v>
      </c>
    </row>
    <row r="59" spans="1:5" x14ac:dyDescent="0.25">
      <c r="A59" t="s">
        <v>103</v>
      </c>
      <c r="B59" t="s">
        <v>4</v>
      </c>
      <c r="C59" t="s">
        <v>73</v>
      </c>
      <c r="D59" t="s">
        <v>72</v>
      </c>
      <c r="E59" s="5">
        <v>3598.45</v>
      </c>
    </row>
    <row r="60" spans="1:5" x14ac:dyDescent="0.25">
      <c r="A60" t="s">
        <v>104</v>
      </c>
      <c r="B60" t="s">
        <v>4</v>
      </c>
      <c r="C60" t="s">
        <v>73</v>
      </c>
      <c r="D60" t="s">
        <v>72</v>
      </c>
      <c r="E60" s="5">
        <v>4222.28</v>
      </c>
    </row>
    <row r="61" spans="1:5" x14ac:dyDescent="0.25">
      <c r="A61" t="s">
        <v>105</v>
      </c>
      <c r="B61" t="s">
        <v>4</v>
      </c>
      <c r="C61" t="s">
        <v>73</v>
      </c>
      <c r="D61" t="s">
        <v>72</v>
      </c>
      <c r="E61" s="5">
        <v>6105</v>
      </c>
    </row>
    <row r="62" spans="1:5" x14ac:dyDescent="0.25">
      <c r="A62" t="s">
        <v>106</v>
      </c>
      <c r="B62" t="s">
        <v>4</v>
      </c>
      <c r="C62" t="s">
        <v>73</v>
      </c>
      <c r="D62" t="s">
        <v>72</v>
      </c>
      <c r="E62" s="5">
        <v>6496.2800000000007</v>
      </c>
    </row>
    <row r="63" spans="1:5" x14ac:dyDescent="0.25">
      <c r="A63" t="s">
        <v>107</v>
      </c>
      <c r="B63" t="s">
        <v>4</v>
      </c>
      <c r="C63" t="s">
        <v>73</v>
      </c>
      <c r="D63" t="s">
        <v>72</v>
      </c>
      <c r="E63" s="5">
        <v>8886.57</v>
      </c>
    </row>
    <row r="64" spans="1:5" x14ac:dyDescent="0.25">
      <c r="A64" t="s">
        <v>108</v>
      </c>
      <c r="B64" t="s">
        <v>4</v>
      </c>
      <c r="C64" t="s">
        <v>73</v>
      </c>
      <c r="D64" t="s">
        <v>72</v>
      </c>
      <c r="E64" s="5">
        <v>2196.06</v>
      </c>
    </row>
    <row r="65" spans="1:5" x14ac:dyDescent="0.25">
      <c r="A65" t="s">
        <v>109</v>
      </c>
      <c r="B65" t="s">
        <v>4</v>
      </c>
      <c r="C65" t="s">
        <v>73</v>
      </c>
      <c r="D65" t="s">
        <v>72</v>
      </c>
      <c r="E65" s="5">
        <v>5461.51</v>
      </c>
    </row>
    <row r="66" spans="1:5" x14ac:dyDescent="0.25">
      <c r="A66" t="s">
        <v>110</v>
      </c>
      <c r="B66" t="s">
        <v>4</v>
      </c>
      <c r="C66" t="s">
        <v>73</v>
      </c>
      <c r="D66" t="s">
        <v>72</v>
      </c>
      <c r="E66" s="5">
        <v>18956.41</v>
      </c>
    </row>
    <row r="67" spans="1:5" x14ac:dyDescent="0.25">
      <c r="A67" t="s">
        <v>111</v>
      </c>
      <c r="B67" t="s">
        <v>4</v>
      </c>
      <c r="C67" t="s">
        <v>73</v>
      </c>
      <c r="D67" t="s">
        <v>72</v>
      </c>
      <c r="E67" s="5">
        <v>5221.8099999999986</v>
      </c>
    </row>
    <row r="68" spans="1:5" x14ac:dyDescent="0.25">
      <c r="A68" t="s">
        <v>112</v>
      </c>
      <c r="B68" t="s">
        <v>4</v>
      </c>
      <c r="C68" t="s">
        <v>73</v>
      </c>
      <c r="D68" t="s">
        <v>72</v>
      </c>
      <c r="E68" s="5">
        <v>11676.47</v>
      </c>
    </row>
    <row r="69" spans="1:5" x14ac:dyDescent="0.25">
      <c r="A69" t="s">
        <v>113</v>
      </c>
      <c r="B69" t="s">
        <v>4</v>
      </c>
      <c r="C69" t="s">
        <v>73</v>
      </c>
      <c r="D69" t="s">
        <v>72</v>
      </c>
      <c r="E69" s="5">
        <v>1459.66</v>
      </c>
    </row>
    <row r="70" spans="1:5" x14ac:dyDescent="0.25">
      <c r="A70" t="s">
        <v>114</v>
      </c>
      <c r="B70" t="s">
        <v>4</v>
      </c>
      <c r="C70" t="s">
        <v>73</v>
      </c>
      <c r="D70" t="s">
        <v>72</v>
      </c>
      <c r="E70" s="5">
        <v>6320.68</v>
      </c>
    </row>
    <row r="71" spans="1:5" x14ac:dyDescent="0.25">
      <c r="A71" t="s">
        <v>116</v>
      </c>
      <c r="B71" t="s">
        <v>4</v>
      </c>
      <c r="C71" t="s">
        <v>73</v>
      </c>
      <c r="D71" t="s">
        <v>72</v>
      </c>
      <c r="E71" s="5">
        <v>4686.0599999999986</v>
      </c>
    </row>
    <row r="72" spans="1:5" x14ac:dyDescent="0.25">
      <c r="A72" t="s">
        <v>117</v>
      </c>
      <c r="B72" t="s">
        <v>4</v>
      </c>
      <c r="C72" t="s">
        <v>73</v>
      </c>
      <c r="D72" t="s">
        <v>72</v>
      </c>
      <c r="E72" s="5">
        <v>1590</v>
      </c>
    </row>
    <row r="73" spans="1:5" x14ac:dyDescent="0.25">
      <c r="A73" t="s">
        <v>107</v>
      </c>
      <c r="B73" t="s">
        <v>4</v>
      </c>
      <c r="C73" t="s">
        <v>64</v>
      </c>
      <c r="D73" t="s">
        <v>61</v>
      </c>
      <c r="E73" s="5">
        <v>1233.99</v>
      </c>
    </row>
    <row r="74" spans="1:5" x14ac:dyDescent="0.25">
      <c r="A74" t="s">
        <v>108</v>
      </c>
      <c r="B74" t="s">
        <v>4</v>
      </c>
      <c r="C74" t="s">
        <v>64</v>
      </c>
      <c r="D74" t="s">
        <v>61</v>
      </c>
      <c r="E74" s="5">
        <v>1037.3699999999999</v>
      </c>
    </row>
    <row r="75" spans="1:5" x14ac:dyDescent="0.25">
      <c r="A75" t="s">
        <v>109</v>
      </c>
      <c r="B75" t="s">
        <v>4</v>
      </c>
      <c r="C75" t="s">
        <v>64</v>
      </c>
      <c r="D75" t="s">
        <v>61</v>
      </c>
      <c r="E75" s="5">
        <v>7679.15</v>
      </c>
    </row>
    <row r="76" spans="1:5" x14ac:dyDescent="0.25">
      <c r="A76" t="s">
        <v>110</v>
      </c>
      <c r="B76" t="s">
        <v>4</v>
      </c>
      <c r="C76" t="s">
        <v>64</v>
      </c>
      <c r="D76" t="s">
        <v>61</v>
      </c>
      <c r="E76" s="5">
        <v>14810.33</v>
      </c>
    </row>
    <row r="77" spans="1:5" x14ac:dyDescent="0.25">
      <c r="A77" t="s">
        <v>111</v>
      </c>
      <c r="B77" t="s">
        <v>4</v>
      </c>
      <c r="C77" t="s">
        <v>64</v>
      </c>
      <c r="D77" t="s">
        <v>61</v>
      </c>
      <c r="E77" s="5">
        <v>12859.71</v>
      </c>
    </row>
    <row r="78" spans="1:5" x14ac:dyDescent="0.25">
      <c r="A78" t="s">
        <v>112</v>
      </c>
      <c r="B78" t="s">
        <v>4</v>
      </c>
      <c r="C78" t="s">
        <v>64</v>
      </c>
      <c r="D78" t="s">
        <v>61</v>
      </c>
      <c r="E78" s="5">
        <v>8050.38</v>
      </c>
    </row>
    <row r="79" spans="1:5" x14ac:dyDescent="0.25">
      <c r="A79" t="s">
        <v>113</v>
      </c>
      <c r="B79" t="s">
        <v>4</v>
      </c>
      <c r="C79" t="s">
        <v>64</v>
      </c>
      <c r="D79" t="s">
        <v>61</v>
      </c>
      <c r="E79" s="5">
        <v>447.2</v>
      </c>
    </row>
    <row r="80" spans="1:5" x14ac:dyDescent="0.25">
      <c r="A80" t="s">
        <v>114</v>
      </c>
      <c r="B80" t="s">
        <v>4</v>
      </c>
      <c r="C80" t="s">
        <v>64</v>
      </c>
      <c r="D80" t="s">
        <v>61</v>
      </c>
      <c r="E80" s="5">
        <v>7153.18</v>
      </c>
    </row>
    <row r="81" spans="1:5" x14ac:dyDescent="0.25">
      <c r="A81" t="s">
        <v>115</v>
      </c>
      <c r="B81" t="s">
        <v>4</v>
      </c>
      <c r="C81" t="s">
        <v>64</v>
      </c>
      <c r="D81" t="s">
        <v>61</v>
      </c>
      <c r="E81" s="5">
        <v>1072.76</v>
      </c>
    </row>
    <row r="82" spans="1:5" x14ac:dyDescent="0.25">
      <c r="A82" t="s">
        <v>116</v>
      </c>
      <c r="B82" t="s">
        <v>4</v>
      </c>
      <c r="C82" t="s">
        <v>64</v>
      </c>
      <c r="D82" t="s">
        <v>61</v>
      </c>
      <c r="E82" s="5">
        <v>8644.77</v>
      </c>
    </row>
    <row r="83" spans="1:5" x14ac:dyDescent="0.25">
      <c r="A83" t="s">
        <v>117</v>
      </c>
      <c r="B83" t="s">
        <v>4</v>
      </c>
      <c r="C83" t="s">
        <v>64</v>
      </c>
      <c r="D83" t="s">
        <v>61</v>
      </c>
      <c r="E83" s="5">
        <v>12662.5</v>
      </c>
    </row>
    <row r="84" spans="1:5" x14ac:dyDescent="0.25">
      <c r="A84" t="s">
        <v>103</v>
      </c>
      <c r="B84" t="s">
        <v>4</v>
      </c>
      <c r="C84" t="s">
        <v>83</v>
      </c>
      <c r="D84" t="s">
        <v>122</v>
      </c>
      <c r="E84" s="5">
        <v>89.9</v>
      </c>
    </row>
    <row r="85" spans="1:5" x14ac:dyDescent="0.25">
      <c r="A85" t="s">
        <v>107</v>
      </c>
      <c r="B85" t="s">
        <v>4</v>
      </c>
      <c r="C85" t="s">
        <v>83</v>
      </c>
      <c r="D85" t="s">
        <v>122</v>
      </c>
      <c r="E85" s="5">
        <v>1916.57</v>
      </c>
    </row>
    <row r="86" spans="1:5" x14ac:dyDescent="0.25">
      <c r="A86" t="s">
        <v>109</v>
      </c>
      <c r="B86" t="s">
        <v>4</v>
      </c>
      <c r="C86" t="s">
        <v>83</v>
      </c>
      <c r="D86" t="s">
        <v>122</v>
      </c>
      <c r="E86" s="5">
        <v>27509.69</v>
      </c>
    </row>
    <row r="87" spans="1:5" x14ac:dyDescent="0.25">
      <c r="A87" t="s">
        <v>110</v>
      </c>
      <c r="B87" t="s">
        <v>4</v>
      </c>
      <c r="C87" t="s">
        <v>83</v>
      </c>
      <c r="D87" t="s">
        <v>122</v>
      </c>
      <c r="E87" s="5">
        <v>3743.85</v>
      </c>
    </row>
    <row r="88" spans="1:5" x14ac:dyDescent="0.25">
      <c r="A88" t="s">
        <v>111</v>
      </c>
      <c r="B88" t="s">
        <v>4</v>
      </c>
      <c r="C88" t="s">
        <v>83</v>
      </c>
      <c r="D88" t="s">
        <v>122</v>
      </c>
      <c r="E88" s="5">
        <v>123.37</v>
      </c>
    </row>
    <row r="89" spans="1:5" x14ac:dyDescent="0.25">
      <c r="A89" t="s">
        <v>112</v>
      </c>
      <c r="B89" t="s">
        <v>4</v>
      </c>
      <c r="C89" t="s">
        <v>83</v>
      </c>
      <c r="D89" t="s">
        <v>122</v>
      </c>
      <c r="E89" s="5">
        <v>2784.54</v>
      </c>
    </row>
    <row r="90" spans="1:5" x14ac:dyDescent="0.25">
      <c r="A90" t="s">
        <v>113</v>
      </c>
      <c r="B90" t="s">
        <v>4</v>
      </c>
      <c r="C90" t="s">
        <v>83</v>
      </c>
      <c r="D90" t="s">
        <v>122</v>
      </c>
      <c r="E90" s="5">
        <v>4628.84</v>
      </c>
    </row>
    <row r="91" spans="1:5" x14ac:dyDescent="0.25">
      <c r="A91" t="s">
        <v>114</v>
      </c>
      <c r="B91" t="s">
        <v>4</v>
      </c>
      <c r="C91" t="s">
        <v>83</v>
      </c>
      <c r="D91" t="s">
        <v>122</v>
      </c>
      <c r="E91" s="5">
        <v>2961.15</v>
      </c>
    </row>
    <row r="92" spans="1:5" x14ac:dyDescent="0.25">
      <c r="A92" t="s">
        <v>115</v>
      </c>
      <c r="B92" t="s">
        <v>4</v>
      </c>
      <c r="C92" t="s">
        <v>83</v>
      </c>
      <c r="D92" t="s">
        <v>122</v>
      </c>
      <c r="E92" s="5">
        <v>1001.77</v>
      </c>
    </row>
    <row r="93" spans="1:5" x14ac:dyDescent="0.25">
      <c r="A93" t="s">
        <v>116</v>
      </c>
      <c r="B93" t="s">
        <v>4</v>
      </c>
      <c r="C93" t="s">
        <v>83</v>
      </c>
      <c r="D93" t="s">
        <v>122</v>
      </c>
      <c r="E93" s="5">
        <v>2030.96</v>
      </c>
    </row>
    <row r="94" spans="1:5" x14ac:dyDescent="0.25">
      <c r="A94" t="s">
        <v>117</v>
      </c>
      <c r="B94" t="s">
        <v>4</v>
      </c>
      <c r="C94" t="s">
        <v>83</v>
      </c>
      <c r="D94" t="s">
        <v>122</v>
      </c>
      <c r="E94" s="5">
        <v>5334.4400000000014</v>
      </c>
    </row>
    <row r="95" spans="1:5" x14ac:dyDescent="0.25">
      <c r="A95" t="s">
        <v>103</v>
      </c>
      <c r="B95" t="s">
        <v>4</v>
      </c>
      <c r="C95" t="s">
        <v>84</v>
      </c>
      <c r="D95" t="s">
        <v>122</v>
      </c>
      <c r="E95" s="5">
        <v>2372.7399999999998</v>
      </c>
    </row>
    <row r="96" spans="1:5" x14ac:dyDescent="0.25">
      <c r="A96" t="s">
        <v>104</v>
      </c>
      <c r="B96" t="s">
        <v>4</v>
      </c>
      <c r="C96" t="s">
        <v>84</v>
      </c>
      <c r="D96" t="s">
        <v>122</v>
      </c>
      <c r="E96" s="5">
        <v>1798</v>
      </c>
    </row>
    <row r="97" spans="1:5" x14ac:dyDescent="0.25">
      <c r="A97" t="s">
        <v>105</v>
      </c>
      <c r="B97" t="s">
        <v>4</v>
      </c>
      <c r="C97" t="s">
        <v>84</v>
      </c>
      <c r="D97" t="s">
        <v>122</v>
      </c>
      <c r="E97" s="5">
        <v>20448.599999999999</v>
      </c>
    </row>
    <row r="98" spans="1:5" x14ac:dyDescent="0.25">
      <c r="A98" t="s">
        <v>106</v>
      </c>
      <c r="B98" t="s">
        <v>4</v>
      </c>
      <c r="C98" t="s">
        <v>84</v>
      </c>
      <c r="D98" t="s">
        <v>122</v>
      </c>
      <c r="E98" s="5">
        <v>7929.19</v>
      </c>
    </row>
    <row r="99" spans="1:5" x14ac:dyDescent="0.25">
      <c r="A99" t="s">
        <v>107</v>
      </c>
      <c r="B99" t="s">
        <v>4</v>
      </c>
      <c r="C99" t="s">
        <v>84</v>
      </c>
      <c r="D99" t="s">
        <v>122</v>
      </c>
      <c r="E99" s="5">
        <v>615.57000000000005</v>
      </c>
    </row>
    <row r="100" spans="1:5" x14ac:dyDescent="0.25">
      <c r="A100" t="s">
        <v>108</v>
      </c>
      <c r="B100" t="s">
        <v>4</v>
      </c>
      <c r="C100" t="s">
        <v>84</v>
      </c>
      <c r="D100" t="s">
        <v>122</v>
      </c>
      <c r="E100" s="5">
        <v>21500</v>
      </c>
    </row>
    <row r="101" spans="1:5" x14ac:dyDescent="0.25">
      <c r="A101" t="s">
        <v>109</v>
      </c>
      <c r="B101" t="s">
        <v>4</v>
      </c>
      <c r="C101" t="s">
        <v>84</v>
      </c>
      <c r="D101" t="s">
        <v>122</v>
      </c>
      <c r="E101" s="5">
        <v>1930</v>
      </c>
    </row>
    <row r="102" spans="1:5" x14ac:dyDescent="0.25">
      <c r="A102" t="s">
        <v>110</v>
      </c>
      <c r="B102" t="s">
        <v>4</v>
      </c>
      <c r="C102" t="s">
        <v>84</v>
      </c>
      <c r="D102" t="s">
        <v>122</v>
      </c>
      <c r="E102" s="5">
        <v>907.2</v>
      </c>
    </row>
    <row r="103" spans="1:5" x14ac:dyDescent="0.25">
      <c r="A103" t="s">
        <v>111</v>
      </c>
      <c r="B103" t="s">
        <v>4</v>
      </c>
      <c r="C103" t="s">
        <v>84</v>
      </c>
      <c r="D103" t="s">
        <v>122</v>
      </c>
      <c r="E103" s="5">
        <v>3911.13</v>
      </c>
    </row>
    <row r="104" spans="1:5" x14ac:dyDescent="0.25">
      <c r="A104" t="s">
        <v>112</v>
      </c>
      <c r="B104" t="s">
        <v>4</v>
      </c>
      <c r="C104" t="s">
        <v>84</v>
      </c>
      <c r="D104" t="s">
        <v>122</v>
      </c>
      <c r="E104" s="5">
        <v>9541</v>
      </c>
    </row>
    <row r="105" spans="1:5" x14ac:dyDescent="0.25">
      <c r="A105" t="s">
        <v>113</v>
      </c>
      <c r="B105" t="s">
        <v>4</v>
      </c>
      <c r="C105" t="s">
        <v>84</v>
      </c>
      <c r="D105" t="s">
        <v>122</v>
      </c>
      <c r="E105" s="5">
        <v>14515.29</v>
      </c>
    </row>
    <row r="106" spans="1:5" x14ac:dyDescent="0.25">
      <c r="A106" t="s">
        <v>114</v>
      </c>
      <c r="B106" t="s">
        <v>4</v>
      </c>
      <c r="C106" t="s">
        <v>84</v>
      </c>
      <c r="D106" t="s">
        <v>122</v>
      </c>
      <c r="E106" s="5">
        <v>742.86</v>
      </c>
    </row>
    <row r="107" spans="1:5" x14ac:dyDescent="0.25">
      <c r="A107" t="s">
        <v>115</v>
      </c>
      <c r="B107" t="s">
        <v>4</v>
      </c>
      <c r="C107" t="s">
        <v>84</v>
      </c>
      <c r="D107" t="s">
        <v>122</v>
      </c>
      <c r="E107" s="5">
        <v>39109.730000000003</v>
      </c>
    </row>
    <row r="108" spans="1:5" x14ac:dyDescent="0.25">
      <c r="A108" t="s">
        <v>116</v>
      </c>
      <c r="B108" t="s">
        <v>4</v>
      </c>
      <c r="C108" t="s">
        <v>84</v>
      </c>
      <c r="D108" t="s">
        <v>122</v>
      </c>
      <c r="E108" s="5">
        <v>8836.6</v>
      </c>
    </row>
    <row r="109" spans="1:5" x14ac:dyDescent="0.25">
      <c r="A109" t="s">
        <v>117</v>
      </c>
      <c r="B109" t="s">
        <v>4</v>
      </c>
      <c r="C109" t="s">
        <v>84</v>
      </c>
      <c r="D109" t="s">
        <v>122</v>
      </c>
      <c r="E109" s="5">
        <v>2311.63</v>
      </c>
    </row>
    <row r="110" spans="1:5" x14ac:dyDescent="0.25">
      <c r="A110" t="s">
        <v>103</v>
      </c>
      <c r="B110" t="s">
        <v>4</v>
      </c>
      <c r="C110" t="s">
        <v>77</v>
      </c>
      <c r="D110" t="s">
        <v>75</v>
      </c>
      <c r="E110" s="5">
        <v>5936.93</v>
      </c>
    </row>
    <row r="111" spans="1:5" x14ac:dyDescent="0.25">
      <c r="A111" t="s">
        <v>104</v>
      </c>
      <c r="B111" t="s">
        <v>4</v>
      </c>
      <c r="C111" t="s">
        <v>77</v>
      </c>
      <c r="D111" t="s">
        <v>75</v>
      </c>
      <c r="E111" s="5">
        <v>11960.77</v>
      </c>
    </row>
    <row r="112" spans="1:5" x14ac:dyDescent="0.25">
      <c r="A112" t="s">
        <v>105</v>
      </c>
      <c r="B112" t="s">
        <v>4</v>
      </c>
      <c r="C112" t="s">
        <v>77</v>
      </c>
      <c r="D112" t="s">
        <v>75</v>
      </c>
      <c r="E112" s="5">
        <v>3739.17</v>
      </c>
    </row>
    <row r="113" spans="1:5" x14ac:dyDescent="0.25">
      <c r="A113" t="s">
        <v>106</v>
      </c>
      <c r="B113" t="s">
        <v>4</v>
      </c>
      <c r="C113" t="s">
        <v>77</v>
      </c>
      <c r="D113" t="s">
        <v>75</v>
      </c>
      <c r="E113" s="5">
        <v>9131.7199999999993</v>
      </c>
    </row>
    <row r="114" spans="1:5" x14ac:dyDescent="0.25">
      <c r="A114" t="s">
        <v>107</v>
      </c>
      <c r="B114" t="s">
        <v>4</v>
      </c>
      <c r="C114" t="s">
        <v>77</v>
      </c>
      <c r="D114" t="s">
        <v>75</v>
      </c>
      <c r="E114" s="5">
        <v>7961.65</v>
      </c>
    </row>
    <row r="115" spans="1:5" x14ac:dyDescent="0.25">
      <c r="A115" t="s">
        <v>108</v>
      </c>
      <c r="B115" t="s">
        <v>4</v>
      </c>
      <c r="C115" t="s">
        <v>77</v>
      </c>
      <c r="D115" t="s">
        <v>75</v>
      </c>
      <c r="E115" s="5">
        <v>5669.63</v>
      </c>
    </row>
    <row r="116" spans="1:5" x14ac:dyDescent="0.25">
      <c r="A116" t="s">
        <v>109</v>
      </c>
      <c r="B116" t="s">
        <v>4</v>
      </c>
      <c r="C116" t="s">
        <v>77</v>
      </c>
      <c r="D116" t="s">
        <v>75</v>
      </c>
      <c r="E116" s="5">
        <v>8120.81</v>
      </c>
    </row>
    <row r="117" spans="1:5" x14ac:dyDescent="0.25">
      <c r="A117" t="s">
        <v>110</v>
      </c>
      <c r="B117" t="s">
        <v>4</v>
      </c>
      <c r="C117" t="s">
        <v>77</v>
      </c>
      <c r="D117" t="s">
        <v>75</v>
      </c>
      <c r="E117" s="5">
        <v>9397.59</v>
      </c>
    </row>
    <row r="118" spans="1:5" x14ac:dyDescent="0.25">
      <c r="A118" t="s">
        <v>111</v>
      </c>
      <c r="B118" t="s">
        <v>4</v>
      </c>
      <c r="C118" t="s">
        <v>77</v>
      </c>
      <c r="D118" t="s">
        <v>75</v>
      </c>
      <c r="E118" s="5">
        <v>8032.02</v>
      </c>
    </row>
    <row r="119" spans="1:5" x14ac:dyDescent="0.25">
      <c r="A119" t="s">
        <v>112</v>
      </c>
      <c r="B119" t="s">
        <v>4</v>
      </c>
      <c r="C119" t="s">
        <v>77</v>
      </c>
      <c r="D119" t="s">
        <v>75</v>
      </c>
      <c r="E119" s="5">
        <v>12020.6</v>
      </c>
    </row>
    <row r="120" spans="1:5" x14ac:dyDescent="0.25">
      <c r="A120" t="s">
        <v>113</v>
      </c>
      <c r="B120" t="s">
        <v>4</v>
      </c>
      <c r="C120" t="s">
        <v>77</v>
      </c>
      <c r="D120" t="s">
        <v>75</v>
      </c>
      <c r="E120" s="5">
        <v>12843.22</v>
      </c>
    </row>
    <row r="121" spans="1:5" x14ac:dyDescent="0.25">
      <c r="A121" t="s">
        <v>114</v>
      </c>
      <c r="B121" t="s">
        <v>4</v>
      </c>
      <c r="C121" t="s">
        <v>77</v>
      </c>
      <c r="D121" t="s">
        <v>75</v>
      </c>
      <c r="E121" s="5">
        <v>3192.08</v>
      </c>
    </row>
    <row r="122" spans="1:5" x14ac:dyDescent="0.25">
      <c r="A122" t="s">
        <v>115</v>
      </c>
      <c r="B122" t="s">
        <v>4</v>
      </c>
      <c r="C122" t="s">
        <v>77</v>
      </c>
      <c r="D122" t="s">
        <v>75</v>
      </c>
      <c r="E122" s="5">
        <v>574.92999999999995</v>
      </c>
    </row>
    <row r="123" spans="1:5" x14ac:dyDescent="0.25">
      <c r="A123" t="s">
        <v>116</v>
      </c>
      <c r="B123" t="s">
        <v>4</v>
      </c>
      <c r="C123" t="s">
        <v>77</v>
      </c>
      <c r="D123" t="s">
        <v>75</v>
      </c>
      <c r="E123" s="5">
        <v>1261.29</v>
      </c>
    </row>
    <row r="124" spans="1:5" x14ac:dyDescent="0.25">
      <c r="A124" t="s">
        <v>117</v>
      </c>
      <c r="B124" t="s">
        <v>4</v>
      </c>
      <c r="C124" t="s">
        <v>77</v>
      </c>
      <c r="D124" t="s">
        <v>75</v>
      </c>
      <c r="E124" s="5">
        <v>4659.7700000000004</v>
      </c>
    </row>
    <row r="125" spans="1:5" x14ac:dyDescent="0.25">
      <c r="A125" t="s">
        <v>103</v>
      </c>
      <c r="B125" t="s">
        <v>4</v>
      </c>
      <c r="C125" t="s">
        <v>94</v>
      </c>
      <c r="D125" t="s">
        <v>93</v>
      </c>
      <c r="E125" s="5">
        <v>4405.97</v>
      </c>
    </row>
    <row r="126" spans="1:5" x14ac:dyDescent="0.25">
      <c r="A126" t="s">
        <v>104</v>
      </c>
      <c r="B126" t="s">
        <v>4</v>
      </c>
      <c r="C126" t="s">
        <v>94</v>
      </c>
      <c r="D126" t="s">
        <v>93</v>
      </c>
      <c r="E126" s="5">
        <v>2229.5</v>
      </c>
    </row>
    <row r="127" spans="1:5" x14ac:dyDescent="0.25">
      <c r="A127" t="s">
        <v>105</v>
      </c>
      <c r="B127" t="s">
        <v>4</v>
      </c>
      <c r="C127" t="s">
        <v>94</v>
      </c>
      <c r="D127" t="s">
        <v>93</v>
      </c>
      <c r="E127" s="5">
        <v>1711.78</v>
      </c>
    </row>
    <row r="128" spans="1:5" x14ac:dyDescent="0.25">
      <c r="A128" t="s">
        <v>106</v>
      </c>
      <c r="B128" t="s">
        <v>4</v>
      </c>
      <c r="C128" t="s">
        <v>94</v>
      </c>
      <c r="D128" t="s">
        <v>93</v>
      </c>
      <c r="E128" s="5">
        <v>6106</v>
      </c>
    </row>
    <row r="129" spans="1:5" x14ac:dyDescent="0.25">
      <c r="A129" t="s">
        <v>107</v>
      </c>
      <c r="B129" t="s">
        <v>4</v>
      </c>
      <c r="C129" t="s">
        <v>94</v>
      </c>
      <c r="D129" t="s">
        <v>93</v>
      </c>
      <c r="E129" s="5">
        <v>3786.52</v>
      </c>
    </row>
    <row r="130" spans="1:5" x14ac:dyDescent="0.25">
      <c r="A130" t="s">
        <v>108</v>
      </c>
      <c r="B130" t="s">
        <v>4</v>
      </c>
      <c r="C130" t="s">
        <v>94</v>
      </c>
      <c r="D130" t="s">
        <v>93</v>
      </c>
      <c r="E130" s="5">
        <v>2799.6</v>
      </c>
    </row>
    <row r="131" spans="1:5" x14ac:dyDescent="0.25">
      <c r="A131" t="s">
        <v>112</v>
      </c>
      <c r="B131" t="s">
        <v>4</v>
      </c>
      <c r="C131" t="s">
        <v>94</v>
      </c>
      <c r="D131" t="s">
        <v>93</v>
      </c>
      <c r="E131" s="5">
        <v>278</v>
      </c>
    </row>
    <row r="132" spans="1:5" x14ac:dyDescent="0.25">
      <c r="A132" t="s">
        <v>113</v>
      </c>
      <c r="B132" t="s">
        <v>4</v>
      </c>
      <c r="C132" t="s">
        <v>94</v>
      </c>
      <c r="D132" t="s">
        <v>93</v>
      </c>
      <c r="E132" s="5">
        <v>1690.6</v>
      </c>
    </row>
    <row r="133" spans="1:5" x14ac:dyDescent="0.25">
      <c r="A133" t="s">
        <v>114</v>
      </c>
      <c r="B133" t="s">
        <v>4</v>
      </c>
      <c r="C133" t="s">
        <v>94</v>
      </c>
      <c r="D133" t="s">
        <v>93</v>
      </c>
      <c r="E133" s="5">
        <v>2961.14</v>
      </c>
    </row>
    <row r="134" spans="1:5" x14ac:dyDescent="0.25">
      <c r="A134" t="s">
        <v>115</v>
      </c>
      <c r="B134" t="s">
        <v>4</v>
      </c>
      <c r="C134" t="s">
        <v>94</v>
      </c>
      <c r="D134" t="s">
        <v>93</v>
      </c>
      <c r="E134" s="5">
        <v>1661.42</v>
      </c>
    </row>
    <row r="135" spans="1:5" x14ac:dyDescent="0.25">
      <c r="A135" t="s">
        <v>116</v>
      </c>
      <c r="B135" t="s">
        <v>4</v>
      </c>
      <c r="C135" t="s">
        <v>94</v>
      </c>
      <c r="D135" t="s">
        <v>93</v>
      </c>
      <c r="E135" s="5">
        <v>1458</v>
      </c>
    </row>
    <row r="136" spans="1:5" x14ac:dyDescent="0.25">
      <c r="A136" t="s">
        <v>117</v>
      </c>
      <c r="B136" t="s">
        <v>4</v>
      </c>
      <c r="C136" t="s">
        <v>94</v>
      </c>
      <c r="D136" t="s">
        <v>93</v>
      </c>
      <c r="E136" s="5">
        <v>5334.45</v>
      </c>
    </row>
    <row r="137" spans="1:5" x14ac:dyDescent="0.25">
      <c r="A137" t="s">
        <v>103</v>
      </c>
      <c r="B137" t="s">
        <v>4</v>
      </c>
      <c r="C137" t="s">
        <v>80</v>
      </c>
      <c r="D137" t="s">
        <v>79</v>
      </c>
      <c r="E137" s="5">
        <v>12977.51</v>
      </c>
    </row>
    <row r="138" spans="1:5" x14ac:dyDescent="0.25">
      <c r="A138" t="s">
        <v>104</v>
      </c>
      <c r="B138" t="s">
        <v>4</v>
      </c>
      <c r="C138" t="s">
        <v>80</v>
      </c>
      <c r="D138" t="s">
        <v>79</v>
      </c>
      <c r="E138" s="5">
        <v>9990.92</v>
      </c>
    </row>
    <row r="139" spans="1:5" x14ac:dyDescent="0.25">
      <c r="A139" t="s">
        <v>105</v>
      </c>
      <c r="B139" t="s">
        <v>4</v>
      </c>
      <c r="C139" t="s">
        <v>80</v>
      </c>
      <c r="D139" t="s">
        <v>79</v>
      </c>
      <c r="E139" s="5">
        <v>19986.79</v>
      </c>
    </row>
    <row r="140" spans="1:5" x14ac:dyDescent="0.25">
      <c r="A140" t="s">
        <v>106</v>
      </c>
      <c r="B140" t="s">
        <v>4</v>
      </c>
      <c r="C140" t="s">
        <v>80</v>
      </c>
      <c r="D140" t="s">
        <v>79</v>
      </c>
      <c r="E140" s="5">
        <v>19667.77</v>
      </c>
    </row>
    <row r="141" spans="1:5" x14ac:dyDescent="0.25">
      <c r="A141" t="s">
        <v>107</v>
      </c>
      <c r="B141" t="s">
        <v>4</v>
      </c>
      <c r="C141" t="s">
        <v>80</v>
      </c>
      <c r="D141" t="s">
        <v>79</v>
      </c>
      <c r="E141" s="5">
        <v>7190.99</v>
      </c>
    </row>
    <row r="142" spans="1:5" x14ac:dyDescent="0.25">
      <c r="A142" t="s">
        <v>108</v>
      </c>
      <c r="B142" t="s">
        <v>4</v>
      </c>
      <c r="C142" t="s">
        <v>80</v>
      </c>
      <c r="D142" t="s">
        <v>79</v>
      </c>
      <c r="E142" s="5">
        <v>14015.22</v>
      </c>
    </row>
    <row r="143" spans="1:5" x14ac:dyDescent="0.25">
      <c r="A143" t="s">
        <v>109</v>
      </c>
      <c r="B143" t="s">
        <v>4</v>
      </c>
      <c r="C143" t="s">
        <v>80</v>
      </c>
      <c r="D143" t="s">
        <v>79</v>
      </c>
      <c r="E143" s="5">
        <v>16360.43</v>
      </c>
    </row>
    <row r="144" spans="1:5" x14ac:dyDescent="0.25">
      <c r="A144" t="s">
        <v>110</v>
      </c>
      <c r="B144" t="s">
        <v>4</v>
      </c>
      <c r="C144" t="s">
        <v>80</v>
      </c>
      <c r="D144" t="s">
        <v>79</v>
      </c>
      <c r="E144" s="5">
        <v>17892.78</v>
      </c>
    </row>
    <row r="145" spans="1:5" x14ac:dyDescent="0.25">
      <c r="A145" t="s">
        <v>111</v>
      </c>
      <c r="B145" t="s">
        <v>4</v>
      </c>
      <c r="C145" t="s">
        <v>80</v>
      </c>
      <c r="D145" t="s">
        <v>79</v>
      </c>
      <c r="E145" s="5">
        <v>18385.18</v>
      </c>
    </row>
    <row r="146" spans="1:5" x14ac:dyDescent="0.25">
      <c r="A146" t="s">
        <v>112</v>
      </c>
      <c r="B146" t="s">
        <v>4</v>
      </c>
      <c r="C146" t="s">
        <v>80</v>
      </c>
      <c r="D146" t="s">
        <v>79</v>
      </c>
      <c r="E146" s="5">
        <v>12732.19</v>
      </c>
    </row>
    <row r="147" spans="1:5" x14ac:dyDescent="0.25">
      <c r="A147" t="s">
        <v>113</v>
      </c>
      <c r="B147" t="s">
        <v>4</v>
      </c>
      <c r="C147" t="s">
        <v>80</v>
      </c>
      <c r="D147" t="s">
        <v>79</v>
      </c>
      <c r="E147" s="5">
        <v>8795.02</v>
      </c>
    </row>
    <row r="148" spans="1:5" x14ac:dyDescent="0.25">
      <c r="A148" t="s">
        <v>114</v>
      </c>
      <c r="B148" t="s">
        <v>4</v>
      </c>
      <c r="C148" t="s">
        <v>80</v>
      </c>
      <c r="D148" t="s">
        <v>79</v>
      </c>
      <c r="E148" s="5">
        <v>8890.81</v>
      </c>
    </row>
    <row r="149" spans="1:5" x14ac:dyDescent="0.25">
      <c r="A149" t="s">
        <v>115</v>
      </c>
      <c r="B149" t="s">
        <v>4</v>
      </c>
      <c r="C149" t="s">
        <v>80</v>
      </c>
      <c r="D149" t="s">
        <v>79</v>
      </c>
      <c r="E149" s="5">
        <v>2940.53</v>
      </c>
    </row>
    <row r="150" spans="1:5" x14ac:dyDescent="0.25">
      <c r="A150" t="s">
        <v>117</v>
      </c>
      <c r="B150" t="s">
        <v>4</v>
      </c>
      <c r="C150" t="s">
        <v>80</v>
      </c>
      <c r="D150" t="s">
        <v>79</v>
      </c>
      <c r="E150" s="5">
        <v>718.64</v>
      </c>
    </row>
    <row r="151" spans="1:5" x14ac:dyDescent="0.25">
      <c r="A151" t="s">
        <v>103</v>
      </c>
      <c r="B151" t="s">
        <v>4</v>
      </c>
      <c r="C151" t="s">
        <v>71</v>
      </c>
      <c r="D151" t="s">
        <v>17</v>
      </c>
      <c r="E151" s="5">
        <v>3694.11</v>
      </c>
    </row>
    <row r="152" spans="1:5" x14ac:dyDescent="0.25">
      <c r="A152" t="s">
        <v>104</v>
      </c>
      <c r="B152" t="s">
        <v>4</v>
      </c>
      <c r="C152" t="s">
        <v>71</v>
      </c>
      <c r="D152" t="s">
        <v>17</v>
      </c>
      <c r="E152" s="5">
        <v>640.70000000000005</v>
      </c>
    </row>
    <row r="153" spans="1:5" x14ac:dyDescent="0.25">
      <c r="A153" t="s">
        <v>105</v>
      </c>
      <c r="B153" t="s">
        <v>4</v>
      </c>
      <c r="C153" t="s">
        <v>71</v>
      </c>
      <c r="D153" t="s">
        <v>17</v>
      </c>
      <c r="E153" s="5">
        <v>3364</v>
      </c>
    </row>
    <row r="154" spans="1:5" x14ac:dyDescent="0.25">
      <c r="A154" t="s">
        <v>106</v>
      </c>
      <c r="B154" t="s">
        <v>4</v>
      </c>
      <c r="C154" t="s">
        <v>71</v>
      </c>
      <c r="D154" t="s">
        <v>17</v>
      </c>
      <c r="E154" s="5">
        <v>20750.79</v>
      </c>
    </row>
    <row r="155" spans="1:5" x14ac:dyDescent="0.25">
      <c r="A155" t="s">
        <v>107</v>
      </c>
      <c r="B155" t="s">
        <v>4</v>
      </c>
      <c r="C155" t="s">
        <v>71</v>
      </c>
      <c r="D155" t="s">
        <v>17</v>
      </c>
      <c r="E155" s="5">
        <v>4462.1099999999997</v>
      </c>
    </row>
    <row r="156" spans="1:5" x14ac:dyDescent="0.25">
      <c r="A156" t="s">
        <v>108</v>
      </c>
      <c r="B156" t="s">
        <v>4</v>
      </c>
      <c r="C156" t="s">
        <v>71</v>
      </c>
      <c r="D156" t="s">
        <v>17</v>
      </c>
      <c r="E156" s="5">
        <v>5896.84</v>
      </c>
    </row>
    <row r="157" spans="1:5" x14ac:dyDescent="0.25">
      <c r="A157" t="s">
        <v>109</v>
      </c>
      <c r="B157" t="s">
        <v>4</v>
      </c>
      <c r="C157" t="s">
        <v>71</v>
      </c>
      <c r="D157" t="s">
        <v>17</v>
      </c>
      <c r="E157" s="5">
        <v>4563.1400000000003</v>
      </c>
    </row>
    <row r="158" spans="1:5" x14ac:dyDescent="0.25">
      <c r="A158" t="s">
        <v>110</v>
      </c>
      <c r="B158" t="s">
        <v>4</v>
      </c>
      <c r="C158" t="s">
        <v>71</v>
      </c>
      <c r="D158" t="s">
        <v>17</v>
      </c>
      <c r="E158" s="5">
        <v>6531.93</v>
      </c>
    </row>
    <row r="159" spans="1:5" x14ac:dyDescent="0.25">
      <c r="A159" t="s">
        <v>111</v>
      </c>
      <c r="B159" t="s">
        <v>4</v>
      </c>
      <c r="C159" t="s">
        <v>71</v>
      </c>
      <c r="D159" t="s">
        <v>17</v>
      </c>
      <c r="E159" s="5">
        <v>15290.55</v>
      </c>
    </row>
    <row r="160" spans="1:5" x14ac:dyDescent="0.25">
      <c r="A160" t="s">
        <v>112</v>
      </c>
      <c r="B160" t="s">
        <v>4</v>
      </c>
      <c r="C160" t="s">
        <v>71</v>
      </c>
      <c r="D160" t="s">
        <v>17</v>
      </c>
      <c r="E160" s="5">
        <v>12036.57</v>
      </c>
    </row>
    <row r="161" spans="1:5" x14ac:dyDescent="0.25">
      <c r="A161" t="s">
        <v>113</v>
      </c>
      <c r="B161" t="s">
        <v>4</v>
      </c>
      <c r="C161" t="s">
        <v>71</v>
      </c>
      <c r="D161" t="s">
        <v>17</v>
      </c>
      <c r="E161" s="5">
        <v>4497.72</v>
      </c>
    </row>
    <row r="162" spans="1:5" x14ac:dyDescent="0.25">
      <c r="A162" t="s">
        <v>114</v>
      </c>
      <c r="B162" t="s">
        <v>4</v>
      </c>
      <c r="C162" t="s">
        <v>71</v>
      </c>
      <c r="D162" t="s">
        <v>17</v>
      </c>
      <c r="E162" s="5">
        <v>2394.5</v>
      </c>
    </row>
    <row r="163" spans="1:5" x14ac:dyDescent="0.25">
      <c r="A163" t="s">
        <v>115</v>
      </c>
      <c r="B163" t="s">
        <v>4</v>
      </c>
      <c r="C163" t="s">
        <v>71</v>
      </c>
      <c r="D163" t="s">
        <v>17</v>
      </c>
      <c r="E163" s="5">
        <v>2315.75</v>
      </c>
    </row>
    <row r="164" spans="1:5" x14ac:dyDescent="0.25">
      <c r="A164" t="s">
        <v>116</v>
      </c>
      <c r="B164" t="s">
        <v>4</v>
      </c>
      <c r="C164" t="s">
        <v>71</v>
      </c>
      <c r="D164" t="s">
        <v>17</v>
      </c>
      <c r="E164" s="5">
        <v>1109.25</v>
      </c>
    </row>
    <row r="165" spans="1:5" x14ac:dyDescent="0.25">
      <c r="A165" t="s">
        <v>117</v>
      </c>
      <c r="B165" t="s">
        <v>4</v>
      </c>
      <c r="C165" t="s">
        <v>71</v>
      </c>
      <c r="D165" t="s">
        <v>17</v>
      </c>
      <c r="E165" s="5">
        <v>1196.6600000000001</v>
      </c>
    </row>
    <row r="166" spans="1:5" x14ac:dyDescent="0.25">
      <c r="A166" t="s">
        <v>103</v>
      </c>
      <c r="B166" t="s">
        <v>4</v>
      </c>
      <c r="C166" t="s">
        <v>74</v>
      </c>
      <c r="D166" t="s">
        <v>72</v>
      </c>
      <c r="E166" s="5">
        <v>12977.24</v>
      </c>
    </row>
    <row r="167" spans="1:5" x14ac:dyDescent="0.25">
      <c r="A167" t="s">
        <v>104</v>
      </c>
      <c r="B167" t="s">
        <v>4</v>
      </c>
      <c r="C167" t="s">
        <v>74</v>
      </c>
      <c r="D167" t="s">
        <v>72</v>
      </c>
      <c r="E167" s="5">
        <v>5839.82</v>
      </c>
    </row>
    <row r="168" spans="1:5" x14ac:dyDescent="0.25">
      <c r="A168" t="s">
        <v>105</v>
      </c>
      <c r="B168" t="s">
        <v>4</v>
      </c>
      <c r="C168" t="s">
        <v>74</v>
      </c>
      <c r="D168" t="s">
        <v>72</v>
      </c>
      <c r="E168" s="5">
        <v>14731.73</v>
      </c>
    </row>
    <row r="169" spans="1:5" x14ac:dyDescent="0.25">
      <c r="A169" t="s">
        <v>106</v>
      </c>
      <c r="B169" t="s">
        <v>4</v>
      </c>
      <c r="C169" t="s">
        <v>74</v>
      </c>
      <c r="D169" t="s">
        <v>72</v>
      </c>
      <c r="E169" s="5">
        <v>6790.42</v>
      </c>
    </row>
    <row r="170" spans="1:5" x14ac:dyDescent="0.25">
      <c r="A170" t="s">
        <v>107</v>
      </c>
      <c r="B170" t="s">
        <v>4</v>
      </c>
      <c r="C170" t="s">
        <v>74</v>
      </c>
      <c r="D170" t="s">
        <v>72</v>
      </c>
      <c r="E170" s="5">
        <v>13185.87</v>
      </c>
    </row>
    <row r="171" spans="1:5" x14ac:dyDescent="0.25">
      <c r="A171" t="s">
        <v>108</v>
      </c>
      <c r="B171" t="s">
        <v>4</v>
      </c>
      <c r="C171" t="s">
        <v>74</v>
      </c>
      <c r="D171" t="s">
        <v>72</v>
      </c>
      <c r="E171" s="5">
        <v>9123.67</v>
      </c>
    </row>
    <row r="172" spans="1:5" x14ac:dyDescent="0.25">
      <c r="A172" t="s">
        <v>109</v>
      </c>
      <c r="B172" t="s">
        <v>4</v>
      </c>
      <c r="C172" t="s">
        <v>74</v>
      </c>
      <c r="D172" t="s">
        <v>72</v>
      </c>
      <c r="E172" s="5">
        <v>16135.78</v>
      </c>
    </row>
    <row r="173" spans="1:5" x14ac:dyDescent="0.25">
      <c r="A173" t="s">
        <v>110</v>
      </c>
      <c r="B173" t="s">
        <v>4</v>
      </c>
      <c r="C173" t="s">
        <v>74</v>
      </c>
      <c r="D173" t="s">
        <v>72</v>
      </c>
      <c r="E173" s="5">
        <v>10595.37</v>
      </c>
    </row>
    <row r="174" spans="1:5" x14ac:dyDescent="0.25">
      <c r="A174" t="s">
        <v>111</v>
      </c>
      <c r="B174" t="s">
        <v>4</v>
      </c>
      <c r="C174" t="s">
        <v>74</v>
      </c>
      <c r="D174" t="s">
        <v>72</v>
      </c>
      <c r="E174" s="5">
        <v>10003.299999999999</v>
      </c>
    </row>
    <row r="175" spans="1:5" x14ac:dyDescent="0.25">
      <c r="A175" t="s">
        <v>112</v>
      </c>
      <c r="B175" t="s">
        <v>4</v>
      </c>
      <c r="C175" t="s">
        <v>74</v>
      </c>
      <c r="D175" t="s">
        <v>72</v>
      </c>
      <c r="E175" s="5">
        <v>15273.65</v>
      </c>
    </row>
    <row r="176" spans="1:5" x14ac:dyDescent="0.25">
      <c r="A176" t="s">
        <v>113</v>
      </c>
      <c r="B176" t="s">
        <v>4</v>
      </c>
      <c r="C176" t="s">
        <v>74</v>
      </c>
      <c r="D176" t="s">
        <v>72</v>
      </c>
      <c r="E176" s="5">
        <v>8338.9700000000012</v>
      </c>
    </row>
    <row r="177" spans="1:5" x14ac:dyDescent="0.25">
      <c r="A177" t="s">
        <v>114</v>
      </c>
      <c r="B177" t="s">
        <v>4</v>
      </c>
      <c r="C177" t="s">
        <v>74</v>
      </c>
      <c r="D177" t="s">
        <v>72</v>
      </c>
      <c r="E177" s="5">
        <v>2285.59</v>
      </c>
    </row>
    <row r="178" spans="1:5" x14ac:dyDescent="0.25">
      <c r="A178" t="s">
        <v>115</v>
      </c>
      <c r="B178" t="s">
        <v>4</v>
      </c>
      <c r="C178" t="s">
        <v>74</v>
      </c>
      <c r="D178" t="s">
        <v>72</v>
      </c>
      <c r="E178" s="5">
        <v>612.76</v>
      </c>
    </row>
    <row r="179" spans="1:5" x14ac:dyDescent="0.25">
      <c r="A179" t="s">
        <v>116</v>
      </c>
      <c r="B179" t="s">
        <v>4</v>
      </c>
      <c r="C179" t="s">
        <v>74</v>
      </c>
      <c r="D179" t="s">
        <v>72</v>
      </c>
      <c r="E179" s="5">
        <v>4325.75</v>
      </c>
    </row>
    <row r="180" spans="1:5" x14ac:dyDescent="0.25">
      <c r="A180" t="s">
        <v>117</v>
      </c>
      <c r="B180" t="s">
        <v>4</v>
      </c>
      <c r="C180" t="s">
        <v>74</v>
      </c>
      <c r="D180" t="s">
        <v>72</v>
      </c>
      <c r="E180" s="5">
        <v>5289</v>
      </c>
    </row>
    <row r="181" spans="1:5" x14ac:dyDescent="0.25">
      <c r="A181" t="s">
        <v>103</v>
      </c>
      <c r="B181" t="s">
        <v>4</v>
      </c>
      <c r="C181" t="s">
        <v>78</v>
      </c>
      <c r="D181" t="s">
        <v>75</v>
      </c>
      <c r="E181" s="5">
        <v>11319.24</v>
      </c>
    </row>
    <row r="182" spans="1:5" x14ac:dyDescent="0.25">
      <c r="A182" t="s">
        <v>104</v>
      </c>
      <c r="B182" t="s">
        <v>4</v>
      </c>
      <c r="C182" t="s">
        <v>78</v>
      </c>
      <c r="D182" t="s">
        <v>75</v>
      </c>
      <c r="E182" s="5">
        <v>8041.02</v>
      </c>
    </row>
    <row r="183" spans="1:5" x14ac:dyDescent="0.25">
      <c r="A183" t="s">
        <v>105</v>
      </c>
      <c r="B183" t="s">
        <v>4</v>
      </c>
      <c r="C183" t="s">
        <v>78</v>
      </c>
      <c r="D183" t="s">
        <v>75</v>
      </c>
      <c r="E183" s="5">
        <v>12830.86</v>
      </c>
    </row>
    <row r="184" spans="1:5" x14ac:dyDescent="0.25">
      <c r="A184" t="s">
        <v>106</v>
      </c>
      <c r="B184" t="s">
        <v>4</v>
      </c>
      <c r="C184" t="s">
        <v>78</v>
      </c>
      <c r="D184" t="s">
        <v>75</v>
      </c>
      <c r="E184" s="5">
        <v>34949.440000000002</v>
      </c>
    </row>
    <row r="185" spans="1:5" x14ac:dyDescent="0.25">
      <c r="A185" t="s">
        <v>107</v>
      </c>
      <c r="B185" t="s">
        <v>4</v>
      </c>
      <c r="C185" t="s">
        <v>78</v>
      </c>
      <c r="D185" t="s">
        <v>75</v>
      </c>
      <c r="E185" s="5">
        <v>20844.79</v>
      </c>
    </row>
    <row r="186" spans="1:5" x14ac:dyDescent="0.25">
      <c r="A186" t="s">
        <v>108</v>
      </c>
      <c r="B186" t="s">
        <v>4</v>
      </c>
      <c r="C186" t="s">
        <v>78</v>
      </c>
      <c r="D186" t="s">
        <v>75</v>
      </c>
      <c r="E186" s="5">
        <v>7142.04</v>
      </c>
    </row>
    <row r="187" spans="1:5" x14ac:dyDescent="0.25">
      <c r="A187" t="s">
        <v>109</v>
      </c>
      <c r="B187" t="s">
        <v>4</v>
      </c>
      <c r="C187" t="s">
        <v>78</v>
      </c>
      <c r="D187" t="s">
        <v>75</v>
      </c>
      <c r="E187" s="5">
        <v>1337.08</v>
      </c>
    </row>
    <row r="188" spans="1:5" x14ac:dyDescent="0.25">
      <c r="A188" t="s">
        <v>110</v>
      </c>
      <c r="B188" t="s">
        <v>4</v>
      </c>
      <c r="C188" t="s">
        <v>78</v>
      </c>
      <c r="D188" t="s">
        <v>75</v>
      </c>
      <c r="E188" s="5">
        <v>4096.95</v>
      </c>
    </row>
    <row r="189" spans="1:5" x14ac:dyDescent="0.25">
      <c r="A189" t="s">
        <v>111</v>
      </c>
      <c r="B189" t="s">
        <v>4</v>
      </c>
      <c r="C189" t="s">
        <v>78</v>
      </c>
      <c r="D189" t="s">
        <v>75</v>
      </c>
      <c r="E189" s="5">
        <v>78025.17</v>
      </c>
    </row>
    <row r="190" spans="1:5" x14ac:dyDescent="0.25">
      <c r="A190" t="s">
        <v>112</v>
      </c>
      <c r="B190" t="s">
        <v>4</v>
      </c>
      <c r="C190" t="s">
        <v>78</v>
      </c>
      <c r="D190" t="s">
        <v>75</v>
      </c>
      <c r="E190" s="5">
        <v>20995.46</v>
      </c>
    </row>
    <row r="191" spans="1:5" x14ac:dyDescent="0.25">
      <c r="A191" t="s">
        <v>113</v>
      </c>
      <c r="B191" t="s">
        <v>4</v>
      </c>
      <c r="C191" t="s">
        <v>78</v>
      </c>
      <c r="D191" t="s">
        <v>75</v>
      </c>
      <c r="E191" s="5">
        <v>13683.59</v>
      </c>
    </row>
    <row r="192" spans="1:5" x14ac:dyDescent="0.25">
      <c r="A192" t="s">
        <v>114</v>
      </c>
      <c r="B192" t="s">
        <v>4</v>
      </c>
      <c r="C192" t="s">
        <v>78</v>
      </c>
      <c r="D192" t="s">
        <v>75</v>
      </c>
      <c r="E192" s="5">
        <v>2670.86</v>
      </c>
    </row>
    <row r="193" spans="1:5" x14ac:dyDescent="0.25">
      <c r="A193" t="s">
        <v>115</v>
      </c>
      <c r="B193" t="s">
        <v>4</v>
      </c>
      <c r="C193" t="s">
        <v>78</v>
      </c>
      <c r="D193" t="s">
        <v>75</v>
      </c>
      <c r="E193" s="5">
        <v>836.41</v>
      </c>
    </row>
    <row r="194" spans="1:5" x14ac:dyDescent="0.25">
      <c r="A194" t="s">
        <v>116</v>
      </c>
      <c r="B194" t="s">
        <v>4</v>
      </c>
      <c r="C194" t="s">
        <v>78</v>
      </c>
      <c r="D194" t="s">
        <v>75</v>
      </c>
      <c r="E194" s="5">
        <v>8593.77</v>
      </c>
    </row>
    <row r="195" spans="1:5" x14ac:dyDescent="0.25">
      <c r="A195" t="s">
        <v>117</v>
      </c>
      <c r="B195" t="s">
        <v>4</v>
      </c>
      <c r="C195" t="s">
        <v>78</v>
      </c>
      <c r="D195" t="s">
        <v>75</v>
      </c>
      <c r="E195" s="5">
        <v>6511.0599999999986</v>
      </c>
    </row>
    <row r="196" spans="1:5" x14ac:dyDescent="0.25">
      <c r="A196" t="s">
        <v>103</v>
      </c>
      <c r="B196" t="s">
        <v>4</v>
      </c>
      <c r="C196" t="s">
        <v>81</v>
      </c>
      <c r="D196" t="s">
        <v>79</v>
      </c>
      <c r="E196" s="5">
        <v>2024.17</v>
      </c>
    </row>
    <row r="197" spans="1:5" x14ac:dyDescent="0.25">
      <c r="A197" t="s">
        <v>104</v>
      </c>
      <c r="B197" t="s">
        <v>4</v>
      </c>
      <c r="C197" t="s">
        <v>81</v>
      </c>
      <c r="D197" t="s">
        <v>79</v>
      </c>
      <c r="E197" s="5">
        <v>1600</v>
      </c>
    </row>
    <row r="198" spans="1:5" x14ac:dyDescent="0.25">
      <c r="A198" t="s">
        <v>106</v>
      </c>
      <c r="B198" t="s">
        <v>4</v>
      </c>
      <c r="C198" t="s">
        <v>81</v>
      </c>
      <c r="D198" t="s">
        <v>79</v>
      </c>
      <c r="E198" s="5">
        <v>294.7</v>
      </c>
    </row>
    <row r="199" spans="1:5" x14ac:dyDescent="0.25">
      <c r="A199" t="s">
        <v>107</v>
      </c>
      <c r="B199" t="s">
        <v>4</v>
      </c>
      <c r="C199" t="s">
        <v>81</v>
      </c>
      <c r="D199" t="s">
        <v>79</v>
      </c>
      <c r="E199" s="5">
        <v>11867.39</v>
      </c>
    </row>
    <row r="200" spans="1:5" x14ac:dyDescent="0.25">
      <c r="A200" t="s">
        <v>111</v>
      </c>
      <c r="B200" t="s">
        <v>4</v>
      </c>
      <c r="C200" t="s">
        <v>81</v>
      </c>
      <c r="D200" t="s">
        <v>79</v>
      </c>
      <c r="E200" s="5">
        <v>1184.02</v>
      </c>
    </row>
    <row r="201" spans="1:5" x14ac:dyDescent="0.25">
      <c r="A201" t="s">
        <v>112</v>
      </c>
      <c r="B201" t="s">
        <v>4</v>
      </c>
      <c r="C201" t="s">
        <v>81</v>
      </c>
      <c r="D201" t="s">
        <v>79</v>
      </c>
      <c r="E201" s="5">
        <v>2639.5</v>
      </c>
    </row>
    <row r="202" spans="1:5" x14ac:dyDescent="0.25">
      <c r="A202" t="s">
        <v>116</v>
      </c>
      <c r="B202" t="s">
        <v>4</v>
      </c>
      <c r="C202" t="s">
        <v>81</v>
      </c>
      <c r="D202" t="s">
        <v>79</v>
      </c>
      <c r="E202" s="5">
        <v>675.03</v>
      </c>
    </row>
    <row r="203" spans="1:5" x14ac:dyDescent="0.25">
      <c r="A203" t="s">
        <v>104</v>
      </c>
      <c r="B203" t="s">
        <v>3</v>
      </c>
      <c r="C203" t="s">
        <v>89</v>
      </c>
      <c r="D203" t="s">
        <v>88</v>
      </c>
      <c r="E203" s="5">
        <v>148.72999999999999</v>
      </c>
    </row>
    <row r="204" spans="1:5" x14ac:dyDescent="0.25">
      <c r="A204" t="s">
        <v>108</v>
      </c>
      <c r="B204" t="s">
        <v>3</v>
      </c>
      <c r="C204" t="s">
        <v>89</v>
      </c>
      <c r="D204" t="s">
        <v>88</v>
      </c>
      <c r="E204" s="5">
        <v>1802</v>
      </c>
    </row>
    <row r="205" spans="1:5" x14ac:dyDescent="0.25">
      <c r="A205" t="s">
        <v>110</v>
      </c>
      <c r="B205" t="s">
        <v>3</v>
      </c>
      <c r="C205" t="s">
        <v>89</v>
      </c>
      <c r="D205" t="s">
        <v>88</v>
      </c>
      <c r="E205" s="5">
        <v>712.98</v>
      </c>
    </row>
    <row r="206" spans="1:5" x14ac:dyDescent="0.25">
      <c r="A206" t="s">
        <v>111</v>
      </c>
      <c r="B206" t="s">
        <v>3</v>
      </c>
      <c r="C206" t="s">
        <v>89</v>
      </c>
      <c r="D206" t="s">
        <v>88</v>
      </c>
      <c r="E206" s="5">
        <v>8662.65</v>
      </c>
    </row>
    <row r="207" spans="1:5" x14ac:dyDescent="0.25">
      <c r="A207" t="s">
        <v>113</v>
      </c>
      <c r="B207" t="s">
        <v>3</v>
      </c>
      <c r="C207" t="s">
        <v>89</v>
      </c>
      <c r="D207" t="s">
        <v>88</v>
      </c>
      <c r="E207" s="5">
        <v>416.19</v>
      </c>
    </row>
    <row r="208" spans="1:5" x14ac:dyDescent="0.25">
      <c r="A208" t="s">
        <v>115</v>
      </c>
      <c r="B208" t="s">
        <v>3</v>
      </c>
      <c r="C208" t="s">
        <v>89</v>
      </c>
      <c r="D208" t="s">
        <v>88</v>
      </c>
      <c r="E208" s="5">
        <v>1350</v>
      </c>
    </row>
    <row r="209" spans="1:5" x14ac:dyDescent="0.25">
      <c r="A209" t="s">
        <v>117</v>
      </c>
      <c r="B209" t="s">
        <v>3</v>
      </c>
      <c r="C209" t="s">
        <v>89</v>
      </c>
      <c r="D209" t="s">
        <v>88</v>
      </c>
      <c r="E209" s="5">
        <v>1330.02</v>
      </c>
    </row>
    <row r="210" spans="1:5" x14ac:dyDescent="0.25">
      <c r="A210" t="s">
        <v>104</v>
      </c>
      <c r="B210" t="s">
        <v>3</v>
      </c>
      <c r="C210" t="s">
        <v>90</v>
      </c>
      <c r="D210" t="s">
        <v>88</v>
      </c>
      <c r="E210" s="5">
        <v>725.02</v>
      </c>
    </row>
    <row r="211" spans="1:5" x14ac:dyDescent="0.25">
      <c r="A211" t="s">
        <v>108</v>
      </c>
      <c r="B211" t="s">
        <v>3</v>
      </c>
      <c r="C211" t="s">
        <v>90</v>
      </c>
      <c r="D211" t="s">
        <v>88</v>
      </c>
      <c r="E211" s="5">
        <v>11810.46</v>
      </c>
    </row>
    <row r="212" spans="1:5" x14ac:dyDescent="0.25">
      <c r="A212" t="s">
        <v>109</v>
      </c>
      <c r="B212" t="s">
        <v>3</v>
      </c>
      <c r="C212" t="s">
        <v>90</v>
      </c>
      <c r="D212" t="s">
        <v>88</v>
      </c>
      <c r="E212" s="5">
        <v>21756.44</v>
      </c>
    </row>
    <row r="213" spans="1:5" x14ac:dyDescent="0.25">
      <c r="A213" t="s">
        <v>110</v>
      </c>
      <c r="B213" t="s">
        <v>3</v>
      </c>
      <c r="C213" t="s">
        <v>90</v>
      </c>
      <c r="D213" t="s">
        <v>88</v>
      </c>
      <c r="E213" s="5">
        <v>15920.79</v>
      </c>
    </row>
    <row r="214" spans="1:5" x14ac:dyDescent="0.25">
      <c r="A214" t="s">
        <v>111</v>
      </c>
      <c r="B214" t="s">
        <v>3</v>
      </c>
      <c r="C214" t="s">
        <v>90</v>
      </c>
      <c r="D214" t="s">
        <v>88</v>
      </c>
      <c r="E214" s="5">
        <v>17999.3</v>
      </c>
    </row>
    <row r="215" spans="1:5" x14ac:dyDescent="0.25">
      <c r="A215" t="s">
        <v>112</v>
      </c>
      <c r="B215" t="s">
        <v>3</v>
      </c>
      <c r="C215" t="s">
        <v>90</v>
      </c>
      <c r="D215" t="s">
        <v>88</v>
      </c>
      <c r="E215" s="5">
        <v>6642.1</v>
      </c>
    </row>
    <row r="216" spans="1:5" x14ac:dyDescent="0.25">
      <c r="A216" t="s">
        <v>113</v>
      </c>
      <c r="B216" t="s">
        <v>3</v>
      </c>
      <c r="C216" t="s">
        <v>90</v>
      </c>
      <c r="D216" t="s">
        <v>88</v>
      </c>
      <c r="E216" s="5">
        <v>3786.56</v>
      </c>
    </row>
    <row r="217" spans="1:5" x14ac:dyDescent="0.25">
      <c r="A217" t="s">
        <v>114</v>
      </c>
      <c r="B217" t="s">
        <v>3</v>
      </c>
      <c r="C217" t="s">
        <v>90</v>
      </c>
      <c r="D217" t="s">
        <v>88</v>
      </c>
      <c r="E217" s="5">
        <v>2100</v>
      </c>
    </row>
    <row r="218" spans="1:5" x14ac:dyDescent="0.25">
      <c r="A218" t="s">
        <v>115</v>
      </c>
      <c r="B218" t="s">
        <v>3</v>
      </c>
      <c r="C218" t="s">
        <v>90</v>
      </c>
      <c r="D218" t="s">
        <v>88</v>
      </c>
      <c r="E218" s="5">
        <v>15341.26</v>
      </c>
    </row>
    <row r="219" spans="1:5" x14ac:dyDescent="0.25">
      <c r="A219" t="s">
        <v>116</v>
      </c>
      <c r="B219" t="s">
        <v>3</v>
      </c>
      <c r="C219" t="s">
        <v>90</v>
      </c>
      <c r="D219" t="s">
        <v>88</v>
      </c>
      <c r="E219" s="5">
        <v>4759.7299999999996</v>
      </c>
    </row>
    <row r="220" spans="1:5" x14ac:dyDescent="0.25">
      <c r="A220" t="s">
        <v>117</v>
      </c>
      <c r="B220" t="s">
        <v>3</v>
      </c>
      <c r="C220" t="s">
        <v>90</v>
      </c>
      <c r="D220" t="s">
        <v>88</v>
      </c>
      <c r="E220" s="5">
        <v>12220.17</v>
      </c>
    </row>
    <row r="221" spans="1:5" x14ac:dyDescent="0.25">
      <c r="A221" t="s">
        <v>103</v>
      </c>
      <c r="B221" t="s">
        <v>3</v>
      </c>
      <c r="C221" t="s">
        <v>62</v>
      </c>
      <c r="D221" t="s">
        <v>61</v>
      </c>
      <c r="E221" s="5">
        <v>6906.09</v>
      </c>
    </row>
    <row r="222" spans="1:5" x14ac:dyDescent="0.25">
      <c r="A222" t="s">
        <v>104</v>
      </c>
      <c r="B222" t="s">
        <v>3</v>
      </c>
      <c r="C222" t="s">
        <v>62</v>
      </c>
      <c r="D222" t="s">
        <v>61</v>
      </c>
      <c r="E222" s="5">
        <v>6116.29</v>
      </c>
    </row>
    <row r="223" spans="1:5" x14ac:dyDescent="0.25">
      <c r="A223" t="s">
        <v>105</v>
      </c>
      <c r="B223" t="s">
        <v>3</v>
      </c>
      <c r="C223" t="s">
        <v>62</v>
      </c>
      <c r="D223" t="s">
        <v>61</v>
      </c>
      <c r="E223" s="5">
        <v>14853.72</v>
      </c>
    </row>
    <row r="224" spans="1:5" x14ac:dyDescent="0.25">
      <c r="A224" t="s">
        <v>106</v>
      </c>
      <c r="B224" t="s">
        <v>3</v>
      </c>
      <c r="C224" t="s">
        <v>62</v>
      </c>
      <c r="D224" t="s">
        <v>61</v>
      </c>
      <c r="E224" s="5">
        <v>14632.4</v>
      </c>
    </row>
    <row r="225" spans="1:5" x14ac:dyDescent="0.25">
      <c r="A225" t="s">
        <v>107</v>
      </c>
      <c r="B225" t="s">
        <v>3</v>
      </c>
      <c r="C225" t="s">
        <v>62</v>
      </c>
      <c r="D225" t="s">
        <v>61</v>
      </c>
      <c r="E225" s="5">
        <v>15628.97</v>
      </c>
    </row>
    <row r="226" spans="1:5" x14ac:dyDescent="0.25">
      <c r="A226" t="s">
        <v>108</v>
      </c>
      <c r="B226" t="s">
        <v>3</v>
      </c>
      <c r="C226" t="s">
        <v>62</v>
      </c>
      <c r="D226" t="s">
        <v>61</v>
      </c>
      <c r="E226" s="5">
        <v>11391.19</v>
      </c>
    </row>
    <row r="227" spans="1:5" x14ac:dyDescent="0.25">
      <c r="A227" t="s">
        <v>109</v>
      </c>
      <c r="B227" t="s">
        <v>3</v>
      </c>
      <c r="C227" t="s">
        <v>62</v>
      </c>
      <c r="D227" t="s">
        <v>61</v>
      </c>
      <c r="E227" s="5">
        <v>12700.01</v>
      </c>
    </row>
    <row r="228" spans="1:5" x14ac:dyDescent="0.25">
      <c r="A228" t="s">
        <v>110</v>
      </c>
      <c r="B228" t="s">
        <v>3</v>
      </c>
      <c r="C228" t="s">
        <v>62</v>
      </c>
      <c r="D228" t="s">
        <v>61</v>
      </c>
      <c r="E228" s="5">
        <v>58750.48</v>
      </c>
    </row>
    <row r="229" spans="1:5" x14ac:dyDescent="0.25">
      <c r="A229" t="s">
        <v>111</v>
      </c>
      <c r="B229" t="s">
        <v>3</v>
      </c>
      <c r="C229" t="s">
        <v>62</v>
      </c>
      <c r="D229" t="s">
        <v>61</v>
      </c>
      <c r="E229" s="5">
        <v>22867.67</v>
      </c>
    </row>
    <row r="230" spans="1:5" x14ac:dyDescent="0.25">
      <c r="A230" t="s">
        <v>112</v>
      </c>
      <c r="B230" t="s">
        <v>3</v>
      </c>
      <c r="C230" t="s">
        <v>62</v>
      </c>
      <c r="D230" t="s">
        <v>61</v>
      </c>
      <c r="E230" s="5">
        <v>34785.93</v>
      </c>
    </row>
    <row r="231" spans="1:5" x14ac:dyDescent="0.25">
      <c r="A231" t="s">
        <v>113</v>
      </c>
      <c r="B231" t="s">
        <v>3</v>
      </c>
      <c r="C231" t="s">
        <v>62</v>
      </c>
      <c r="D231" t="s">
        <v>61</v>
      </c>
      <c r="E231" s="5">
        <v>13971.43</v>
      </c>
    </row>
    <row r="232" spans="1:5" x14ac:dyDescent="0.25">
      <c r="A232" t="s">
        <v>114</v>
      </c>
      <c r="B232" t="s">
        <v>3</v>
      </c>
      <c r="C232" t="s">
        <v>62</v>
      </c>
      <c r="D232" t="s">
        <v>61</v>
      </c>
      <c r="E232" s="5">
        <v>11113.35</v>
      </c>
    </row>
    <row r="233" spans="1:5" x14ac:dyDescent="0.25">
      <c r="A233" t="s">
        <v>115</v>
      </c>
      <c r="B233" t="s">
        <v>3</v>
      </c>
      <c r="C233" t="s">
        <v>62</v>
      </c>
      <c r="D233" t="s">
        <v>61</v>
      </c>
      <c r="E233" s="5">
        <v>5297.05</v>
      </c>
    </row>
    <row r="234" spans="1:5" x14ac:dyDescent="0.25">
      <c r="A234" t="s">
        <v>116</v>
      </c>
      <c r="B234" t="s">
        <v>3</v>
      </c>
      <c r="C234" t="s">
        <v>62</v>
      </c>
      <c r="D234" t="s">
        <v>61</v>
      </c>
      <c r="E234" s="5">
        <v>14963.59</v>
      </c>
    </row>
    <row r="235" spans="1:5" x14ac:dyDescent="0.25">
      <c r="A235" t="s">
        <v>117</v>
      </c>
      <c r="B235" t="s">
        <v>3</v>
      </c>
      <c r="C235" t="s">
        <v>62</v>
      </c>
      <c r="D235" t="s">
        <v>61</v>
      </c>
      <c r="E235" s="5">
        <v>7348.3</v>
      </c>
    </row>
    <row r="236" spans="1:5" x14ac:dyDescent="0.25">
      <c r="A236" t="s">
        <v>103</v>
      </c>
      <c r="B236" t="s">
        <v>3</v>
      </c>
      <c r="C236" t="s">
        <v>86</v>
      </c>
      <c r="D236" t="s">
        <v>85</v>
      </c>
      <c r="E236" s="5">
        <v>7763.6900000000014</v>
      </c>
    </row>
    <row r="237" spans="1:5" x14ac:dyDescent="0.25">
      <c r="A237" t="s">
        <v>104</v>
      </c>
      <c r="B237" t="s">
        <v>3</v>
      </c>
      <c r="C237" t="s">
        <v>86</v>
      </c>
      <c r="D237" t="s">
        <v>85</v>
      </c>
      <c r="E237" s="5">
        <v>1599.7</v>
      </c>
    </row>
    <row r="238" spans="1:5" x14ac:dyDescent="0.25">
      <c r="A238" t="s">
        <v>105</v>
      </c>
      <c r="B238" t="s">
        <v>3</v>
      </c>
      <c r="C238" t="s">
        <v>86</v>
      </c>
      <c r="D238" t="s">
        <v>85</v>
      </c>
      <c r="E238" s="5">
        <v>214.52</v>
      </c>
    </row>
    <row r="239" spans="1:5" x14ac:dyDescent="0.25">
      <c r="A239" t="s">
        <v>106</v>
      </c>
      <c r="B239" t="s">
        <v>3</v>
      </c>
      <c r="C239" t="s">
        <v>86</v>
      </c>
      <c r="D239" t="s">
        <v>85</v>
      </c>
      <c r="E239" s="5">
        <v>8204.85</v>
      </c>
    </row>
    <row r="240" spans="1:5" x14ac:dyDescent="0.25">
      <c r="A240" t="s">
        <v>108</v>
      </c>
      <c r="B240" t="s">
        <v>3</v>
      </c>
      <c r="C240" t="s">
        <v>86</v>
      </c>
      <c r="D240" t="s">
        <v>85</v>
      </c>
      <c r="E240" s="5">
        <v>7571.15</v>
      </c>
    </row>
    <row r="241" spans="1:5" x14ac:dyDescent="0.25">
      <c r="A241" t="s">
        <v>109</v>
      </c>
      <c r="B241" t="s">
        <v>3</v>
      </c>
      <c r="C241" t="s">
        <v>86</v>
      </c>
      <c r="D241" t="s">
        <v>85</v>
      </c>
      <c r="E241" s="5">
        <v>1549.97</v>
      </c>
    </row>
    <row r="242" spans="1:5" x14ac:dyDescent="0.25">
      <c r="A242" t="s">
        <v>110</v>
      </c>
      <c r="B242" t="s">
        <v>3</v>
      </c>
      <c r="C242" t="s">
        <v>86</v>
      </c>
      <c r="D242" t="s">
        <v>85</v>
      </c>
      <c r="E242" s="5">
        <v>660</v>
      </c>
    </row>
    <row r="243" spans="1:5" x14ac:dyDescent="0.25">
      <c r="A243" t="s">
        <v>111</v>
      </c>
      <c r="B243" t="s">
        <v>3</v>
      </c>
      <c r="C243" t="s">
        <v>86</v>
      </c>
      <c r="D243" t="s">
        <v>85</v>
      </c>
      <c r="E243" s="5">
        <v>3129.67</v>
      </c>
    </row>
    <row r="244" spans="1:5" x14ac:dyDescent="0.25">
      <c r="A244" t="s">
        <v>112</v>
      </c>
      <c r="B244" t="s">
        <v>3</v>
      </c>
      <c r="C244" t="s">
        <v>86</v>
      </c>
      <c r="D244" t="s">
        <v>85</v>
      </c>
      <c r="E244" s="5">
        <v>6245.9</v>
      </c>
    </row>
    <row r="245" spans="1:5" x14ac:dyDescent="0.25">
      <c r="A245" t="s">
        <v>114</v>
      </c>
      <c r="B245" t="s">
        <v>3</v>
      </c>
      <c r="C245" t="s">
        <v>86</v>
      </c>
      <c r="D245" t="s">
        <v>85</v>
      </c>
      <c r="E245" s="5">
        <v>3088</v>
      </c>
    </row>
    <row r="246" spans="1:5" x14ac:dyDescent="0.25">
      <c r="A246" t="s">
        <v>115</v>
      </c>
      <c r="B246" t="s">
        <v>3</v>
      </c>
      <c r="C246" t="s">
        <v>86</v>
      </c>
      <c r="D246" t="s">
        <v>85</v>
      </c>
      <c r="E246" s="5">
        <v>5112.08</v>
      </c>
    </row>
    <row r="247" spans="1:5" x14ac:dyDescent="0.25">
      <c r="A247" t="s">
        <v>116</v>
      </c>
      <c r="B247" t="s">
        <v>3</v>
      </c>
      <c r="C247" t="s">
        <v>86</v>
      </c>
      <c r="D247" t="s">
        <v>85</v>
      </c>
      <c r="E247" s="5">
        <v>2461.27</v>
      </c>
    </row>
    <row r="248" spans="1:5" x14ac:dyDescent="0.25">
      <c r="A248" t="s">
        <v>117</v>
      </c>
      <c r="B248" t="s">
        <v>3</v>
      </c>
      <c r="C248" t="s">
        <v>86</v>
      </c>
      <c r="D248" t="s">
        <v>85</v>
      </c>
      <c r="E248" s="5">
        <v>669</v>
      </c>
    </row>
    <row r="249" spans="1:5" x14ac:dyDescent="0.25">
      <c r="A249" t="s">
        <v>108</v>
      </c>
      <c r="B249" t="s">
        <v>3</v>
      </c>
      <c r="C249" t="s">
        <v>76</v>
      </c>
      <c r="D249" t="s">
        <v>75</v>
      </c>
      <c r="E249" s="5">
        <v>1664.79</v>
      </c>
    </row>
    <row r="250" spans="1:5" x14ac:dyDescent="0.25">
      <c r="A250" t="s">
        <v>109</v>
      </c>
      <c r="B250" t="s">
        <v>3</v>
      </c>
      <c r="C250" t="s">
        <v>76</v>
      </c>
      <c r="D250" t="s">
        <v>75</v>
      </c>
      <c r="E250" s="5">
        <v>5566.56</v>
      </c>
    </row>
    <row r="251" spans="1:5" x14ac:dyDescent="0.25">
      <c r="A251" t="s">
        <v>110</v>
      </c>
      <c r="B251" t="s">
        <v>3</v>
      </c>
      <c r="C251" t="s">
        <v>76</v>
      </c>
      <c r="D251" t="s">
        <v>75</v>
      </c>
      <c r="E251" s="5">
        <v>6520.91</v>
      </c>
    </row>
    <row r="252" spans="1:5" x14ac:dyDescent="0.25">
      <c r="A252" t="s">
        <v>111</v>
      </c>
      <c r="B252" t="s">
        <v>3</v>
      </c>
      <c r="C252" t="s">
        <v>76</v>
      </c>
      <c r="D252" t="s">
        <v>75</v>
      </c>
      <c r="E252" s="5">
        <v>5009.63</v>
      </c>
    </row>
    <row r="253" spans="1:5" x14ac:dyDescent="0.25">
      <c r="A253" t="s">
        <v>112</v>
      </c>
      <c r="B253" t="s">
        <v>3</v>
      </c>
      <c r="C253" t="s">
        <v>76</v>
      </c>
      <c r="D253" t="s">
        <v>75</v>
      </c>
      <c r="E253" s="5">
        <v>9517.2899999999991</v>
      </c>
    </row>
    <row r="254" spans="1:5" x14ac:dyDescent="0.25">
      <c r="A254" t="s">
        <v>113</v>
      </c>
      <c r="B254" t="s">
        <v>3</v>
      </c>
      <c r="C254" t="s">
        <v>76</v>
      </c>
      <c r="D254" t="s">
        <v>75</v>
      </c>
      <c r="E254" s="5">
        <v>32862.85</v>
      </c>
    </row>
    <row r="255" spans="1:5" x14ac:dyDescent="0.25">
      <c r="A255" t="s">
        <v>114</v>
      </c>
      <c r="B255" t="s">
        <v>3</v>
      </c>
      <c r="C255" t="s">
        <v>76</v>
      </c>
      <c r="D255" t="s">
        <v>75</v>
      </c>
      <c r="E255" s="5">
        <v>14006.72</v>
      </c>
    </row>
    <row r="256" spans="1:5" x14ac:dyDescent="0.25">
      <c r="A256" t="s">
        <v>115</v>
      </c>
      <c r="B256" t="s">
        <v>3</v>
      </c>
      <c r="C256" t="s">
        <v>76</v>
      </c>
      <c r="D256" t="s">
        <v>75</v>
      </c>
      <c r="E256" s="5">
        <v>2056.6</v>
      </c>
    </row>
    <row r="257" spans="1:5" x14ac:dyDescent="0.25">
      <c r="A257" t="s">
        <v>116</v>
      </c>
      <c r="B257" t="s">
        <v>3</v>
      </c>
      <c r="C257" t="s">
        <v>76</v>
      </c>
      <c r="D257" t="s">
        <v>75</v>
      </c>
      <c r="E257" s="5">
        <v>2060.0500000000002</v>
      </c>
    </row>
    <row r="258" spans="1:5" x14ac:dyDescent="0.25">
      <c r="A258" t="s">
        <v>117</v>
      </c>
      <c r="B258" t="s">
        <v>3</v>
      </c>
      <c r="C258" t="s">
        <v>76</v>
      </c>
      <c r="D258" t="s">
        <v>75</v>
      </c>
      <c r="E258" s="5">
        <v>13555.88</v>
      </c>
    </row>
    <row r="259" spans="1:5" x14ac:dyDescent="0.25">
      <c r="A259" t="s">
        <v>103</v>
      </c>
      <c r="B259" t="s">
        <v>3</v>
      </c>
      <c r="C259" t="s">
        <v>66</v>
      </c>
      <c r="D259" t="s">
        <v>17</v>
      </c>
      <c r="E259" s="5">
        <v>6055.91</v>
      </c>
    </row>
    <row r="260" spans="1:5" x14ac:dyDescent="0.25">
      <c r="A260" t="s">
        <v>104</v>
      </c>
      <c r="B260" t="s">
        <v>3</v>
      </c>
      <c r="C260" t="s">
        <v>66</v>
      </c>
      <c r="D260" t="s">
        <v>17</v>
      </c>
      <c r="E260" s="5">
        <v>9645.19</v>
      </c>
    </row>
    <row r="261" spans="1:5" x14ac:dyDescent="0.25">
      <c r="A261" t="s">
        <v>105</v>
      </c>
      <c r="B261" t="s">
        <v>3</v>
      </c>
      <c r="C261" t="s">
        <v>66</v>
      </c>
      <c r="D261" t="s">
        <v>17</v>
      </c>
      <c r="E261" s="5">
        <v>245.67</v>
      </c>
    </row>
    <row r="262" spans="1:5" x14ac:dyDescent="0.25">
      <c r="A262" t="s">
        <v>106</v>
      </c>
      <c r="B262" t="s">
        <v>3</v>
      </c>
      <c r="C262" t="s">
        <v>66</v>
      </c>
      <c r="D262" t="s">
        <v>17</v>
      </c>
      <c r="E262" s="5">
        <v>5025.46</v>
      </c>
    </row>
    <row r="263" spans="1:5" x14ac:dyDescent="0.25">
      <c r="A263" t="s">
        <v>107</v>
      </c>
      <c r="B263" t="s">
        <v>3</v>
      </c>
      <c r="C263" t="s">
        <v>66</v>
      </c>
      <c r="D263" t="s">
        <v>17</v>
      </c>
      <c r="E263" s="5">
        <v>2905.4</v>
      </c>
    </row>
    <row r="264" spans="1:5" x14ac:dyDescent="0.25">
      <c r="A264" t="s">
        <v>108</v>
      </c>
      <c r="B264" t="s">
        <v>3</v>
      </c>
      <c r="C264" t="s">
        <v>66</v>
      </c>
      <c r="D264" t="s">
        <v>17</v>
      </c>
      <c r="E264" s="5">
        <v>14420.03</v>
      </c>
    </row>
    <row r="265" spans="1:5" x14ac:dyDescent="0.25">
      <c r="A265" t="s">
        <v>109</v>
      </c>
      <c r="B265" t="s">
        <v>3</v>
      </c>
      <c r="C265" t="s">
        <v>66</v>
      </c>
      <c r="D265" t="s">
        <v>17</v>
      </c>
      <c r="E265" s="5">
        <v>11423.92</v>
      </c>
    </row>
    <row r="266" spans="1:5" x14ac:dyDescent="0.25">
      <c r="A266" t="s">
        <v>110</v>
      </c>
      <c r="B266" t="s">
        <v>3</v>
      </c>
      <c r="C266" t="s">
        <v>66</v>
      </c>
      <c r="D266" t="s">
        <v>17</v>
      </c>
      <c r="E266" s="5">
        <v>187955.22</v>
      </c>
    </row>
    <row r="267" spans="1:5" x14ac:dyDescent="0.25">
      <c r="A267" t="s">
        <v>111</v>
      </c>
      <c r="B267" t="s">
        <v>3</v>
      </c>
      <c r="C267" t="s">
        <v>66</v>
      </c>
      <c r="D267" t="s">
        <v>17</v>
      </c>
      <c r="E267" s="5">
        <v>15374.66</v>
      </c>
    </row>
    <row r="268" spans="1:5" x14ac:dyDescent="0.25">
      <c r="A268" t="s">
        <v>112</v>
      </c>
      <c r="B268" t="s">
        <v>3</v>
      </c>
      <c r="C268" t="s">
        <v>66</v>
      </c>
      <c r="D268" t="s">
        <v>17</v>
      </c>
      <c r="E268" s="5">
        <v>18391.91</v>
      </c>
    </row>
    <row r="269" spans="1:5" x14ac:dyDescent="0.25">
      <c r="A269" t="s">
        <v>113</v>
      </c>
      <c r="B269" t="s">
        <v>3</v>
      </c>
      <c r="C269" t="s">
        <v>66</v>
      </c>
      <c r="D269" t="s">
        <v>17</v>
      </c>
      <c r="E269" s="5">
        <v>26434.87</v>
      </c>
    </row>
    <row r="270" spans="1:5" x14ac:dyDescent="0.25">
      <c r="A270" t="s">
        <v>114</v>
      </c>
      <c r="B270" t="s">
        <v>3</v>
      </c>
      <c r="C270" t="s">
        <v>66</v>
      </c>
      <c r="D270" t="s">
        <v>17</v>
      </c>
      <c r="E270" s="5">
        <v>4185.2700000000004</v>
      </c>
    </row>
    <row r="271" spans="1:5" x14ac:dyDescent="0.25">
      <c r="A271" t="s">
        <v>115</v>
      </c>
      <c r="B271" t="s">
        <v>3</v>
      </c>
      <c r="C271" t="s">
        <v>66</v>
      </c>
      <c r="D271" t="s">
        <v>17</v>
      </c>
      <c r="E271" s="5">
        <v>18267.03</v>
      </c>
    </row>
    <row r="272" spans="1:5" x14ac:dyDescent="0.25">
      <c r="A272" t="s">
        <v>116</v>
      </c>
      <c r="B272" t="s">
        <v>3</v>
      </c>
      <c r="C272" t="s">
        <v>66</v>
      </c>
      <c r="D272" t="s">
        <v>17</v>
      </c>
      <c r="E272" s="5">
        <v>3871.65</v>
      </c>
    </row>
    <row r="273" spans="1:5" x14ac:dyDescent="0.25">
      <c r="A273" t="s">
        <v>117</v>
      </c>
      <c r="B273" t="s">
        <v>3</v>
      </c>
      <c r="C273" t="s">
        <v>66</v>
      </c>
      <c r="D273" t="s">
        <v>17</v>
      </c>
      <c r="E273" s="5">
        <v>23998.45</v>
      </c>
    </row>
    <row r="274" spans="1:5" x14ac:dyDescent="0.25">
      <c r="A274" t="s">
        <v>113</v>
      </c>
      <c r="B274" t="s">
        <v>3</v>
      </c>
      <c r="C274" t="s">
        <v>67</v>
      </c>
      <c r="D274" t="s">
        <v>17</v>
      </c>
      <c r="E274" s="5">
        <v>400</v>
      </c>
    </row>
  </sheetData>
  <mergeCells count="1">
    <mergeCell ref="A1:F1"/>
  </mergeCells>
  <pageMargins left="0.75" right="0.75" top="1" bottom="1" header="0.5" footer="0.5"/>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T1489"/>
  <sheetViews>
    <sheetView workbookViewId="0">
      <selection activeCell="K28" sqref="K28"/>
    </sheetView>
  </sheetViews>
  <sheetFormatPr defaultRowHeight="15" x14ac:dyDescent="0.25"/>
  <cols>
    <col min="1" max="1" width="6.85546875" bestFit="1" customWidth="1"/>
    <col min="2" max="2" width="9" customWidth="1"/>
    <col min="3" max="4" width="18" customWidth="1"/>
    <col min="5" max="5" width="10" customWidth="1"/>
    <col min="6" max="6" width="9" customWidth="1"/>
    <col min="7" max="9" width="18" customWidth="1"/>
    <col min="10" max="10" width="17" customWidth="1"/>
    <col min="11" max="11" width="14" customWidth="1"/>
    <col min="12" max="12" width="37.42578125" bestFit="1" customWidth="1"/>
    <col min="13" max="13" width="18" customWidth="1"/>
    <col min="14" max="14" width="11" customWidth="1"/>
    <col min="15" max="15" width="13" customWidth="1"/>
    <col min="16" max="16" width="18" customWidth="1"/>
    <col min="17" max="17" width="9" customWidth="1"/>
    <col min="18" max="20" width="18" customWidth="1"/>
  </cols>
  <sheetData>
    <row r="1" spans="1:20" x14ac:dyDescent="0.25">
      <c r="A1" s="226" t="s">
        <v>133</v>
      </c>
      <c r="B1" s="206"/>
      <c r="C1" s="206"/>
      <c r="D1" s="206"/>
      <c r="E1" s="206"/>
      <c r="F1" s="206"/>
      <c r="G1" s="206"/>
      <c r="H1" s="206"/>
      <c r="I1" s="206"/>
      <c r="J1" s="206"/>
      <c r="K1" s="206"/>
      <c r="L1" s="206"/>
      <c r="M1" s="206"/>
      <c r="N1" s="206"/>
      <c r="O1" s="206"/>
      <c r="P1" s="206"/>
      <c r="Q1" s="206"/>
      <c r="R1" s="206"/>
      <c r="S1" s="206"/>
      <c r="T1" s="206"/>
    </row>
    <row r="3" spans="1:20" x14ac:dyDescent="0.25">
      <c r="A3" t="s">
        <v>134</v>
      </c>
      <c r="B3" t="s">
        <v>102</v>
      </c>
      <c r="C3" t="s">
        <v>135</v>
      </c>
      <c r="D3" t="s">
        <v>21</v>
      </c>
      <c r="E3" t="s">
        <v>22</v>
      </c>
      <c r="F3" t="s">
        <v>23</v>
      </c>
      <c r="G3" t="s">
        <v>136</v>
      </c>
      <c r="H3" t="s">
        <v>137</v>
      </c>
      <c r="I3" t="s">
        <v>138</v>
      </c>
      <c r="J3" t="s">
        <v>139</v>
      </c>
      <c r="K3" t="s">
        <v>140</v>
      </c>
      <c r="L3" t="s">
        <v>2</v>
      </c>
      <c r="M3" t="s">
        <v>141</v>
      </c>
      <c r="N3" t="s">
        <v>142</v>
      </c>
      <c r="O3" t="s">
        <v>143</v>
      </c>
      <c r="P3" t="s">
        <v>144</v>
      </c>
      <c r="Q3" t="s">
        <v>145</v>
      </c>
      <c r="R3" t="s">
        <v>146</v>
      </c>
      <c r="S3" t="s">
        <v>147</v>
      </c>
      <c r="T3" t="s">
        <v>148</v>
      </c>
    </row>
    <row r="4" spans="1:20" x14ac:dyDescent="0.25">
      <c r="A4">
        <v>2025</v>
      </c>
      <c r="B4" t="s">
        <v>103</v>
      </c>
      <c r="C4" s="142">
        <v>45659</v>
      </c>
      <c r="D4" t="s">
        <v>122</v>
      </c>
      <c r="E4" t="s">
        <v>4</v>
      </c>
      <c r="F4" t="s">
        <v>83</v>
      </c>
      <c r="G4" t="s">
        <v>149</v>
      </c>
      <c r="H4" t="s">
        <v>150</v>
      </c>
      <c r="I4" t="s">
        <v>151</v>
      </c>
      <c r="J4" t="s">
        <v>83</v>
      </c>
      <c r="K4" t="s">
        <v>152</v>
      </c>
      <c r="L4" t="s">
        <v>153</v>
      </c>
      <c r="N4">
        <v>89.9</v>
      </c>
      <c r="O4">
        <v>89.9</v>
      </c>
      <c r="P4" t="s">
        <v>154</v>
      </c>
      <c r="Q4" t="s">
        <v>155</v>
      </c>
      <c r="R4" t="s">
        <v>156</v>
      </c>
      <c r="S4" t="s">
        <v>157</v>
      </c>
      <c r="T4" t="s">
        <v>158</v>
      </c>
    </row>
    <row r="5" spans="1:20" x14ac:dyDescent="0.25">
      <c r="A5">
        <v>2025</v>
      </c>
      <c r="B5" t="s">
        <v>107</v>
      </c>
      <c r="C5" s="142">
        <v>45793</v>
      </c>
      <c r="D5" t="s">
        <v>122</v>
      </c>
      <c r="E5" t="s">
        <v>4</v>
      </c>
      <c r="F5" t="s">
        <v>83</v>
      </c>
      <c r="G5" t="s">
        <v>149</v>
      </c>
      <c r="H5" t="s">
        <v>150</v>
      </c>
      <c r="I5" t="s">
        <v>151</v>
      </c>
      <c r="J5" t="s">
        <v>83</v>
      </c>
      <c r="K5" t="s">
        <v>159</v>
      </c>
      <c r="L5" t="s">
        <v>160</v>
      </c>
      <c r="N5">
        <v>147.01</v>
      </c>
      <c r="O5">
        <v>147.01</v>
      </c>
      <c r="P5" t="s">
        <v>154</v>
      </c>
      <c r="Q5" t="s">
        <v>155</v>
      </c>
      <c r="R5" t="s">
        <v>156</v>
      </c>
      <c r="S5" t="s">
        <v>157</v>
      </c>
      <c r="T5" t="s">
        <v>83</v>
      </c>
    </row>
    <row r="6" spans="1:20" x14ac:dyDescent="0.25">
      <c r="A6">
        <v>2025</v>
      </c>
      <c r="B6" t="s">
        <v>107</v>
      </c>
      <c r="C6" s="142">
        <v>45793</v>
      </c>
      <c r="D6" t="s">
        <v>122</v>
      </c>
      <c r="E6" t="s">
        <v>4</v>
      </c>
      <c r="F6" t="s">
        <v>83</v>
      </c>
      <c r="G6" t="s">
        <v>149</v>
      </c>
      <c r="H6" t="s">
        <v>150</v>
      </c>
      <c r="I6" t="s">
        <v>151</v>
      </c>
      <c r="J6" t="s">
        <v>83</v>
      </c>
      <c r="K6" t="s">
        <v>159</v>
      </c>
      <c r="L6" t="s">
        <v>160</v>
      </c>
      <c r="N6">
        <v>122.7</v>
      </c>
      <c r="O6">
        <v>122.7</v>
      </c>
      <c r="P6" t="s">
        <v>154</v>
      </c>
      <c r="Q6" t="s">
        <v>155</v>
      </c>
      <c r="R6" t="s">
        <v>156</v>
      </c>
      <c r="S6" t="s">
        <v>157</v>
      </c>
      <c r="T6" t="s">
        <v>83</v>
      </c>
    </row>
    <row r="7" spans="1:20" x14ac:dyDescent="0.25">
      <c r="A7">
        <v>2025</v>
      </c>
      <c r="B7" t="s">
        <v>107</v>
      </c>
      <c r="C7" s="142">
        <v>45793</v>
      </c>
      <c r="D7" t="s">
        <v>122</v>
      </c>
      <c r="E7" t="s">
        <v>4</v>
      </c>
      <c r="F7" t="s">
        <v>83</v>
      </c>
      <c r="G7" t="s">
        <v>149</v>
      </c>
      <c r="H7" t="s">
        <v>150</v>
      </c>
      <c r="I7" t="s">
        <v>151</v>
      </c>
      <c r="J7" t="s">
        <v>83</v>
      </c>
      <c r="K7" t="s">
        <v>159</v>
      </c>
      <c r="L7" t="s">
        <v>160</v>
      </c>
      <c r="N7">
        <v>93.1</v>
      </c>
      <c r="O7">
        <v>93.1</v>
      </c>
      <c r="P7" t="s">
        <v>154</v>
      </c>
      <c r="Q7" t="s">
        <v>155</v>
      </c>
      <c r="R7" t="s">
        <v>156</v>
      </c>
      <c r="S7" t="s">
        <v>157</v>
      </c>
      <c r="T7" t="s">
        <v>83</v>
      </c>
    </row>
    <row r="8" spans="1:20" x14ac:dyDescent="0.25">
      <c r="A8">
        <v>2025</v>
      </c>
      <c r="B8" t="s">
        <v>107</v>
      </c>
      <c r="C8" s="142">
        <v>45793</v>
      </c>
      <c r="D8" t="s">
        <v>122</v>
      </c>
      <c r="E8" t="s">
        <v>4</v>
      </c>
      <c r="F8" t="s">
        <v>83</v>
      </c>
      <c r="G8" t="s">
        <v>149</v>
      </c>
      <c r="H8" t="s">
        <v>150</v>
      </c>
      <c r="I8" t="s">
        <v>151</v>
      </c>
      <c r="J8" t="s">
        <v>83</v>
      </c>
      <c r="K8" t="s">
        <v>159</v>
      </c>
      <c r="L8" t="s">
        <v>160</v>
      </c>
      <c r="N8">
        <v>180.5</v>
      </c>
      <c r="O8">
        <v>180.5</v>
      </c>
      <c r="P8" t="s">
        <v>154</v>
      </c>
      <c r="Q8" t="s">
        <v>155</v>
      </c>
      <c r="R8" t="s">
        <v>156</v>
      </c>
      <c r="S8" t="s">
        <v>157</v>
      </c>
      <c r="T8" t="s">
        <v>83</v>
      </c>
    </row>
    <row r="9" spans="1:20" x14ac:dyDescent="0.25">
      <c r="A9">
        <v>2025</v>
      </c>
      <c r="B9" t="s">
        <v>107</v>
      </c>
      <c r="C9" s="142">
        <v>45793</v>
      </c>
      <c r="D9" t="s">
        <v>122</v>
      </c>
      <c r="E9" t="s">
        <v>4</v>
      </c>
      <c r="F9" t="s">
        <v>83</v>
      </c>
      <c r="G9" t="s">
        <v>149</v>
      </c>
      <c r="H9" t="s">
        <v>150</v>
      </c>
      <c r="I9" t="s">
        <v>151</v>
      </c>
      <c r="J9" t="s">
        <v>83</v>
      </c>
      <c r="K9" t="s">
        <v>159</v>
      </c>
      <c r="L9" t="s">
        <v>160</v>
      </c>
      <c r="N9">
        <v>40.85</v>
      </c>
      <c r="O9">
        <v>40.85</v>
      </c>
      <c r="P9" t="s">
        <v>154</v>
      </c>
      <c r="Q9" t="s">
        <v>155</v>
      </c>
      <c r="R9" t="s">
        <v>156</v>
      </c>
      <c r="S9" t="s">
        <v>157</v>
      </c>
      <c r="T9" t="s">
        <v>83</v>
      </c>
    </row>
    <row r="10" spans="1:20" x14ac:dyDescent="0.25">
      <c r="A10">
        <v>2025</v>
      </c>
      <c r="B10" t="s">
        <v>107</v>
      </c>
      <c r="C10" s="142">
        <v>45793</v>
      </c>
      <c r="D10" t="s">
        <v>122</v>
      </c>
      <c r="E10" t="s">
        <v>4</v>
      </c>
      <c r="F10" t="s">
        <v>83</v>
      </c>
      <c r="G10" t="s">
        <v>149</v>
      </c>
      <c r="H10" t="s">
        <v>150</v>
      </c>
      <c r="I10" t="s">
        <v>151</v>
      </c>
      <c r="J10" t="s">
        <v>83</v>
      </c>
      <c r="K10" t="s">
        <v>159</v>
      </c>
      <c r="L10" t="s">
        <v>160</v>
      </c>
      <c r="N10">
        <v>250.33</v>
      </c>
      <c r="O10">
        <v>250.33</v>
      </c>
      <c r="P10" t="s">
        <v>154</v>
      </c>
      <c r="Q10" t="s">
        <v>155</v>
      </c>
      <c r="R10" t="s">
        <v>156</v>
      </c>
      <c r="S10" t="s">
        <v>157</v>
      </c>
      <c r="T10" t="s">
        <v>83</v>
      </c>
    </row>
    <row r="11" spans="1:20" x14ac:dyDescent="0.25">
      <c r="A11">
        <v>2025</v>
      </c>
      <c r="B11" t="s">
        <v>107</v>
      </c>
      <c r="C11" s="142">
        <v>45793</v>
      </c>
      <c r="D11" t="s">
        <v>122</v>
      </c>
      <c r="E11" t="s">
        <v>4</v>
      </c>
      <c r="F11" t="s">
        <v>83</v>
      </c>
      <c r="G11" t="s">
        <v>149</v>
      </c>
      <c r="H11" t="s">
        <v>150</v>
      </c>
      <c r="I11" t="s">
        <v>151</v>
      </c>
      <c r="J11" t="s">
        <v>83</v>
      </c>
      <c r="K11" t="s">
        <v>159</v>
      </c>
      <c r="L11" t="s">
        <v>160</v>
      </c>
      <c r="N11">
        <v>117.98</v>
      </c>
      <c r="O11">
        <v>117.98</v>
      </c>
      <c r="P11" t="s">
        <v>154</v>
      </c>
      <c r="Q11" t="s">
        <v>155</v>
      </c>
      <c r="R11" t="s">
        <v>156</v>
      </c>
      <c r="S11" t="s">
        <v>157</v>
      </c>
      <c r="T11" t="s">
        <v>83</v>
      </c>
    </row>
    <row r="12" spans="1:20" x14ac:dyDescent="0.25">
      <c r="A12">
        <v>2025</v>
      </c>
      <c r="B12" t="s">
        <v>107</v>
      </c>
      <c r="C12" s="142">
        <v>45793</v>
      </c>
      <c r="D12" t="s">
        <v>122</v>
      </c>
      <c r="E12" t="s">
        <v>4</v>
      </c>
      <c r="F12" t="s">
        <v>83</v>
      </c>
      <c r="G12" t="s">
        <v>149</v>
      </c>
      <c r="H12" t="s">
        <v>150</v>
      </c>
      <c r="I12" t="s">
        <v>151</v>
      </c>
      <c r="J12" t="s">
        <v>83</v>
      </c>
      <c r="K12" t="s">
        <v>159</v>
      </c>
      <c r="L12" t="s">
        <v>160</v>
      </c>
      <c r="N12">
        <v>189.05</v>
      </c>
      <c r="O12">
        <v>189.05</v>
      </c>
      <c r="P12" t="s">
        <v>154</v>
      </c>
      <c r="Q12" t="s">
        <v>155</v>
      </c>
      <c r="R12" t="s">
        <v>156</v>
      </c>
      <c r="S12" t="s">
        <v>157</v>
      </c>
      <c r="T12" t="s">
        <v>83</v>
      </c>
    </row>
    <row r="13" spans="1:20" x14ac:dyDescent="0.25">
      <c r="A13">
        <v>2025</v>
      </c>
      <c r="B13" t="s">
        <v>107</v>
      </c>
      <c r="C13" s="142">
        <v>45793</v>
      </c>
      <c r="D13" t="s">
        <v>122</v>
      </c>
      <c r="E13" t="s">
        <v>4</v>
      </c>
      <c r="F13" t="s">
        <v>83</v>
      </c>
      <c r="G13" t="s">
        <v>149</v>
      </c>
      <c r="H13" t="s">
        <v>150</v>
      </c>
      <c r="I13" t="s">
        <v>151</v>
      </c>
      <c r="J13" t="s">
        <v>83</v>
      </c>
      <c r="K13" t="s">
        <v>159</v>
      </c>
      <c r="L13" t="s">
        <v>160</v>
      </c>
      <c r="N13">
        <v>177.36</v>
      </c>
      <c r="O13">
        <v>177.36</v>
      </c>
      <c r="P13" t="s">
        <v>154</v>
      </c>
      <c r="Q13" t="s">
        <v>155</v>
      </c>
      <c r="R13" t="s">
        <v>156</v>
      </c>
      <c r="S13" t="s">
        <v>157</v>
      </c>
      <c r="T13" t="s">
        <v>83</v>
      </c>
    </row>
    <row r="14" spans="1:20" x14ac:dyDescent="0.25">
      <c r="A14">
        <v>2025</v>
      </c>
      <c r="B14" t="s">
        <v>107</v>
      </c>
      <c r="C14" s="142">
        <v>45793</v>
      </c>
      <c r="D14" t="s">
        <v>122</v>
      </c>
      <c r="E14" t="s">
        <v>4</v>
      </c>
      <c r="F14" t="s">
        <v>83</v>
      </c>
      <c r="G14" t="s">
        <v>149</v>
      </c>
      <c r="H14" t="s">
        <v>150</v>
      </c>
      <c r="I14" t="s">
        <v>151</v>
      </c>
      <c r="J14" t="s">
        <v>83</v>
      </c>
      <c r="K14" t="s">
        <v>159</v>
      </c>
      <c r="L14" t="s">
        <v>160</v>
      </c>
      <c r="N14">
        <v>246.26</v>
      </c>
      <c r="O14">
        <v>246.26</v>
      </c>
      <c r="P14" t="s">
        <v>154</v>
      </c>
      <c r="Q14" t="s">
        <v>155</v>
      </c>
      <c r="R14" t="s">
        <v>156</v>
      </c>
      <c r="S14" t="s">
        <v>157</v>
      </c>
      <c r="T14" t="s">
        <v>83</v>
      </c>
    </row>
    <row r="15" spans="1:20" x14ac:dyDescent="0.25">
      <c r="A15">
        <v>2025</v>
      </c>
      <c r="B15" t="s">
        <v>107</v>
      </c>
      <c r="C15" s="142">
        <v>45793</v>
      </c>
      <c r="D15" t="s">
        <v>122</v>
      </c>
      <c r="E15" t="s">
        <v>4</v>
      </c>
      <c r="F15" t="s">
        <v>83</v>
      </c>
      <c r="G15" t="s">
        <v>149</v>
      </c>
      <c r="H15" t="s">
        <v>150</v>
      </c>
      <c r="I15" t="s">
        <v>151</v>
      </c>
      <c r="J15" t="s">
        <v>83</v>
      </c>
      <c r="K15" t="s">
        <v>159</v>
      </c>
      <c r="L15" t="s">
        <v>160</v>
      </c>
      <c r="N15">
        <v>59.85</v>
      </c>
      <c r="O15">
        <v>59.85</v>
      </c>
      <c r="P15" t="s">
        <v>154</v>
      </c>
      <c r="Q15" t="s">
        <v>155</v>
      </c>
      <c r="R15" t="s">
        <v>156</v>
      </c>
      <c r="S15" t="s">
        <v>157</v>
      </c>
      <c r="T15" t="s">
        <v>83</v>
      </c>
    </row>
    <row r="16" spans="1:20" x14ac:dyDescent="0.25">
      <c r="A16">
        <v>2025</v>
      </c>
      <c r="B16" t="s">
        <v>107</v>
      </c>
      <c r="C16" s="142">
        <v>45793</v>
      </c>
      <c r="D16" t="s">
        <v>122</v>
      </c>
      <c r="E16" t="s">
        <v>4</v>
      </c>
      <c r="F16" t="s">
        <v>83</v>
      </c>
      <c r="G16" t="s">
        <v>149</v>
      </c>
      <c r="H16" t="s">
        <v>150</v>
      </c>
      <c r="I16" t="s">
        <v>151</v>
      </c>
      <c r="J16" t="s">
        <v>83</v>
      </c>
      <c r="K16" t="s">
        <v>159</v>
      </c>
      <c r="L16" t="s">
        <v>160</v>
      </c>
      <c r="N16">
        <v>103.48</v>
      </c>
      <c r="O16">
        <v>103.48</v>
      </c>
      <c r="P16" t="s">
        <v>154</v>
      </c>
      <c r="Q16" t="s">
        <v>155</v>
      </c>
      <c r="R16" t="s">
        <v>156</v>
      </c>
      <c r="S16" t="s">
        <v>157</v>
      </c>
      <c r="T16" t="s">
        <v>83</v>
      </c>
    </row>
    <row r="17" spans="1:20" x14ac:dyDescent="0.25">
      <c r="A17">
        <v>2025</v>
      </c>
      <c r="B17" t="s">
        <v>107</v>
      </c>
      <c r="C17" s="142">
        <v>45793</v>
      </c>
      <c r="D17" t="s">
        <v>122</v>
      </c>
      <c r="E17" t="s">
        <v>4</v>
      </c>
      <c r="F17" t="s">
        <v>83</v>
      </c>
      <c r="G17" t="s">
        <v>149</v>
      </c>
      <c r="H17" t="s">
        <v>150</v>
      </c>
      <c r="I17" t="s">
        <v>151</v>
      </c>
      <c r="J17" t="s">
        <v>83</v>
      </c>
      <c r="K17" t="s">
        <v>159</v>
      </c>
      <c r="L17" t="s">
        <v>160</v>
      </c>
      <c r="N17">
        <v>188.1</v>
      </c>
      <c r="O17">
        <v>188.1</v>
      </c>
      <c r="P17" t="s">
        <v>154</v>
      </c>
      <c r="Q17" t="s">
        <v>155</v>
      </c>
      <c r="R17" t="s">
        <v>156</v>
      </c>
      <c r="S17" t="s">
        <v>157</v>
      </c>
      <c r="T17" t="s">
        <v>83</v>
      </c>
    </row>
    <row r="18" spans="1:20" x14ac:dyDescent="0.25">
      <c r="A18">
        <v>2025</v>
      </c>
      <c r="B18" t="s">
        <v>109</v>
      </c>
      <c r="C18" s="142">
        <v>45839</v>
      </c>
      <c r="D18" t="s">
        <v>122</v>
      </c>
      <c r="E18" t="s">
        <v>4</v>
      </c>
      <c r="F18" t="s">
        <v>83</v>
      </c>
      <c r="G18" t="s">
        <v>149</v>
      </c>
      <c r="H18" t="s">
        <v>161</v>
      </c>
      <c r="I18" t="s">
        <v>151</v>
      </c>
      <c r="J18" t="s">
        <v>83</v>
      </c>
      <c r="K18" t="s">
        <v>162</v>
      </c>
      <c r="L18" t="s">
        <v>163</v>
      </c>
      <c r="M18" t="s">
        <v>164</v>
      </c>
      <c r="N18">
        <v>6995</v>
      </c>
      <c r="O18">
        <v>-6995</v>
      </c>
      <c r="P18" t="s">
        <v>154</v>
      </c>
      <c r="Q18" t="s">
        <v>165</v>
      </c>
      <c r="R18" t="s">
        <v>166</v>
      </c>
      <c r="S18" t="s">
        <v>167</v>
      </c>
      <c r="T18" t="s">
        <v>168</v>
      </c>
    </row>
    <row r="19" spans="1:20" x14ac:dyDescent="0.25">
      <c r="A19">
        <v>2025</v>
      </c>
      <c r="B19" t="s">
        <v>109</v>
      </c>
      <c r="C19" s="142">
        <v>45839</v>
      </c>
      <c r="D19" t="s">
        <v>122</v>
      </c>
      <c r="E19" t="s">
        <v>4</v>
      </c>
      <c r="F19" t="s">
        <v>83</v>
      </c>
      <c r="G19" t="s">
        <v>149</v>
      </c>
      <c r="H19" t="s">
        <v>161</v>
      </c>
      <c r="I19" t="s">
        <v>151</v>
      </c>
      <c r="J19" t="s">
        <v>83</v>
      </c>
      <c r="K19" t="s">
        <v>162</v>
      </c>
      <c r="L19" t="s">
        <v>163</v>
      </c>
      <c r="M19" t="s">
        <v>164</v>
      </c>
      <c r="N19">
        <v>6995</v>
      </c>
      <c r="O19">
        <v>-6995</v>
      </c>
      <c r="P19" t="s">
        <v>154</v>
      </c>
      <c r="Q19" t="s">
        <v>165</v>
      </c>
      <c r="R19" t="s">
        <v>166</v>
      </c>
      <c r="S19" t="s">
        <v>167</v>
      </c>
      <c r="T19" t="s">
        <v>168</v>
      </c>
    </row>
    <row r="20" spans="1:20" x14ac:dyDescent="0.25">
      <c r="A20">
        <v>2025</v>
      </c>
      <c r="B20" t="s">
        <v>109</v>
      </c>
      <c r="C20" s="142">
        <v>45840</v>
      </c>
      <c r="D20" t="s">
        <v>122</v>
      </c>
      <c r="E20" t="s">
        <v>4</v>
      </c>
      <c r="F20" t="s">
        <v>83</v>
      </c>
      <c r="G20" t="s">
        <v>149</v>
      </c>
      <c r="H20" t="s">
        <v>161</v>
      </c>
      <c r="I20" t="s">
        <v>151</v>
      </c>
      <c r="J20" t="s">
        <v>83</v>
      </c>
      <c r="K20" t="s">
        <v>162</v>
      </c>
      <c r="L20" t="s">
        <v>163</v>
      </c>
      <c r="M20" t="s">
        <v>169</v>
      </c>
      <c r="N20">
        <v>273.42</v>
      </c>
      <c r="O20">
        <v>-273.42</v>
      </c>
      <c r="P20" t="s">
        <v>154</v>
      </c>
      <c r="Q20" t="s">
        <v>165</v>
      </c>
      <c r="R20" t="s">
        <v>166</v>
      </c>
      <c r="S20" t="s">
        <v>167</v>
      </c>
      <c r="T20" t="s">
        <v>170</v>
      </c>
    </row>
    <row r="21" spans="1:20" x14ac:dyDescent="0.25">
      <c r="A21">
        <v>2025</v>
      </c>
      <c r="B21" t="s">
        <v>109</v>
      </c>
      <c r="C21" s="142">
        <v>45840</v>
      </c>
      <c r="D21" t="s">
        <v>122</v>
      </c>
      <c r="E21" t="s">
        <v>4</v>
      </c>
      <c r="F21" t="s">
        <v>83</v>
      </c>
      <c r="G21" t="s">
        <v>149</v>
      </c>
      <c r="H21" t="s">
        <v>161</v>
      </c>
      <c r="I21" t="s">
        <v>151</v>
      </c>
      <c r="J21" t="s">
        <v>83</v>
      </c>
      <c r="K21" t="s">
        <v>162</v>
      </c>
      <c r="L21" t="s">
        <v>163</v>
      </c>
      <c r="M21" t="s">
        <v>171</v>
      </c>
      <c r="N21">
        <v>7500</v>
      </c>
      <c r="O21">
        <v>-7500</v>
      </c>
      <c r="P21" t="s">
        <v>154</v>
      </c>
      <c r="Q21" t="s">
        <v>165</v>
      </c>
      <c r="R21" t="s">
        <v>166</v>
      </c>
      <c r="S21" t="s">
        <v>167</v>
      </c>
      <c r="T21" t="s">
        <v>172</v>
      </c>
    </row>
    <row r="22" spans="1:20" x14ac:dyDescent="0.25">
      <c r="A22">
        <v>2025</v>
      </c>
      <c r="B22" t="s">
        <v>109</v>
      </c>
      <c r="C22" s="142">
        <v>45841</v>
      </c>
      <c r="D22" t="s">
        <v>122</v>
      </c>
      <c r="E22" t="s">
        <v>4</v>
      </c>
      <c r="F22" t="s">
        <v>83</v>
      </c>
      <c r="G22" t="s">
        <v>149</v>
      </c>
      <c r="H22" t="s">
        <v>161</v>
      </c>
      <c r="I22" t="s">
        <v>151</v>
      </c>
      <c r="J22" t="s">
        <v>83</v>
      </c>
      <c r="K22" t="s">
        <v>162</v>
      </c>
      <c r="L22" t="s">
        <v>163</v>
      </c>
      <c r="M22" t="s">
        <v>173</v>
      </c>
      <c r="N22">
        <v>3100</v>
      </c>
      <c r="O22">
        <v>-3100</v>
      </c>
      <c r="P22" t="s">
        <v>154</v>
      </c>
      <c r="Q22" t="s">
        <v>165</v>
      </c>
      <c r="R22" t="s">
        <v>166</v>
      </c>
      <c r="S22" t="s">
        <v>167</v>
      </c>
      <c r="T22" t="s">
        <v>174</v>
      </c>
    </row>
    <row r="23" spans="1:20" x14ac:dyDescent="0.25">
      <c r="A23">
        <v>2025</v>
      </c>
      <c r="B23" t="s">
        <v>109</v>
      </c>
      <c r="C23" s="142">
        <v>45841</v>
      </c>
      <c r="D23" t="s">
        <v>122</v>
      </c>
      <c r="E23" t="s">
        <v>4</v>
      </c>
      <c r="F23" t="s">
        <v>83</v>
      </c>
      <c r="G23" t="s">
        <v>149</v>
      </c>
      <c r="H23" t="s">
        <v>161</v>
      </c>
      <c r="I23" t="s">
        <v>151</v>
      </c>
      <c r="J23" t="s">
        <v>83</v>
      </c>
      <c r="K23" t="s">
        <v>162</v>
      </c>
      <c r="L23" t="s">
        <v>163</v>
      </c>
      <c r="M23" t="s">
        <v>175</v>
      </c>
      <c r="N23">
        <v>1018</v>
      </c>
      <c r="O23">
        <v>-1018</v>
      </c>
      <c r="P23" t="s">
        <v>154</v>
      </c>
      <c r="Q23" t="s">
        <v>165</v>
      </c>
      <c r="R23" t="s">
        <v>166</v>
      </c>
      <c r="S23" t="s">
        <v>167</v>
      </c>
      <c r="T23" t="s">
        <v>176</v>
      </c>
    </row>
    <row r="24" spans="1:20" x14ac:dyDescent="0.25">
      <c r="A24">
        <v>2025</v>
      </c>
      <c r="B24" t="s">
        <v>109</v>
      </c>
      <c r="C24" s="142">
        <v>45854</v>
      </c>
      <c r="D24" t="s">
        <v>122</v>
      </c>
      <c r="E24" t="s">
        <v>4</v>
      </c>
      <c r="F24" t="s">
        <v>83</v>
      </c>
      <c r="G24" t="s">
        <v>149</v>
      </c>
      <c r="H24" t="s">
        <v>161</v>
      </c>
      <c r="I24" t="s">
        <v>151</v>
      </c>
      <c r="J24" t="s">
        <v>83</v>
      </c>
      <c r="K24" t="s">
        <v>162</v>
      </c>
      <c r="L24" t="s">
        <v>163</v>
      </c>
      <c r="M24" t="s">
        <v>177</v>
      </c>
      <c r="N24">
        <v>542</v>
      </c>
      <c r="O24">
        <v>-542</v>
      </c>
      <c r="P24" t="s">
        <v>154</v>
      </c>
      <c r="Q24" t="s">
        <v>165</v>
      </c>
      <c r="R24" t="s">
        <v>166</v>
      </c>
      <c r="S24" t="s">
        <v>167</v>
      </c>
      <c r="T24" t="s">
        <v>178</v>
      </c>
    </row>
    <row r="25" spans="1:20" x14ac:dyDescent="0.25">
      <c r="A25">
        <v>2025</v>
      </c>
      <c r="B25" t="s">
        <v>109</v>
      </c>
      <c r="C25" s="142">
        <v>45854</v>
      </c>
      <c r="D25" t="s">
        <v>122</v>
      </c>
      <c r="E25" t="s">
        <v>4</v>
      </c>
      <c r="F25" t="s">
        <v>83</v>
      </c>
      <c r="G25" t="s">
        <v>149</v>
      </c>
      <c r="H25" t="s">
        <v>161</v>
      </c>
      <c r="I25" t="s">
        <v>151</v>
      </c>
      <c r="J25" t="s">
        <v>83</v>
      </c>
      <c r="K25" t="s">
        <v>162</v>
      </c>
      <c r="L25" t="s">
        <v>163</v>
      </c>
      <c r="M25" t="s">
        <v>177</v>
      </c>
      <c r="N25">
        <v>543</v>
      </c>
      <c r="O25">
        <v>-543</v>
      </c>
      <c r="P25" t="s">
        <v>154</v>
      </c>
      <c r="Q25" t="s">
        <v>165</v>
      </c>
      <c r="R25" t="s">
        <v>166</v>
      </c>
      <c r="S25" t="s">
        <v>167</v>
      </c>
      <c r="T25" t="s">
        <v>178</v>
      </c>
    </row>
    <row r="26" spans="1:20" x14ac:dyDescent="0.25">
      <c r="A26">
        <v>2025</v>
      </c>
      <c r="B26" t="s">
        <v>109</v>
      </c>
      <c r="C26" s="142">
        <v>45854</v>
      </c>
      <c r="D26" t="s">
        <v>122</v>
      </c>
      <c r="E26" t="s">
        <v>4</v>
      </c>
      <c r="F26" t="s">
        <v>83</v>
      </c>
      <c r="G26" t="s">
        <v>149</v>
      </c>
      <c r="H26" t="s">
        <v>161</v>
      </c>
      <c r="I26" t="s">
        <v>151</v>
      </c>
      <c r="J26" t="s">
        <v>83</v>
      </c>
      <c r="K26" t="s">
        <v>162</v>
      </c>
      <c r="L26" t="s">
        <v>163</v>
      </c>
      <c r="M26" t="s">
        <v>177</v>
      </c>
      <c r="N26">
        <v>543.27</v>
      </c>
      <c r="O26">
        <v>-543.27</v>
      </c>
      <c r="P26" t="s">
        <v>154</v>
      </c>
      <c r="Q26" t="s">
        <v>165</v>
      </c>
      <c r="R26" t="s">
        <v>166</v>
      </c>
      <c r="S26" t="s">
        <v>167</v>
      </c>
      <c r="T26" t="s">
        <v>178</v>
      </c>
    </row>
    <row r="27" spans="1:20" x14ac:dyDescent="0.25">
      <c r="A27">
        <v>2025</v>
      </c>
      <c r="B27" t="s">
        <v>110</v>
      </c>
      <c r="C27" s="142">
        <v>45894</v>
      </c>
      <c r="D27" t="s">
        <v>122</v>
      </c>
      <c r="E27" t="s">
        <v>4</v>
      </c>
      <c r="F27" t="s">
        <v>83</v>
      </c>
      <c r="G27" t="s">
        <v>149</v>
      </c>
      <c r="H27" t="s">
        <v>179</v>
      </c>
      <c r="I27" t="s">
        <v>151</v>
      </c>
      <c r="J27" t="s">
        <v>83</v>
      </c>
      <c r="K27" t="s">
        <v>159</v>
      </c>
      <c r="L27" t="s">
        <v>160</v>
      </c>
      <c r="M27" t="s">
        <v>180</v>
      </c>
      <c r="N27">
        <v>43.85</v>
      </c>
      <c r="O27">
        <v>-43.85</v>
      </c>
      <c r="P27" t="s">
        <v>154</v>
      </c>
      <c r="Q27" t="s">
        <v>165</v>
      </c>
      <c r="R27" t="s">
        <v>166</v>
      </c>
      <c r="S27" t="s">
        <v>167</v>
      </c>
      <c r="T27" t="s">
        <v>181</v>
      </c>
    </row>
    <row r="28" spans="1:20" x14ac:dyDescent="0.25">
      <c r="A28">
        <v>2025</v>
      </c>
      <c r="B28" t="s">
        <v>110</v>
      </c>
      <c r="C28" s="142">
        <v>45896</v>
      </c>
      <c r="D28" t="s">
        <v>122</v>
      </c>
      <c r="E28" t="s">
        <v>4</v>
      </c>
      <c r="F28" t="s">
        <v>83</v>
      </c>
      <c r="G28" t="s">
        <v>149</v>
      </c>
      <c r="H28" t="s">
        <v>161</v>
      </c>
      <c r="I28" t="s">
        <v>151</v>
      </c>
      <c r="J28" t="s">
        <v>83</v>
      </c>
      <c r="K28" t="s">
        <v>162</v>
      </c>
      <c r="L28" t="s">
        <v>163</v>
      </c>
      <c r="M28" t="s">
        <v>182</v>
      </c>
      <c r="N28">
        <v>3700</v>
      </c>
      <c r="O28">
        <v>-3700</v>
      </c>
      <c r="P28" t="s">
        <v>154</v>
      </c>
      <c r="Q28" t="s">
        <v>165</v>
      </c>
      <c r="R28" t="s">
        <v>166</v>
      </c>
      <c r="S28" t="s">
        <v>167</v>
      </c>
      <c r="T28" t="s">
        <v>183</v>
      </c>
    </row>
    <row r="29" spans="1:20" x14ac:dyDescent="0.25">
      <c r="A29">
        <v>2025</v>
      </c>
      <c r="B29" t="s">
        <v>111</v>
      </c>
      <c r="C29" s="142">
        <v>45926</v>
      </c>
      <c r="D29" t="s">
        <v>122</v>
      </c>
      <c r="E29" t="s">
        <v>4</v>
      </c>
      <c r="F29" t="s">
        <v>83</v>
      </c>
      <c r="G29" t="s">
        <v>149</v>
      </c>
      <c r="H29" t="s">
        <v>161</v>
      </c>
      <c r="I29" t="s">
        <v>151</v>
      </c>
      <c r="J29" t="s">
        <v>83</v>
      </c>
      <c r="K29" t="s">
        <v>162</v>
      </c>
      <c r="L29" t="s">
        <v>163</v>
      </c>
      <c r="M29" t="s">
        <v>184</v>
      </c>
      <c r="N29">
        <v>123.37</v>
      </c>
      <c r="O29">
        <v>-123.37</v>
      </c>
      <c r="P29" t="s">
        <v>154</v>
      </c>
      <c r="Q29" t="s">
        <v>165</v>
      </c>
      <c r="R29" t="s">
        <v>166</v>
      </c>
      <c r="S29" t="s">
        <v>167</v>
      </c>
      <c r="T29" t="s">
        <v>185</v>
      </c>
    </row>
    <row r="30" spans="1:20" x14ac:dyDescent="0.25">
      <c r="A30">
        <v>2025</v>
      </c>
      <c r="B30" t="s">
        <v>112</v>
      </c>
      <c r="C30" s="142">
        <v>45954</v>
      </c>
      <c r="D30" t="s">
        <v>122</v>
      </c>
      <c r="E30" t="s">
        <v>4</v>
      </c>
      <c r="F30" t="s">
        <v>83</v>
      </c>
      <c r="G30" t="s">
        <v>149</v>
      </c>
      <c r="H30" t="s">
        <v>179</v>
      </c>
      <c r="I30" t="s">
        <v>151</v>
      </c>
      <c r="J30" t="s">
        <v>83</v>
      </c>
      <c r="K30" t="s">
        <v>159</v>
      </c>
      <c r="L30" t="s">
        <v>160</v>
      </c>
      <c r="M30" t="s">
        <v>186</v>
      </c>
      <c r="N30">
        <v>74</v>
      </c>
      <c r="O30">
        <v>-74</v>
      </c>
      <c r="P30" t="s">
        <v>154</v>
      </c>
      <c r="Q30" t="s">
        <v>187</v>
      </c>
      <c r="R30" t="s">
        <v>166</v>
      </c>
      <c r="S30" t="s">
        <v>167</v>
      </c>
      <c r="T30" t="s">
        <v>188</v>
      </c>
    </row>
    <row r="31" spans="1:20" x14ac:dyDescent="0.25">
      <c r="A31">
        <v>2025</v>
      </c>
      <c r="B31" t="s">
        <v>112</v>
      </c>
      <c r="C31" s="142">
        <v>45943</v>
      </c>
      <c r="D31" t="s">
        <v>122</v>
      </c>
      <c r="E31" t="s">
        <v>4</v>
      </c>
      <c r="F31" t="s">
        <v>83</v>
      </c>
      <c r="G31" t="s">
        <v>149</v>
      </c>
      <c r="H31" t="s">
        <v>161</v>
      </c>
      <c r="I31" t="s">
        <v>151</v>
      </c>
      <c r="J31" t="s">
        <v>83</v>
      </c>
      <c r="K31" t="s">
        <v>162</v>
      </c>
      <c r="L31" t="s">
        <v>163</v>
      </c>
      <c r="M31" t="s">
        <v>189</v>
      </c>
      <c r="N31">
        <v>198.8</v>
      </c>
      <c r="O31">
        <v>-198.8</v>
      </c>
      <c r="P31" t="s">
        <v>154</v>
      </c>
      <c r="Q31" t="s">
        <v>187</v>
      </c>
      <c r="R31" t="s">
        <v>166</v>
      </c>
      <c r="S31" t="s">
        <v>167</v>
      </c>
      <c r="T31" t="s">
        <v>190</v>
      </c>
    </row>
    <row r="32" spans="1:20" x14ac:dyDescent="0.25">
      <c r="A32">
        <v>2025</v>
      </c>
      <c r="B32" t="s">
        <v>112</v>
      </c>
      <c r="C32" s="142">
        <v>45954</v>
      </c>
      <c r="D32" t="s">
        <v>122</v>
      </c>
      <c r="E32" t="s">
        <v>4</v>
      </c>
      <c r="F32" t="s">
        <v>83</v>
      </c>
      <c r="G32" t="s">
        <v>149</v>
      </c>
      <c r="H32" t="s">
        <v>179</v>
      </c>
      <c r="I32" t="s">
        <v>151</v>
      </c>
      <c r="J32" t="s">
        <v>83</v>
      </c>
      <c r="K32" t="s">
        <v>162</v>
      </c>
      <c r="L32" t="s">
        <v>163</v>
      </c>
      <c r="M32" t="s">
        <v>186</v>
      </c>
      <c r="N32">
        <v>521</v>
      </c>
      <c r="O32">
        <v>-521</v>
      </c>
      <c r="P32" t="s">
        <v>154</v>
      </c>
      <c r="Q32" t="s">
        <v>187</v>
      </c>
      <c r="R32" t="s">
        <v>166</v>
      </c>
      <c r="S32" t="s">
        <v>167</v>
      </c>
      <c r="T32" t="s">
        <v>188</v>
      </c>
    </row>
    <row r="33" spans="1:20" x14ac:dyDescent="0.25">
      <c r="A33">
        <v>2025</v>
      </c>
      <c r="B33" t="s">
        <v>112</v>
      </c>
      <c r="C33" s="142">
        <v>45961</v>
      </c>
      <c r="D33" t="s">
        <v>122</v>
      </c>
      <c r="E33" t="s">
        <v>4</v>
      </c>
      <c r="F33" t="s">
        <v>83</v>
      </c>
      <c r="G33" t="s">
        <v>149</v>
      </c>
      <c r="H33" t="s">
        <v>161</v>
      </c>
      <c r="I33" t="s">
        <v>151</v>
      </c>
      <c r="J33" t="s">
        <v>83</v>
      </c>
      <c r="K33" t="s">
        <v>162</v>
      </c>
      <c r="L33" t="s">
        <v>163</v>
      </c>
      <c r="M33" t="s">
        <v>191</v>
      </c>
      <c r="N33">
        <v>664</v>
      </c>
      <c r="O33">
        <v>-664</v>
      </c>
      <c r="P33" t="s">
        <v>154</v>
      </c>
      <c r="Q33" t="s">
        <v>187</v>
      </c>
      <c r="R33" t="s">
        <v>166</v>
      </c>
      <c r="S33" t="s">
        <v>167</v>
      </c>
      <c r="T33" t="s">
        <v>192</v>
      </c>
    </row>
    <row r="34" spans="1:20" x14ac:dyDescent="0.25">
      <c r="A34">
        <v>2025</v>
      </c>
      <c r="B34" t="s">
        <v>112</v>
      </c>
      <c r="C34" s="142">
        <v>45961</v>
      </c>
      <c r="D34" t="s">
        <v>122</v>
      </c>
      <c r="E34" t="s">
        <v>4</v>
      </c>
      <c r="F34" t="s">
        <v>83</v>
      </c>
      <c r="G34" t="s">
        <v>149</v>
      </c>
      <c r="H34" t="s">
        <v>161</v>
      </c>
      <c r="I34" t="s">
        <v>151</v>
      </c>
      <c r="J34" t="s">
        <v>83</v>
      </c>
      <c r="K34" t="s">
        <v>162</v>
      </c>
      <c r="L34" t="s">
        <v>163</v>
      </c>
      <c r="M34" t="s">
        <v>191</v>
      </c>
      <c r="N34">
        <v>663.74</v>
      </c>
      <c r="O34">
        <v>-663.74</v>
      </c>
      <c r="P34" t="s">
        <v>154</v>
      </c>
      <c r="Q34" t="s">
        <v>187</v>
      </c>
      <c r="R34" t="s">
        <v>166</v>
      </c>
      <c r="S34" t="s">
        <v>167</v>
      </c>
      <c r="T34" t="s">
        <v>192</v>
      </c>
    </row>
    <row r="35" spans="1:20" x14ac:dyDescent="0.25">
      <c r="A35">
        <v>2025</v>
      </c>
      <c r="B35" t="s">
        <v>112</v>
      </c>
      <c r="C35" s="142">
        <v>45961</v>
      </c>
      <c r="D35" t="s">
        <v>122</v>
      </c>
      <c r="E35" t="s">
        <v>4</v>
      </c>
      <c r="F35" t="s">
        <v>83</v>
      </c>
      <c r="G35" t="s">
        <v>149</v>
      </c>
      <c r="H35" t="s">
        <v>161</v>
      </c>
      <c r="I35" t="s">
        <v>151</v>
      </c>
      <c r="J35" t="s">
        <v>83</v>
      </c>
      <c r="K35" t="s">
        <v>162</v>
      </c>
      <c r="L35" t="s">
        <v>163</v>
      </c>
      <c r="M35" t="s">
        <v>191</v>
      </c>
      <c r="N35">
        <v>663</v>
      </c>
      <c r="O35">
        <v>-663</v>
      </c>
      <c r="P35" t="s">
        <v>154</v>
      </c>
      <c r="Q35" t="s">
        <v>187</v>
      </c>
      <c r="R35" t="s">
        <v>166</v>
      </c>
      <c r="S35" t="s">
        <v>167</v>
      </c>
      <c r="T35" t="s">
        <v>192</v>
      </c>
    </row>
    <row r="36" spans="1:20" x14ac:dyDescent="0.25">
      <c r="A36">
        <v>2025</v>
      </c>
      <c r="B36" t="s">
        <v>113</v>
      </c>
      <c r="C36" s="142">
        <v>45989</v>
      </c>
      <c r="D36" t="s">
        <v>122</v>
      </c>
      <c r="E36" t="s">
        <v>4</v>
      </c>
      <c r="F36" t="s">
        <v>83</v>
      </c>
      <c r="G36" t="s">
        <v>149</v>
      </c>
      <c r="H36" t="s">
        <v>179</v>
      </c>
      <c r="I36" t="s">
        <v>193</v>
      </c>
      <c r="J36" t="s">
        <v>83</v>
      </c>
      <c r="K36" t="s">
        <v>159</v>
      </c>
      <c r="L36" t="s">
        <v>160</v>
      </c>
      <c r="M36" t="s">
        <v>194</v>
      </c>
      <c r="N36">
        <v>0.44</v>
      </c>
      <c r="O36">
        <v>-0.44</v>
      </c>
      <c r="P36" t="s">
        <v>154</v>
      </c>
      <c r="Q36" t="s">
        <v>187</v>
      </c>
      <c r="R36" t="s">
        <v>166</v>
      </c>
      <c r="S36" t="s">
        <v>167</v>
      </c>
      <c r="T36" t="s">
        <v>195</v>
      </c>
    </row>
    <row r="37" spans="1:20" x14ac:dyDescent="0.25">
      <c r="A37">
        <v>2025</v>
      </c>
      <c r="B37" t="s">
        <v>113</v>
      </c>
      <c r="C37" s="142">
        <v>45975</v>
      </c>
      <c r="D37" t="s">
        <v>122</v>
      </c>
      <c r="E37" t="s">
        <v>4</v>
      </c>
      <c r="F37" t="s">
        <v>83</v>
      </c>
      <c r="G37" t="s">
        <v>149</v>
      </c>
      <c r="H37" t="s">
        <v>161</v>
      </c>
      <c r="I37" t="s">
        <v>151</v>
      </c>
      <c r="J37" t="s">
        <v>83</v>
      </c>
      <c r="K37" t="s">
        <v>152</v>
      </c>
      <c r="L37" t="s">
        <v>153</v>
      </c>
      <c r="M37" t="s">
        <v>196</v>
      </c>
      <c r="N37">
        <v>257.39</v>
      </c>
      <c r="O37">
        <v>-257.39</v>
      </c>
      <c r="P37" t="s">
        <v>154</v>
      </c>
      <c r="Q37" t="s">
        <v>187</v>
      </c>
      <c r="R37" t="s">
        <v>166</v>
      </c>
      <c r="S37" t="s">
        <v>167</v>
      </c>
      <c r="T37" t="s">
        <v>197</v>
      </c>
    </row>
    <row r="38" spans="1:20" x14ac:dyDescent="0.25">
      <c r="A38">
        <v>2025</v>
      </c>
      <c r="B38" t="s">
        <v>113</v>
      </c>
      <c r="C38" s="142">
        <v>45964</v>
      </c>
      <c r="D38" t="s">
        <v>122</v>
      </c>
      <c r="E38" t="s">
        <v>4</v>
      </c>
      <c r="F38" t="s">
        <v>83</v>
      </c>
      <c r="G38" t="s">
        <v>149</v>
      </c>
      <c r="H38" t="s">
        <v>161</v>
      </c>
      <c r="I38" t="s">
        <v>151</v>
      </c>
      <c r="J38" t="s">
        <v>83</v>
      </c>
      <c r="K38" t="s">
        <v>162</v>
      </c>
      <c r="L38" t="s">
        <v>163</v>
      </c>
      <c r="M38" t="s">
        <v>198</v>
      </c>
      <c r="N38">
        <v>1360</v>
      </c>
      <c r="O38">
        <v>-1360</v>
      </c>
      <c r="P38" t="s">
        <v>154</v>
      </c>
      <c r="Q38" t="s">
        <v>187</v>
      </c>
      <c r="R38" t="s">
        <v>166</v>
      </c>
      <c r="S38" t="s">
        <v>167</v>
      </c>
      <c r="T38" t="s">
        <v>199</v>
      </c>
    </row>
    <row r="39" spans="1:20" x14ac:dyDescent="0.25">
      <c r="A39">
        <v>2025</v>
      </c>
      <c r="B39" t="s">
        <v>113</v>
      </c>
      <c r="C39" s="142">
        <v>45965</v>
      </c>
      <c r="D39" t="s">
        <v>122</v>
      </c>
      <c r="E39" t="s">
        <v>4</v>
      </c>
      <c r="F39" t="s">
        <v>83</v>
      </c>
      <c r="G39" t="s">
        <v>149</v>
      </c>
      <c r="H39" t="s">
        <v>161</v>
      </c>
      <c r="I39" t="s">
        <v>151</v>
      </c>
      <c r="J39" t="s">
        <v>83</v>
      </c>
      <c r="K39" t="s">
        <v>162</v>
      </c>
      <c r="L39" t="s">
        <v>163</v>
      </c>
      <c r="M39" t="s">
        <v>200</v>
      </c>
      <c r="N39">
        <v>1088</v>
      </c>
      <c r="O39">
        <v>-1088</v>
      </c>
      <c r="P39" t="s">
        <v>154</v>
      </c>
      <c r="Q39" t="s">
        <v>187</v>
      </c>
      <c r="R39" t="s">
        <v>166</v>
      </c>
      <c r="S39" t="s">
        <v>167</v>
      </c>
      <c r="T39" t="s">
        <v>201</v>
      </c>
    </row>
    <row r="40" spans="1:20" x14ac:dyDescent="0.25">
      <c r="A40">
        <v>2025</v>
      </c>
      <c r="B40" t="s">
        <v>113</v>
      </c>
      <c r="C40" s="142">
        <v>45976</v>
      </c>
      <c r="D40" t="s">
        <v>122</v>
      </c>
      <c r="E40" t="s">
        <v>4</v>
      </c>
      <c r="F40" t="s">
        <v>83</v>
      </c>
      <c r="G40" t="s">
        <v>149</v>
      </c>
      <c r="H40" t="s">
        <v>179</v>
      </c>
      <c r="I40" t="s">
        <v>151</v>
      </c>
      <c r="J40" t="s">
        <v>83</v>
      </c>
      <c r="K40" t="s">
        <v>162</v>
      </c>
      <c r="L40" t="s">
        <v>163</v>
      </c>
      <c r="M40" t="s">
        <v>202</v>
      </c>
      <c r="N40">
        <v>214.28</v>
      </c>
      <c r="O40">
        <v>-214.28</v>
      </c>
      <c r="P40" t="s">
        <v>154</v>
      </c>
      <c r="Q40" t="s">
        <v>187</v>
      </c>
      <c r="R40" t="s">
        <v>166</v>
      </c>
      <c r="S40" t="s">
        <v>167</v>
      </c>
      <c r="T40" t="s">
        <v>203</v>
      </c>
    </row>
    <row r="41" spans="1:20" x14ac:dyDescent="0.25">
      <c r="A41">
        <v>2025</v>
      </c>
      <c r="B41" t="s">
        <v>113</v>
      </c>
      <c r="C41" s="142">
        <v>45985</v>
      </c>
      <c r="D41" t="s">
        <v>122</v>
      </c>
      <c r="E41" t="s">
        <v>4</v>
      </c>
      <c r="F41" t="s">
        <v>83</v>
      </c>
      <c r="G41" t="s">
        <v>149</v>
      </c>
      <c r="H41" t="s">
        <v>161</v>
      </c>
      <c r="I41" t="s">
        <v>151</v>
      </c>
      <c r="J41" t="s">
        <v>83</v>
      </c>
      <c r="K41" t="s">
        <v>162</v>
      </c>
      <c r="L41" t="s">
        <v>163</v>
      </c>
      <c r="M41" t="s">
        <v>204</v>
      </c>
      <c r="N41">
        <v>1690.6</v>
      </c>
      <c r="O41">
        <v>-1690.6</v>
      </c>
      <c r="P41" t="s">
        <v>154</v>
      </c>
      <c r="Q41" t="s">
        <v>187</v>
      </c>
      <c r="R41" t="s">
        <v>166</v>
      </c>
      <c r="S41" t="s">
        <v>167</v>
      </c>
      <c r="T41" t="s">
        <v>205</v>
      </c>
    </row>
    <row r="42" spans="1:20" x14ac:dyDescent="0.25">
      <c r="A42">
        <v>2025</v>
      </c>
      <c r="B42" t="s">
        <v>113</v>
      </c>
      <c r="C42" s="142">
        <v>45989</v>
      </c>
      <c r="D42" t="s">
        <v>122</v>
      </c>
      <c r="E42" t="s">
        <v>4</v>
      </c>
      <c r="F42" t="s">
        <v>83</v>
      </c>
      <c r="G42" t="s">
        <v>149</v>
      </c>
      <c r="H42" t="s">
        <v>179</v>
      </c>
      <c r="I42" t="s">
        <v>193</v>
      </c>
      <c r="J42" t="s">
        <v>83</v>
      </c>
      <c r="K42" t="s">
        <v>162</v>
      </c>
      <c r="L42" t="s">
        <v>163</v>
      </c>
      <c r="M42" t="s">
        <v>194</v>
      </c>
      <c r="N42">
        <v>11.93</v>
      </c>
      <c r="O42">
        <v>-11.93</v>
      </c>
      <c r="P42" t="s">
        <v>154</v>
      </c>
      <c r="Q42" t="s">
        <v>187</v>
      </c>
      <c r="R42" t="s">
        <v>166</v>
      </c>
      <c r="S42" t="s">
        <v>167</v>
      </c>
      <c r="T42" t="s">
        <v>195</v>
      </c>
    </row>
    <row r="43" spans="1:20" x14ac:dyDescent="0.25">
      <c r="A43">
        <v>2025</v>
      </c>
      <c r="B43" t="s">
        <v>113</v>
      </c>
      <c r="C43" s="142">
        <v>45989</v>
      </c>
      <c r="D43" t="s">
        <v>122</v>
      </c>
      <c r="E43" t="s">
        <v>4</v>
      </c>
      <c r="F43" t="s">
        <v>83</v>
      </c>
      <c r="G43" t="s">
        <v>149</v>
      </c>
      <c r="H43" t="s">
        <v>179</v>
      </c>
      <c r="I43" t="s">
        <v>193</v>
      </c>
      <c r="J43" t="s">
        <v>83</v>
      </c>
      <c r="K43" t="s">
        <v>206</v>
      </c>
      <c r="L43" t="s">
        <v>207</v>
      </c>
      <c r="M43" t="s">
        <v>194</v>
      </c>
      <c r="N43">
        <v>6.2</v>
      </c>
      <c r="O43">
        <v>-6.2</v>
      </c>
      <c r="P43" t="s">
        <v>154</v>
      </c>
      <c r="Q43" t="s">
        <v>187</v>
      </c>
      <c r="R43" t="s">
        <v>166</v>
      </c>
      <c r="S43" t="s">
        <v>167</v>
      </c>
      <c r="T43" t="s">
        <v>195</v>
      </c>
    </row>
    <row r="44" spans="1:20" x14ac:dyDescent="0.25">
      <c r="A44">
        <v>2025</v>
      </c>
      <c r="B44" t="s">
        <v>114</v>
      </c>
      <c r="C44" s="142">
        <v>45992</v>
      </c>
      <c r="D44" t="s">
        <v>122</v>
      </c>
      <c r="E44" t="s">
        <v>4</v>
      </c>
      <c r="F44" t="s">
        <v>83</v>
      </c>
      <c r="G44" t="s">
        <v>149</v>
      </c>
      <c r="H44" t="s">
        <v>161</v>
      </c>
      <c r="I44" t="s">
        <v>151</v>
      </c>
      <c r="J44" t="s">
        <v>83</v>
      </c>
      <c r="K44" t="s">
        <v>162</v>
      </c>
      <c r="L44" t="s">
        <v>163</v>
      </c>
      <c r="M44" t="s">
        <v>208</v>
      </c>
      <c r="N44">
        <v>2146.15</v>
      </c>
      <c r="O44">
        <v>-2146.15</v>
      </c>
      <c r="P44" t="s">
        <v>209</v>
      </c>
      <c r="Q44" t="s">
        <v>187</v>
      </c>
      <c r="R44" t="s">
        <v>166</v>
      </c>
      <c r="S44" t="s">
        <v>167</v>
      </c>
      <c r="T44" t="s">
        <v>210</v>
      </c>
    </row>
    <row r="45" spans="1:20" x14ac:dyDescent="0.25">
      <c r="A45">
        <v>2025</v>
      </c>
      <c r="B45" t="s">
        <v>114</v>
      </c>
      <c r="C45" s="142">
        <v>45993</v>
      </c>
      <c r="D45" t="s">
        <v>122</v>
      </c>
      <c r="E45" t="s">
        <v>4</v>
      </c>
      <c r="F45" t="s">
        <v>83</v>
      </c>
      <c r="G45" t="s">
        <v>149</v>
      </c>
      <c r="H45" t="s">
        <v>161</v>
      </c>
      <c r="I45" t="s">
        <v>151</v>
      </c>
      <c r="J45" t="s">
        <v>83</v>
      </c>
      <c r="K45" t="s">
        <v>162</v>
      </c>
      <c r="L45" t="s">
        <v>163</v>
      </c>
      <c r="M45" t="s">
        <v>211</v>
      </c>
      <c r="N45">
        <v>815</v>
      </c>
      <c r="O45">
        <v>-815</v>
      </c>
      <c r="P45" t="s">
        <v>209</v>
      </c>
      <c r="Q45" t="s">
        <v>187</v>
      </c>
      <c r="R45" t="s">
        <v>166</v>
      </c>
      <c r="S45" t="s">
        <v>167</v>
      </c>
      <c r="T45" t="s">
        <v>212</v>
      </c>
    </row>
    <row r="46" spans="1:20" x14ac:dyDescent="0.25">
      <c r="A46">
        <v>2026</v>
      </c>
      <c r="B46" t="s">
        <v>115</v>
      </c>
      <c r="C46" s="142">
        <v>46031</v>
      </c>
      <c r="D46" t="s">
        <v>122</v>
      </c>
      <c r="E46" t="s">
        <v>4</v>
      </c>
      <c r="F46" t="s">
        <v>83</v>
      </c>
      <c r="G46" t="s">
        <v>149</v>
      </c>
      <c r="H46" t="s">
        <v>161</v>
      </c>
      <c r="I46" t="s">
        <v>151</v>
      </c>
      <c r="J46" t="s">
        <v>83</v>
      </c>
      <c r="K46" t="s">
        <v>162</v>
      </c>
      <c r="L46" t="s">
        <v>163</v>
      </c>
      <c r="M46" t="s">
        <v>213</v>
      </c>
      <c r="N46">
        <v>145.80000000000001</v>
      </c>
      <c r="O46">
        <v>-145.80000000000001</v>
      </c>
      <c r="P46" t="s">
        <v>154</v>
      </c>
      <c r="Q46" t="s">
        <v>187</v>
      </c>
      <c r="R46" t="s">
        <v>156</v>
      </c>
      <c r="S46" t="s">
        <v>157</v>
      </c>
      <c r="T46" t="s">
        <v>214</v>
      </c>
    </row>
    <row r="47" spans="1:20" x14ac:dyDescent="0.25">
      <c r="A47">
        <v>2026</v>
      </c>
      <c r="B47" t="s">
        <v>115</v>
      </c>
      <c r="C47" s="142">
        <v>46034</v>
      </c>
      <c r="D47" t="s">
        <v>122</v>
      </c>
      <c r="E47" t="s">
        <v>4</v>
      </c>
      <c r="F47" t="s">
        <v>83</v>
      </c>
      <c r="G47" t="s">
        <v>149</v>
      </c>
      <c r="H47" t="s">
        <v>161</v>
      </c>
      <c r="I47" t="s">
        <v>151</v>
      </c>
      <c r="J47" t="s">
        <v>83</v>
      </c>
      <c r="K47" t="s">
        <v>162</v>
      </c>
      <c r="L47" t="s">
        <v>163</v>
      </c>
      <c r="M47" t="s">
        <v>215</v>
      </c>
      <c r="N47">
        <v>39</v>
      </c>
      <c r="O47">
        <v>-39</v>
      </c>
      <c r="P47" t="s">
        <v>154</v>
      </c>
      <c r="Q47" t="s">
        <v>187</v>
      </c>
      <c r="R47" t="s">
        <v>156</v>
      </c>
      <c r="S47" t="s">
        <v>157</v>
      </c>
      <c r="T47" t="s">
        <v>216</v>
      </c>
    </row>
    <row r="48" spans="1:20" x14ac:dyDescent="0.25">
      <c r="A48">
        <v>2026</v>
      </c>
      <c r="B48" t="s">
        <v>115</v>
      </c>
      <c r="C48" s="142">
        <v>46050</v>
      </c>
      <c r="D48" t="s">
        <v>122</v>
      </c>
      <c r="E48" t="s">
        <v>4</v>
      </c>
      <c r="F48" t="s">
        <v>83</v>
      </c>
      <c r="G48" t="s">
        <v>149</v>
      </c>
      <c r="H48" t="s">
        <v>161</v>
      </c>
      <c r="I48" t="s">
        <v>151</v>
      </c>
      <c r="J48" t="s">
        <v>83</v>
      </c>
      <c r="K48" t="s">
        <v>162</v>
      </c>
      <c r="L48" t="s">
        <v>163</v>
      </c>
      <c r="M48" t="s">
        <v>217</v>
      </c>
      <c r="N48">
        <v>816.97</v>
      </c>
      <c r="O48">
        <v>-816.97</v>
      </c>
      <c r="P48" t="s">
        <v>154</v>
      </c>
      <c r="Q48" t="s">
        <v>187</v>
      </c>
      <c r="R48" t="s">
        <v>156</v>
      </c>
      <c r="S48" t="s">
        <v>157</v>
      </c>
      <c r="T48" t="s">
        <v>218</v>
      </c>
    </row>
    <row r="49" spans="1:20" x14ac:dyDescent="0.25">
      <c r="A49">
        <v>2026</v>
      </c>
      <c r="B49" t="s">
        <v>116</v>
      </c>
      <c r="C49" s="142">
        <v>46055</v>
      </c>
      <c r="D49" t="s">
        <v>122</v>
      </c>
      <c r="E49" t="s">
        <v>4</v>
      </c>
      <c r="F49" t="s">
        <v>83</v>
      </c>
      <c r="G49" t="s">
        <v>149</v>
      </c>
      <c r="H49" t="s">
        <v>161</v>
      </c>
      <c r="I49" t="s">
        <v>151</v>
      </c>
      <c r="J49" t="s">
        <v>83</v>
      </c>
      <c r="K49" t="s">
        <v>162</v>
      </c>
      <c r="L49" t="s">
        <v>163</v>
      </c>
      <c r="M49" t="s">
        <v>219</v>
      </c>
      <c r="N49">
        <v>992</v>
      </c>
      <c r="O49">
        <v>-992</v>
      </c>
      <c r="P49" t="s">
        <v>154</v>
      </c>
      <c r="Q49" t="s">
        <v>187</v>
      </c>
      <c r="R49" t="s">
        <v>156</v>
      </c>
      <c r="S49" t="s">
        <v>157</v>
      </c>
      <c r="T49" t="s">
        <v>220</v>
      </c>
    </row>
    <row r="50" spans="1:20" x14ac:dyDescent="0.25">
      <c r="A50">
        <v>2026</v>
      </c>
      <c r="B50" t="s">
        <v>116</v>
      </c>
      <c r="C50" s="142">
        <v>46064</v>
      </c>
      <c r="D50" t="s">
        <v>122</v>
      </c>
      <c r="E50" t="s">
        <v>4</v>
      </c>
      <c r="F50" t="s">
        <v>83</v>
      </c>
      <c r="G50" t="s">
        <v>149</v>
      </c>
      <c r="H50" t="s">
        <v>161</v>
      </c>
      <c r="I50" t="s">
        <v>151</v>
      </c>
      <c r="J50" t="s">
        <v>83</v>
      </c>
      <c r="K50" t="s">
        <v>162</v>
      </c>
      <c r="L50" t="s">
        <v>163</v>
      </c>
      <c r="M50" t="s">
        <v>221</v>
      </c>
      <c r="N50">
        <v>1038.96</v>
      </c>
      <c r="O50">
        <v>-1038.96</v>
      </c>
      <c r="P50" t="s">
        <v>154</v>
      </c>
      <c r="Q50" t="s">
        <v>187</v>
      </c>
      <c r="R50" t="s">
        <v>156</v>
      </c>
      <c r="S50" t="s">
        <v>157</v>
      </c>
      <c r="T50" t="s">
        <v>222</v>
      </c>
    </row>
    <row r="51" spans="1:20" x14ac:dyDescent="0.25">
      <c r="A51">
        <v>2026</v>
      </c>
      <c r="B51" t="s">
        <v>117</v>
      </c>
      <c r="C51" s="142">
        <v>46090</v>
      </c>
      <c r="D51" t="s">
        <v>122</v>
      </c>
      <c r="E51" t="s">
        <v>4</v>
      </c>
      <c r="F51" t="s">
        <v>83</v>
      </c>
      <c r="G51" t="s">
        <v>149</v>
      </c>
      <c r="H51" t="s">
        <v>161</v>
      </c>
      <c r="I51" t="s">
        <v>151</v>
      </c>
      <c r="J51" t="s">
        <v>83</v>
      </c>
      <c r="K51" t="s">
        <v>162</v>
      </c>
      <c r="L51" t="s">
        <v>163</v>
      </c>
      <c r="M51" t="s">
        <v>223</v>
      </c>
      <c r="N51">
        <v>680</v>
      </c>
      <c r="O51">
        <v>-680</v>
      </c>
      <c r="P51" t="s">
        <v>224</v>
      </c>
      <c r="Q51" t="s">
        <v>187</v>
      </c>
      <c r="R51" t="s">
        <v>156</v>
      </c>
      <c r="S51" t="s">
        <v>157</v>
      </c>
      <c r="T51" t="s">
        <v>225</v>
      </c>
    </row>
    <row r="52" spans="1:20" x14ac:dyDescent="0.25">
      <c r="A52">
        <v>2026</v>
      </c>
      <c r="B52" t="s">
        <v>117</v>
      </c>
      <c r="C52" s="142">
        <v>46091</v>
      </c>
      <c r="D52" t="s">
        <v>122</v>
      </c>
      <c r="E52" t="s">
        <v>4</v>
      </c>
      <c r="F52" t="s">
        <v>83</v>
      </c>
      <c r="G52" t="s">
        <v>149</v>
      </c>
      <c r="H52" t="s">
        <v>161</v>
      </c>
      <c r="I52" t="s">
        <v>151</v>
      </c>
      <c r="J52" t="s">
        <v>83</v>
      </c>
      <c r="K52" t="s">
        <v>162</v>
      </c>
      <c r="L52" t="s">
        <v>163</v>
      </c>
      <c r="M52" t="s">
        <v>226</v>
      </c>
      <c r="N52">
        <v>825.6</v>
      </c>
      <c r="O52">
        <v>-825.6</v>
      </c>
      <c r="P52" t="s">
        <v>224</v>
      </c>
      <c r="Q52" t="s">
        <v>187</v>
      </c>
      <c r="R52" t="s">
        <v>156</v>
      </c>
      <c r="S52" t="s">
        <v>157</v>
      </c>
      <c r="T52" t="s">
        <v>227</v>
      </c>
    </row>
    <row r="53" spans="1:20" x14ac:dyDescent="0.25">
      <c r="A53">
        <v>2026</v>
      </c>
      <c r="B53" t="s">
        <v>117</v>
      </c>
      <c r="C53" s="142">
        <v>46093</v>
      </c>
      <c r="D53" t="s">
        <v>122</v>
      </c>
      <c r="E53" t="s">
        <v>4</v>
      </c>
      <c r="F53" t="s">
        <v>83</v>
      </c>
      <c r="G53" t="s">
        <v>149</v>
      </c>
      <c r="H53" t="s">
        <v>161</v>
      </c>
      <c r="I53" t="s">
        <v>151</v>
      </c>
      <c r="J53" t="s">
        <v>83</v>
      </c>
      <c r="K53" t="s">
        <v>162</v>
      </c>
      <c r="L53" t="s">
        <v>163</v>
      </c>
      <c r="M53" t="s">
        <v>228</v>
      </c>
      <c r="N53">
        <v>1809.42</v>
      </c>
      <c r="O53">
        <v>-1809.42</v>
      </c>
      <c r="P53" t="s">
        <v>224</v>
      </c>
      <c r="Q53" t="s">
        <v>187</v>
      </c>
      <c r="R53" t="s">
        <v>156</v>
      </c>
      <c r="S53" t="s">
        <v>157</v>
      </c>
      <c r="T53" t="s">
        <v>229</v>
      </c>
    </row>
    <row r="54" spans="1:20" x14ac:dyDescent="0.25">
      <c r="A54">
        <v>2026</v>
      </c>
      <c r="B54" t="s">
        <v>117</v>
      </c>
      <c r="C54" s="142">
        <v>46104</v>
      </c>
      <c r="D54" t="s">
        <v>122</v>
      </c>
      <c r="E54" t="s">
        <v>4</v>
      </c>
      <c r="F54" t="s">
        <v>83</v>
      </c>
      <c r="G54" t="s">
        <v>149</v>
      </c>
      <c r="H54" t="s">
        <v>161</v>
      </c>
      <c r="I54" t="s">
        <v>151</v>
      </c>
      <c r="J54" t="s">
        <v>83</v>
      </c>
      <c r="K54" t="s">
        <v>162</v>
      </c>
      <c r="L54" t="s">
        <v>163</v>
      </c>
      <c r="M54" t="s">
        <v>230</v>
      </c>
      <c r="N54">
        <v>1904.42</v>
      </c>
      <c r="O54">
        <v>-1904.42</v>
      </c>
      <c r="P54" t="s">
        <v>224</v>
      </c>
      <c r="Q54" t="s">
        <v>187</v>
      </c>
      <c r="R54" t="s">
        <v>156</v>
      </c>
      <c r="S54" t="s">
        <v>157</v>
      </c>
      <c r="T54" t="s">
        <v>231</v>
      </c>
    </row>
    <row r="55" spans="1:20" x14ac:dyDescent="0.25">
      <c r="A55">
        <v>2026</v>
      </c>
      <c r="B55" t="s">
        <v>117</v>
      </c>
      <c r="C55" s="142">
        <v>46107</v>
      </c>
      <c r="D55" t="s">
        <v>122</v>
      </c>
      <c r="E55" t="s">
        <v>4</v>
      </c>
      <c r="F55" t="s">
        <v>83</v>
      </c>
      <c r="G55" t="s">
        <v>149</v>
      </c>
      <c r="H55" t="s">
        <v>161</v>
      </c>
      <c r="I55" t="s">
        <v>151</v>
      </c>
      <c r="J55" t="s">
        <v>83</v>
      </c>
      <c r="K55" t="s">
        <v>162</v>
      </c>
      <c r="L55" t="s">
        <v>163</v>
      </c>
      <c r="M55" t="s">
        <v>232</v>
      </c>
      <c r="N55">
        <v>115</v>
      </c>
      <c r="O55">
        <v>-115</v>
      </c>
      <c r="P55" t="s">
        <v>224</v>
      </c>
      <c r="Q55" t="s">
        <v>187</v>
      </c>
      <c r="R55" t="s">
        <v>156</v>
      </c>
      <c r="S55" t="s">
        <v>157</v>
      </c>
      <c r="T55" t="s">
        <v>233</v>
      </c>
    </row>
    <row r="56" spans="1:20" x14ac:dyDescent="0.25">
      <c r="A56">
        <v>2025</v>
      </c>
      <c r="B56" t="s">
        <v>103</v>
      </c>
      <c r="C56" s="142">
        <v>45659</v>
      </c>
      <c r="D56" t="s">
        <v>122</v>
      </c>
      <c r="E56" t="s">
        <v>4</v>
      </c>
      <c r="F56" t="s">
        <v>84</v>
      </c>
      <c r="G56" t="s">
        <v>149</v>
      </c>
      <c r="H56" t="s">
        <v>150</v>
      </c>
      <c r="I56" t="s">
        <v>234</v>
      </c>
      <c r="J56" t="s">
        <v>84</v>
      </c>
      <c r="K56" t="s">
        <v>152</v>
      </c>
      <c r="L56" t="s">
        <v>153</v>
      </c>
      <c r="N56">
        <v>89.89</v>
      </c>
      <c r="O56">
        <v>89.89</v>
      </c>
      <c r="P56" t="s">
        <v>154</v>
      </c>
      <c r="Q56" t="s">
        <v>155</v>
      </c>
      <c r="R56" t="s">
        <v>156</v>
      </c>
      <c r="S56" t="s">
        <v>157</v>
      </c>
      <c r="T56" t="s">
        <v>235</v>
      </c>
    </row>
    <row r="57" spans="1:20" x14ac:dyDescent="0.25">
      <c r="A57">
        <v>2025</v>
      </c>
      <c r="B57" t="s">
        <v>103</v>
      </c>
      <c r="C57" s="142">
        <v>45684</v>
      </c>
      <c r="D57" t="s">
        <v>122</v>
      </c>
      <c r="E57" t="s">
        <v>4</v>
      </c>
      <c r="F57" t="s">
        <v>84</v>
      </c>
      <c r="G57" t="s">
        <v>149</v>
      </c>
      <c r="H57" t="s">
        <v>150</v>
      </c>
      <c r="I57" t="s">
        <v>234</v>
      </c>
      <c r="J57" t="s">
        <v>84</v>
      </c>
      <c r="K57" t="s">
        <v>162</v>
      </c>
      <c r="L57" t="s">
        <v>163</v>
      </c>
      <c r="N57">
        <v>2282.85</v>
      </c>
      <c r="O57">
        <v>2282.85</v>
      </c>
      <c r="P57" t="s">
        <v>154</v>
      </c>
      <c r="Q57" t="s">
        <v>155</v>
      </c>
      <c r="R57" t="s">
        <v>156</v>
      </c>
      <c r="S57" t="s">
        <v>157</v>
      </c>
      <c r="T57" t="s">
        <v>235</v>
      </c>
    </row>
    <row r="58" spans="1:20" x14ac:dyDescent="0.25">
      <c r="A58">
        <v>2025</v>
      </c>
      <c r="B58" t="s">
        <v>104</v>
      </c>
      <c r="C58" s="142">
        <v>45716</v>
      </c>
      <c r="D58" t="s">
        <v>122</v>
      </c>
      <c r="E58" t="s">
        <v>4</v>
      </c>
      <c r="F58" t="s">
        <v>84</v>
      </c>
      <c r="G58" t="s">
        <v>149</v>
      </c>
      <c r="H58" t="s">
        <v>150</v>
      </c>
      <c r="I58" t="s">
        <v>234</v>
      </c>
      <c r="J58" t="s">
        <v>84</v>
      </c>
      <c r="K58" t="s">
        <v>159</v>
      </c>
      <c r="L58" t="s">
        <v>160</v>
      </c>
      <c r="N58">
        <v>1798</v>
      </c>
      <c r="O58">
        <v>1798</v>
      </c>
      <c r="P58" t="s">
        <v>154</v>
      </c>
      <c r="Q58" t="s">
        <v>155</v>
      </c>
      <c r="R58" t="s">
        <v>156</v>
      </c>
      <c r="S58" t="s">
        <v>157</v>
      </c>
      <c r="T58" t="s">
        <v>235</v>
      </c>
    </row>
    <row r="59" spans="1:20" x14ac:dyDescent="0.25">
      <c r="A59">
        <v>2025</v>
      </c>
      <c r="B59" t="s">
        <v>105</v>
      </c>
      <c r="C59" s="142">
        <v>45730</v>
      </c>
      <c r="D59" t="s">
        <v>122</v>
      </c>
      <c r="E59" t="s">
        <v>4</v>
      </c>
      <c r="F59" t="s">
        <v>84</v>
      </c>
      <c r="G59" t="s">
        <v>149</v>
      </c>
      <c r="H59" t="s">
        <v>150</v>
      </c>
      <c r="I59" t="s">
        <v>234</v>
      </c>
      <c r="J59" t="s">
        <v>84</v>
      </c>
      <c r="K59" t="s">
        <v>159</v>
      </c>
      <c r="L59" t="s">
        <v>160</v>
      </c>
      <c r="N59">
        <v>2567.34</v>
      </c>
      <c r="O59">
        <v>2567.34</v>
      </c>
      <c r="P59" t="s">
        <v>154</v>
      </c>
      <c r="Q59" t="s">
        <v>155</v>
      </c>
      <c r="R59" t="s">
        <v>156</v>
      </c>
      <c r="S59" t="s">
        <v>157</v>
      </c>
      <c r="T59" t="s">
        <v>235</v>
      </c>
    </row>
    <row r="60" spans="1:20" x14ac:dyDescent="0.25">
      <c r="A60">
        <v>2025</v>
      </c>
      <c r="B60" t="s">
        <v>105</v>
      </c>
      <c r="C60" s="142">
        <v>45742</v>
      </c>
      <c r="D60" t="s">
        <v>122</v>
      </c>
      <c r="E60" t="s">
        <v>4</v>
      </c>
      <c r="F60" t="s">
        <v>84</v>
      </c>
      <c r="G60" t="s">
        <v>149</v>
      </c>
      <c r="H60" t="s">
        <v>150</v>
      </c>
      <c r="I60" t="s">
        <v>234</v>
      </c>
      <c r="J60" t="s">
        <v>84</v>
      </c>
      <c r="K60" t="s">
        <v>159</v>
      </c>
      <c r="L60" t="s">
        <v>160</v>
      </c>
      <c r="N60">
        <v>171.2</v>
      </c>
      <c r="O60">
        <v>171.2</v>
      </c>
      <c r="P60" t="s">
        <v>154</v>
      </c>
      <c r="Q60" t="s">
        <v>155</v>
      </c>
      <c r="R60" t="s">
        <v>156</v>
      </c>
      <c r="S60" t="s">
        <v>157</v>
      </c>
      <c r="T60" t="s">
        <v>235</v>
      </c>
    </row>
    <row r="61" spans="1:20" x14ac:dyDescent="0.25">
      <c r="A61">
        <v>2025</v>
      </c>
      <c r="B61" t="s">
        <v>105</v>
      </c>
      <c r="C61" s="142">
        <v>45742</v>
      </c>
      <c r="D61" t="s">
        <v>122</v>
      </c>
      <c r="E61" t="s">
        <v>4</v>
      </c>
      <c r="F61" t="s">
        <v>84</v>
      </c>
      <c r="G61" t="s">
        <v>149</v>
      </c>
      <c r="H61" t="s">
        <v>150</v>
      </c>
      <c r="I61" t="s">
        <v>234</v>
      </c>
      <c r="J61" t="s">
        <v>84</v>
      </c>
      <c r="K61" t="s">
        <v>159</v>
      </c>
      <c r="L61" t="s">
        <v>160</v>
      </c>
      <c r="N61">
        <v>17430.259999999998</v>
      </c>
      <c r="O61">
        <v>17430.259999999998</v>
      </c>
      <c r="P61" t="s">
        <v>154</v>
      </c>
      <c r="Q61" t="s">
        <v>155</v>
      </c>
      <c r="R61" t="s">
        <v>156</v>
      </c>
      <c r="S61" t="s">
        <v>157</v>
      </c>
      <c r="T61" t="s">
        <v>235</v>
      </c>
    </row>
    <row r="62" spans="1:20" x14ac:dyDescent="0.25">
      <c r="A62">
        <v>2025</v>
      </c>
      <c r="B62" t="s">
        <v>105</v>
      </c>
      <c r="C62" s="142">
        <v>45742</v>
      </c>
      <c r="D62" t="s">
        <v>122</v>
      </c>
      <c r="E62" t="s">
        <v>4</v>
      </c>
      <c r="F62" t="s">
        <v>84</v>
      </c>
      <c r="G62" t="s">
        <v>149</v>
      </c>
      <c r="H62" t="s">
        <v>150</v>
      </c>
      <c r="I62" t="s">
        <v>234</v>
      </c>
      <c r="J62" t="s">
        <v>84</v>
      </c>
      <c r="K62" t="s">
        <v>159</v>
      </c>
      <c r="L62" t="s">
        <v>160</v>
      </c>
      <c r="N62">
        <v>279.8</v>
      </c>
      <c r="O62">
        <v>279.8</v>
      </c>
      <c r="P62" t="s">
        <v>154</v>
      </c>
      <c r="Q62" t="s">
        <v>155</v>
      </c>
      <c r="R62" t="s">
        <v>156</v>
      </c>
      <c r="S62" t="s">
        <v>157</v>
      </c>
      <c r="T62" t="s">
        <v>235</v>
      </c>
    </row>
    <row r="63" spans="1:20" x14ac:dyDescent="0.25">
      <c r="A63">
        <v>2025</v>
      </c>
      <c r="B63" t="s">
        <v>106</v>
      </c>
      <c r="C63" s="142">
        <v>45749</v>
      </c>
      <c r="D63" t="s">
        <v>122</v>
      </c>
      <c r="E63" t="s">
        <v>4</v>
      </c>
      <c r="F63" t="s">
        <v>84</v>
      </c>
      <c r="G63" t="s">
        <v>149</v>
      </c>
      <c r="H63" t="s">
        <v>150</v>
      </c>
      <c r="I63" t="s">
        <v>234</v>
      </c>
      <c r="J63" t="s">
        <v>84</v>
      </c>
      <c r="K63" t="s">
        <v>159</v>
      </c>
      <c r="L63" t="s">
        <v>160</v>
      </c>
      <c r="N63">
        <v>1604.83</v>
      </c>
      <c r="O63">
        <v>1604.83</v>
      </c>
      <c r="P63" t="s">
        <v>154</v>
      </c>
      <c r="Q63" t="s">
        <v>155</v>
      </c>
      <c r="R63" t="s">
        <v>156</v>
      </c>
      <c r="S63" t="s">
        <v>157</v>
      </c>
      <c r="T63" t="s">
        <v>235</v>
      </c>
    </row>
    <row r="64" spans="1:20" x14ac:dyDescent="0.25">
      <c r="A64">
        <v>2025</v>
      </c>
      <c r="B64" t="s">
        <v>106</v>
      </c>
      <c r="C64" s="142">
        <v>45761</v>
      </c>
      <c r="D64" t="s">
        <v>122</v>
      </c>
      <c r="E64" t="s">
        <v>4</v>
      </c>
      <c r="F64" t="s">
        <v>84</v>
      </c>
      <c r="G64" t="s">
        <v>149</v>
      </c>
      <c r="H64" t="s">
        <v>150</v>
      </c>
      <c r="I64" t="s">
        <v>234</v>
      </c>
      <c r="J64" t="s">
        <v>84</v>
      </c>
      <c r="K64" t="s">
        <v>159</v>
      </c>
      <c r="L64" t="s">
        <v>160</v>
      </c>
      <c r="N64">
        <v>1826.36</v>
      </c>
      <c r="O64">
        <v>1826.36</v>
      </c>
      <c r="P64" t="s">
        <v>154</v>
      </c>
      <c r="Q64" t="s">
        <v>155</v>
      </c>
      <c r="R64" t="s">
        <v>156</v>
      </c>
      <c r="S64" t="s">
        <v>157</v>
      </c>
      <c r="T64" t="s">
        <v>235</v>
      </c>
    </row>
    <row r="65" spans="1:20" x14ac:dyDescent="0.25">
      <c r="A65">
        <v>2025</v>
      </c>
      <c r="B65" t="s">
        <v>106</v>
      </c>
      <c r="C65" s="142">
        <v>45770</v>
      </c>
      <c r="D65" t="s">
        <v>122</v>
      </c>
      <c r="E65" t="s">
        <v>4</v>
      </c>
      <c r="F65" t="s">
        <v>84</v>
      </c>
      <c r="G65" t="s">
        <v>149</v>
      </c>
      <c r="H65" t="s">
        <v>150</v>
      </c>
      <c r="I65" t="s">
        <v>234</v>
      </c>
      <c r="J65" t="s">
        <v>84</v>
      </c>
      <c r="K65" t="s">
        <v>159</v>
      </c>
      <c r="L65" t="s">
        <v>160</v>
      </c>
      <c r="N65">
        <v>228</v>
      </c>
      <c r="O65">
        <v>228</v>
      </c>
      <c r="P65" t="s">
        <v>154</v>
      </c>
      <c r="Q65" t="s">
        <v>155</v>
      </c>
      <c r="R65" t="s">
        <v>156</v>
      </c>
      <c r="S65" t="s">
        <v>157</v>
      </c>
      <c r="T65" t="s">
        <v>235</v>
      </c>
    </row>
    <row r="66" spans="1:20" x14ac:dyDescent="0.25">
      <c r="A66">
        <v>2025</v>
      </c>
      <c r="B66" t="s">
        <v>106</v>
      </c>
      <c r="C66" s="142">
        <v>45761</v>
      </c>
      <c r="D66" t="s">
        <v>122</v>
      </c>
      <c r="E66" t="s">
        <v>4</v>
      </c>
      <c r="F66" t="s">
        <v>84</v>
      </c>
      <c r="G66" t="s">
        <v>149</v>
      </c>
      <c r="H66" t="s">
        <v>150</v>
      </c>
      <c r="I66" t="s">
        <v>234</v>
      </c>
      <c r="J66" t="s">
        <v>84</v>
      </c>
      <c r="K66" t="s">
        <v>162</v>
      </c>
      <c r="L66" t="s">
        <v>163</v>
      </c>
      <c r="N66">
        <v>420</v>
      </c>
      <c r="O66">
        <v>420</v>
      </c>
      <c r="P66" t="s">
        <v>154</v>
      </c>
      <c r="Q66" t="s">
        <v>155</v>
      </c>
      <c r="R66" t="s">
        <v>156</v>
      </c>
      <c r="S66" t="s">
        <v>157</v>
      </c>
      <c r="T66" t="s">
        <v>235</v>
      </c>
    </row>
    <row r="67" spans="1:20" x14ac:dyDescent="0.25">
      <c r="A67">
        <v>2025</v>
      </c>
      <c r="B67" t="s">
        <v>106</v>
      </c>
      <c r="C67" s="142">
        <v>45755</v>
      </c>
      <c r="D67" t="s">
        <v>122</v>
      </c>
      <c r="E67" t="s">
        <v>4</v>
      </c>
      <c r="F67" t="s">
        <v>84</v>
      </c>
      <c r="G67" t="s">
        <v>149</v>
      </c>
      <c r="H67" t="s">
        <v>236</v>
      </c>
      <c r="I67" t="s">
        <v>234</v>
      </c>
      <c r="J67" t="s">
        <v>84</v>
      </c>
      <c r="K67" t="s">
        <v>206</v>
      </c>
      <c r="L67" t="s">
        <v>207</v>
      </c>
      <c r="N67">
        <v>3850</v>
      </c>
      <c r="O67">
        <v>3850</v>
      </c>
      <c r="P67" t="s">
        <v>154</v>
      </c>
      <c r="Q67" t="s">
        <v>155</v>
      </c>
      <c r="R67" t="s">
        <v>156</v>
      </c>
      <c r="S67" t="s">
        <v>157</v>
      </c>
      <c r="T67" t="s">
        <v>235</v>
      </c>
    </row>
    <row r="68" spans="1:20" x14ac:dyDescent="0.25">
      <c r="A68">
        <v>2025</v>
      </c>
      <c r="B68" t="s">
        <v>107</v>
      </c>
      <c r="C68" s="142">
        <v>45779</v>
      </c>
      <c r="D68" t="s">
        <v>122</v>
      </c>
      <c r="E68" t="s">
        <v>4</v>
      </c>
      <c r="F68" t="s">
        <v>84</v>
      </c>
      <c r="G68" t="s">
        <v>149</v>
      </c>
      <c r="H68" t="s">
        <v>150</v>
      </c>
      <c r="I68" t="s">
        <v>151</v>
      </c>
      <c r="J68" t="s">
        <v>84</v>
      </c>
      <c r="K68" t="s">
        <v>159</v>
      </c>
      <c r="L68" t="s">
        <v>160</v>
      </c>
      <c r="N68">
        <v>232.71</v>
      </c>
      <c r="O68">
        <v>232.71</v>
      </c>
      <c r="P68" t="s">
        <v>154</v>
      </c>
      <c r="Q68" t="s">
        <v>155</v>
      </c>
      <c r="R68" t="s">
        <v>156</v>
      </c>
      <c r="S68" t="s">
        <v>157</v>
      </c>
      <c r="T68" t="s">
        <v>84</v>
      </c>
    </row>
    <row r="69" spans="1:20" x14ac:dyDescent="0.25">
      <c r="A69">
        <v>2025</v>
      </c>
      <c r="B69" t="s">
        <v>107</v>
      </c>
      <c r="C69" s="142">
        <v>45782</v>
      </c>
      <c r="D69" t="s">
        <v>122</v>
      </c>
      <c r="E69" t="s">
        <v>4</v>
      </c>
      <c r="F69" t="s">
        <v>84</v>
      </c>
      <c r="G69" t="s">
        <v>149</v>
      </c>
      <c r="H69" t="s">
        <v>150</v>
      </c>
      <c r="I69" t="s">
        <v>151</v>
      </c>
      <c r="J69" t="s">
        <v>84</v>
      </c>
      <c r="K69" t="s">
        <v>159</v>
      </c>
      <c r="L69" t="s">
        <v>160</v>
      </c>
      <c r="N69">
        <v>382.86</v>
      </c>
      <c r="O69">
        <v>382.86</v>
      </c>
      <c r="P69" t="s">
        <v>154</v>
      </c>
      <c r="Q69" t="s">
        <v>155</v>
      </c>
      <c r="R69" t="s">
        <v>156</v>
      </c>
      <c r="S69" t="s">
        <v>157</v>
      </c>
      <c r="T69" t="s">
        <v>84</v>
      </c>
    </row>
    <row r="70" spans="1:20" x14ac:dyDescent="0.25">
      <c r="A70">
        <v>2025</v>
      </c>
      <c r="B70" t="s">
        <v>108</v>
      </c>
      <c r="C70" s="142">
        <v>45838</v>
      </c>
      <c r="D70" t="s">
        <v>122</v>
      </c>
      <c r="E70" t="s">
        <v>4</v>
      </c>
      <c r="F70" t="s">
        <v>84</v>
      </c>
      <c r="G70" t="s">
        <v>149</v>
      </c>
      <c r="H70" t="s">
        <v>161</v>
      </c>
      <c r="I70" t="s">
        <v>151</v>
      </c>
      <c r="J70" t="s">
        <v>84</v>
      </c>
      <c r="K70" t="s">
        <v>152</v>
      </c>
      <c r="L70" t="s">
        <v>153</v>
      </c>
      <c r="M70" t="s">
        <v>237</v>
      </c>
      <c r="N70">
        <v>21500</v>
      </c>
      <c r="O70">
        <v>-21500</v>
      </c>
      <c r="P70" t="s">
        <v>154</v>
      </c>
      <c r="Q70" t="s">
        <v>165</v>
      </c>
      <c r="R70" t="s">
        <v>166</v>
      </c>
      <c r="S70" t="s">
        <v>167</v>
      </c>
      <c r="T70" t="s">
        <v>238</v>
      </c>
    </row>
    <row r="71" spans="1:20" x14ac:dyDescent="0.25">
      <c r="A71">
        <v>2025</v>
      </c>
      <c r="B71" t="s">
        <v>109</v>
      </c>
      <c r="C71" s="142">
        <v>45869</v>
      </c>
      <c r="D71" t="s">
        <v>122</v>
      </c>
      <c r="E71" t="s">
        <v>4</v>
      </c>
      <c r="F71" t="s">
        <v>84</v>
      </c>
      <c r="G71" t="s">
        <v>149</v>
      </c>
      <c r="H71" t="s">
        <v>161</v>
      </c>
      <c r="I71" t="s">
        <v>151</v>
      </c>
      <c r="J71" t="s">
        <v>84</v>
      </c>
      <c r="K71" t="s">
        <v>162</v>
      </c>
      <c r="L71" t="s">
        <v>163</v>
      </c>
      <c r="M71" t="s">
        <v>239</v>
      </c>
      <c r="N71">
        <v>1930</v>
      </c>
      <c r="O71">
        <v>-1930</v>
      </c>
      <c r="P71" t="s">
        <v>154</v>
      </c>
      <c r="Q71" t="s">
        <v>165</v>
      </c>
      <c r="R71" t="s">
        <v>166</v>
      </c>
      <c r="S71" t="s">
        <v>167</v>
      </c>
      <c r="T71" t="s">
        <v>240</v>
      </c>
    </row>
    <row r="72" spans="1:20" x14ac:dyDescent="0.25">
      <c r="A72">
        <v>2025</v>
      </c>
      <c r="B72" t="s">
        <v>110</v>
      </c>
      <c r="C72" s="142">
        <v>45877</v>
      </c>
      <c r="D72" t="s">
        <v>122</v>
      </c>
      <c r="E72" t="s">
        <v>4</v>
      </c>
      <c r="F72" t="s">
        <v>84</v>
      </c>
      <c r="G72" t="s">
        <v>149</v>
      </c>
      <c r="H72" t="s">
        <v>161</v>
      </c>
      <c r="I72" t="s">
        <v>151</v>
      </c>
      <c r="J72" t="s">
        <v>84</v>
      </c>
      <c r="K72" t="s">
        <v>152</v>
      </c>
      <c r="L72" t="s">
        <v>153</v>
      </c>
      <c r="M72" t="s">
        <v>241</v>
      </c>
      <c r="N72">
        <v>107.2</v>
      </c>
      <c r="O72">
        <v>-107.2</v>
      </c>
      <c r="P72" t="s">
        <v>154</v>
      </c>
      <c r="Q72" t="s">
        <v>165</v>
      </c>
      <c r="R72" t="s">
        <v>166</v>
      </c>
      <c r="S72" t="s">
        <v>167</v>
      </c>
      <c r="T72" t="s">
        <v>242</v>
      </c>
    </row>
    <row r="73" spans="1:20" x14ac:dyDescent="0.25">
      <c r="A73">
        <v>2025</v>
      </c>
      <c r="B73" t="s">
        <v>110</v>
      </c>
      <c r="C73" s="142">
        <v>45877</v>
      </c>
      <c r="D73" t="s">
        <v>122</v>
      </c>
      <c r="E73" t="s">
        <v>4</v>
      </c>
      <c r="F73" t="s">
        <v>84</v>
      </c>
      <c r="G73" t="s">
        <v>149</v>
      </c>
      <c r="H73" t="s">
        <v>161</v>
      </c>
      <c r="I73" t="s">
        <v>151</v>
      </c>
      <c r="J73" t="s">
        <v>84</v>
      </c>
      <c r="K73" t="s">
        <v>162</v>
      </c>
      <c r="L73" t="s">
        <v>163</v>
      </c>
      <c r="M73" t="s">
        <v>243</v>
      </c>
      <c r="N73">
        <v>800</v>
      </c>
      <c r="O73">
        <v>-800</v>
      </c>
      <c r="P73" t="s">
        <v>154</v>
      </c>
      <c r="Q73" t="s">
        <v>165</v>
      </c>
      <c r="R73" t="s">
        <v>166</v>
      </c>
      <c r="S73" t="s">
        <v>167</v>
      </c>
      <c r="T73" t="s">
        <v>244</v>
      </c>
    </row>
    <row r="74" spans="1:20" x14ac:dyDescent="0.25">
      <c r="A74">
        <v>2025</v>
      </c>
      <c r="B74" t="s">
        <v>111</v>
      </c>
      <c r="C74" s="142">
        <v>45901</v>
      </c>
      <c r="D74" t="s">
        <v>122</v>
      </c>
      <c r="E74" t="s">
        <v>4</v>
      </c>
      <c r="F74" t="s">
        <v>84</v>
      </c>
      <c r="G74" t="s">
        <v>149</v>
      </c>
      <c r="H74" t="s">
        <v>161</v>
      </c>
      <c r="I74" t="s">
        <v>151</v>
      </c>
      <c r="J74" t="s">
        <v>84</v>
      </c>
      <c r="K74" t="s">
        <v>162</v>
      </c>
      <c r="L74" t="s">
        <v>163</v>
      </c>
      <c r="M74" t="s">
        <v>245</v>
      </c>
      <c r="N74">
        <v>550</v>
      </c>
      <c r="O74">
        <v>-550</v>
      </c>
      <c r="P74" t="s">
        <v>154</v>
      </c>
      <c r="Q74" t="s">
        <v>165</v>
      </c>
      <c r="R74" t="s">
        <v>166</v>
      </c>
      <c r="S74" t="s">
        <v>167</v>
      </c>
      <c r="T74" t="s">
        <v>246</v>
      </c>
    </row>
    <row r="75" spans="1:20" x14ac:dyDescent="0.25">
      <c r="A75">
        <v>2025</v>
      </c>
      <c r="B75" t="s">
        <v>111</v>
      </c>
      <c r="C75" s="142">
        <v>45924</v>
      </c>
      <c r="D75" t="s">
        <v>122</v>
      </c>
      <c r="E75" t="s">
        <v>4</v>
      </c>
      <c r="F75" t="s">
        <v>84</v>
      </c>
      <c r="G75" t="s">
        <v>149</v>
      </c>
      <c r="H75" t="s">
        <v>161</v>
      </c>
      <c r="I75" t="s">
        <v>151</v>
      </c>
      <c r="J75" t="s">
        <v>84</v>
      </c>
      <c r="K75" t="s">
        <v>162</v>
      </c>
      <c r="L75" t="s">
        <v>163</v>
      </c>
      <c r="M75" t="s">
        <v>247</v>
      </c>
      <c r="N75">
        <v>2939.7</v>
      </c>
      <c r="O75">
        <v>-2939.7</v>
      </c>
      <c r="P75" t="s">
        <v>154</v>
      </c>
      <c r="Q75" t="s">
        <v>165</v>
      </c>
      <c r="R75" t="s">
        <v>166</v>
      </c>
      <c r="S75" t="s">
        <v>167</v>
      </c>
      <c r="T75" t="s">
        <v>248</v>
      </c>
    </row>
    <row r="76" spans="1:20" x14ac:dyDescent="0.25">
      <c r="A76">
        <v>2025</v>
      </c>
      <c r="B76" t="s">
        <v>111</v>
      </c>
      <c r="C76" s="142">
        <v>45929</v>
      </c>
      <c r="D76" t="s">
        <v>122</v>
      </c>
      <c r="E76" t="s">
        <v>4</v>
      </c>
      <c r="F76" t="s">
        <v>84</v>
      </c>
      <c r="G76" t="s">
        <v>149</v>
      </c>
      <c r="H76" t="s">
        <v>161</v>
      </c>
      <c r="I76" t="s">
        <v>151</v>
      </c>
      <c r="J76" t="s">
        <v>84</v>
      </c>
      <c r="K76" t="s">
        <v>162</v>
      </c>
      <c r="L76" t="s">
        <v>163</v>
      </c>
      <c r="M76" t="s">
        <v>249</v>
      </c>
      <c r="N76">
        <v>421.43</v>
      </c>
      <c r="O76">
        <v>-421.43</v>
      </c>
      <c r="P76" t="s">
        <v>154</v>
      </c>
      <c r="Q76" t="s">
        <v>165</v>
      </c>
      <c r="R76" t="s">
        <v>166</v>
      </c>
      <c r="S76" t="s">
        <v>167</v>
      </c>
      <c r="T76" t="s">
        <v>250</v>
      </c>
    </row>
    <row r="77" spans="1:20" x14ac:dyDescent="0.25">
      <c r="A77">
        <v>2025</v>
      </c>
      <c r="B77" t="s">
        <v>112</v>
      </c>
      <c r="C77" s="142">
        <v>45951</v>
      </c>
      <c r="D77" t="s">
        <v>122</v>
      </c>
      <c r="E77" t="s">
        <v>4</v>
      </c>
      <c r="F77" t="s">
        <v>84</v>
      </c>
      <c r="G77" t="s">
        <v>149</v>
      </c>
      <c r="H77" t="s">
        <v>161</v>
      </c>
      <c r="I77" t="s">
        <v>151</v>
      </c>
      <c r="J77" t="s">
        <v>84</v>
      </c>
      <c r="K77" t="s">
        <v>162</v>
      </c>
      <c r="L77" t="s">
        <v>163</v>
      </c>
      <c r="M77" t="s">
        <v>251</v>
      </c>
      <c r="N77">
        <v>1872.5</v>
      </c>
      <c r="O77">
        <v>-1872.5</v>
      </c>
      <c r="P77" t="s">
        <v>154</v>
      </c>
      <c r="Q77" t="s">
        <v>187</v>
      </c>
      <c r="R77" t="s">
        <v>166</v>
      </c>
      <c r="S77" t="s">
        <v>167</v>
      </c>
      <c r="T77" t="s">
        <v>252</v>
      </c>
    </row>
    <row r="78" spans="1:20" x14ac:dyDescent="0.25">
      <c r="A78">
        <v>2025</v>
      </c>
      <c r="B78" t="s">
        <v>112</v>
      </c>
      <c r="C78" s="142">
        <v>45951</v>
      </c>
      <c r="D78" t="s">
        <v>122</v>
      </c>
      <c r="E78" t="s">
        <v>4</v>
      </c>
      <c r="F78" t="s">
        <v>84</v>
      </c>
      <c r="G78" t="s">
        <v>149</v>
      </c>
      <c r="H78" t="s">
        <v>161</v>
      </c>
      <c r="I78" t="s">
        <v>151</v>
      </c>
      <c r="J78" t="s">
        <v>84</v>
      </c>
      <c r="K78" t="s">
        <v>162</v>
      </c>
      <c r="L78" t="s">
        <v>163</v>
      </c>
      <c r="M78" t="s">
        <v>253</v>
      </c>
      <c r="N78">
        <v>2898</v>
      </c>
      <c r="O78">
        <v>-2898</v>
      </c>
      <c r="P78" t="s">
        <v>154</v>
      </c>
      <c r="Q78" t="s">
        <v>187</v>
      </c>
      <c r="R78" t="s">
        <v>166</v>
      </c>
      <c r="S78" t="s">
        <v>167</v>
      </c>
      <c r="T78" t="s">
        <v>254</v>
      </c>
    </row>
    <row r="79" spans="1:20" x14ac:dyDescent="0.25">
      <c r="A79">
        <v>2025</v>
      </c>
      <c r="B79" t="s">
        <v>112</v>
      </c>
      <c r="C79" s="142">
        <v>45951</v>
      </c>
      <c r="D79" t="s">
        <v>122</v>
      </c>
      <c r="E79" t="s">
        <v>4</v>
      </c>
      <c r="F79" t="s">
        <v>84</v>
      </c>
      <c r="G79" t="s">
        <v>149</v>
      </c>
      <c r="H79" t="s">
        <v>161</v>
      </c>
      <c r="I79" t="s">
        <v>151</v>
      </c>
      <c r="J79" t="s">
        <v>84</v>
      </c>
      <c r="K79" t="s">
        <v>162</v>
      </c>
      <c r="L79" t="s">
        <v>163</v>
      </c>
      <c r="M79" t="s">
        <v>251</v>
      </c>
      <c r="N79">
        <v>1872.5</v>
      </c>
      <c r="O79">
        <v>-1872.5</v>
      </c>
      <c r="P79" t="s">
        <v>154</v>
      </c>
      <c r="Q79" t="s">
        <v>187</v>
      </c>
      <c r="R79" t="s">
        <v>166</v>
      </c>
      <c r="S79" t="s">
        <v>167</v>
      </c>
      <c r="T79" t="s">
        <v>252</v>
      </c>
    </row>
    <row r="80" spans="1:20" x14ac:dyDescent="0.25">
      <c r="A80">
        <v>2025</v>
      </c>
      <c r="B80" t="s">
        <v>112</v>
      </c>
      <c r="C80" s="142">
        <v>45951</v>
      </c>
      <c r="D80" t="s">
        <v>122</v>
      </c>
      <c r="E80" t="s">
        <v>4</v>
      </c>
      <c r="F80" t="s">
        <v>84</v>
      </c>
      <c r="G80" t="s">
        <v>149</v>
      </c>
      <c r="H80" t="s">
        <v>161</v>
      </c>
      <c r="I80" t="s">
        <v>151</v>
      </c>
      <c r="J80" t="s">
        <v>84</v>
      </c>
      <c r="K80" t="s">
        <v>162</v>
      </c>
      <c r="L80" t="s">
        <v>163</v>
      </c>
      <c r="M80" t="s">
        <v>253</v>
      </c>
      <c r="N80">
        <v>2898</v>
      </c>
      <c r="O80">
        <v>-2898</v>
      </c>
      <c r="P80" t="s">
        <v>154</v>
      </c>
      <c r="Q80" t="s">
        <v>187</v>
      </c>
      <c r="R80" t="s">
        <v>166</v>
      </c>
      <c r="S80" t="s">
        <v>167</v>
      </c>
      <c r="T80" t="s">
        <v>254</v>
      </c>
    </row>
    <row r="81" spans="1:20" x14ac:dyDescent="0.25">
      <c r="A81">
        <v>2025</v>
      </c>
      <c r="B81" t="s">
        <v>113</v>
      </c>
      <c r="C81" s="142">
        <v>45964</v>
      </c>
      <c r="D81" t="s">
        <v>122</v>
      </c>
      <c r="E81" t="s">
        <v>4</v>
      </c>
      <c r="F81" t="s">
        <v>84</v>
      </c>
      <c r="G81" t="s">
        <v>149</v>
      </c>
      <c r="H81" t="s">
        <v>161</v>
      </c>
      <c r="I81" t="s">
        <v>151</v>
      </c>
      <c r="J81" t="s">
        <v>84</v>
      </c>
      <c r="K81" t="s">
        <v>162</v>
      </c>
      <c r="L81" t="s">
        <v>163</v>
      </c>
      <c r="M81" t="s">
        <v>255</v>
      </c>
      <c r="N81">
        <v>2275</v>
      </c>
      <c r="O81">
        <v>-2275</v>
      </c>
      <c r="P81" t="s">
        <v>154</v>
      </c>
      <c r="Q81" t="s">
        <v>187</v>
      </c>
      <c r="R81" t="s">
        <v>166</v>
      </c>
      <c r="S81" t="s">
        <v>167</v>
      </c>
      <c r="T81" t="s">
        <v>256</v>
      </c>
    </row>
    <row r="82" spans="1:20" x14ac:dyDescent="0.25">
      <c r="A82">
        <v>2025</v>
      </c>
      <c r="B82" t="s">
        <v>113</v>
      </c>
      <c r="C82" s="142">
        <v>45967</v>
      </c>
      <c r="D82" t="s">
        <v>122</v>
      </c>
      <c r="E82" t="s">
        <v>4</v>
      </c>
      <c r="F82" t="s">
        <v>84</v>
      </c>
      <c r="G82" t="s">
        <v>149</v>
      </c>
      <c r="H82" t="s">
        <v>161</v>
      </c>
      <c r="I82" t="s">
        <v>151</v>
      </c>
      <c r="J82" t="s">
        <v>84</v>
      </c>
      <c r="K82" t="s">
        <v>162</v>
      </c>
      <c r="L82" t="s">
        <v>163</v>
      </c>
      <c r="M82" t="s">
        <v>257</v>
      </c>
      <c r="N82">
        <v>500</v>
      </c>
      <c r="O82">
        <v>-500</v>
      </c>
      <c r="P82" t="s">
        <v>154</v>
      </c>
      <c r="Q82" t="s">
        <v>187</v>
      </c>
      <c r="R82" t="s">
        <v>166</v>
      </c>
      <c r="S82" t="s">
        <v>167</v>
      </c>
      <c r="T82" t="s">
        <v>258</v>
      </c>
    </row>
    <row r="83" spans="1:20" x14ac:dyDescent="0.25">
      <c r="A83">
        <v>2025</v>
      </c>
      <c r="B83" t="s">
        <v>113</v>
      </c>
      <c r="C83" s="142">
        <v>45972</v>
      </c>
      <c r="D83" t="s">
        <v>122</v>
      </c>
      <c r="E83" t="s">
        <v>4</v>
      </c>
      <c r="F83" t="s">
        <v>84</v>
      </c>
      <c r="G83" t="s">
        <v>149</v>
      </c>
      <c r="H83" t="s">
        <v>161</v>
      </c>
      <c r="I83" t="s">
        <v>151</v>
      </c>
      <c r="J83" t="s">
        <v>84</v>
      </c>
      <c r="K83" t="s">
        <v>162</v>
      </c>
      <c r="L83" t="s">
        <v>163</v>
      </c>
      <c r="M83" t="s">
        <v>259</v>
      </c>
      <c r="N83">
        <v>5400</v>
      </c>
      <c r="O83">
        <v>-5400</v>
      </c>
      <c r="P83" t="s">
        <v>154</v>
      </c>
      <c r="Q83" t="s">
        <v>187</v>
      </c>
      <c r="R83" t="s">
        <v>166</v>
      </c>
      <c r="S83" t="s">
        <v>167</v>
      </c>
      <c r="T83" t="s">
        <v>260</v>
      </c>
    </row>
    <row r="84" spans="1:20" x14ac:dyDescent="0.25">
      <c r="A84">
        <v>2025</v>
      </c>
      <c r="B84" t="s">
        <v>113</v>
      </c>
      <c r="C84" s="142">
        <v>45973</v>
      </c>
      <c r="D84" t="s">
        <v>122</v>
      </c>
      <c r="E84" t="s">
        <v>4</v>
      </c>
      <c r="F84" t="s">
        <v>84</v>
      </c>
      <c r="G84" t="s">
        <v>149</v>
      </c>
      <c r="H84" t="s">
        <v>161</v>
      </c>
      <c r="I84" t="s">
        <v>151</v>
      </c>
      <c r="J84" t="s">
        <v>84</v>
      </c>
      <c r="K84" t="s">
        <v>162</v>
      </c>
      <c r="L84" t="s">
        <v>163</v>
      </c>
      <c r="M84" t="s">
        <v>261</v>
      </c>
      <c r="N84">
        <v>6200</v>
      </c>
      <c r="O84">
        <v>-6200</v>
      </c>
      <c r="P84" t="s">
        <v>154</v>
      </c>
      <c r="Q84" t="s">
        <v>187</v>
      </c>
      <c r="R84" t="s">
        <v>166</v>
      </c>
      <c r="S84" t="s">
        <v>167</v>
      </c>
      <c r="T84" t="s">
        <v>262</v>
      </c>
    </row>
    <row r="85" spans="1:20" x14ac:dyDescent="0.25">
      <c r="A85">
        <v>2025</v>
      </c>
      <c r="B85" t="s">
        <v>113</v>
      </c>
      <c r="C85" s="142">
        <v>45975</v>
      </c>
      <c r="D85" t="s">
        <v>122</v>
      </c>
      <c r="E85" t="s">
        <v>4</v>
      </c>
      <c r="F85" t="s">
        <v>84</v>
      </c>
      <c r="G85" t="s">
        <v>149</v>
      </c>
      <c r="H85" t="s">
        <v>161</v>
      </c>
      <c r="I85" t="s">
        <v>151</v>
      </c>
      <c r="J85" t="s">
        <v>84</v>
      </c>
      <c r="K85" t="s">
        <v>162</v>
      </c>
      <c r="L85" t="s">
        <v>163</v>
      </c>
      <c r="M85" t="s">
        <v>263</v>
      </c>
      <c r="N85">
        <v>140.29</v>
      </c>
      <c r="O85">
        <v>-140.29</v>
      </c>
      <c r="P85" t="s">
        <v>154</v>
      </c>
      <c r="Q85" t="s">
        <v>187</v>
      </c>
      <c r="R85" t="s">
        <v>166</v>
      </c>
      <c r="S85" t="s">
        <v>167</v>
      </c>
      <c r="T85" t="s">
        <v>264</v>
      </c>
    </row>
    <row r="86" spans="1:20" x14ac:dyDescent="0.25">
      <c r="A86">
        <v>2025</v>
      </c>
      <c r="B86" t="s">
        <v>114</v>
      </c>
      <c r="C86" s="142">
        <v>45992</v>
      </c>
      <c r="D86" t="s">
        <v>122</v>
      </c>
      <c r="E86" t="s">
        <v>4</v>
      </c>
      <c r="F86" t="s">
        <v>84</v>
      </c>
      <c r="G86" t="s">
        <v>149</v>
      </c>
      <c r="H86" t="s">
        <v>161</v>
      </c>
      <c r="I86" t="s">
        <v>151</v>
      </c>
      <c r="J86" t="s">
        <v>84</v>
      </c>
      <c r="K86" t="s">
        <v>162</v>
      </c>
      <c r="L86" t="s">
        <v>163</v>
      </c>
      <c r="M86" t="s">
        <v>265</v>
      </c>
      <c r="N86">
        <v>742.86</v>
      </c>
      <c r="O86">
        <v>-742.86</v>
      </c>
      <c r="P86" t="s">
        <v>209</v>
      </c>
      <c r="Q86" t="s">
        <v>187</v>
      </c>
      <c r="R86" t="s">
        <v>166</v>
      </c>
      <c r="S86" t="s">
        <v>167</v>
      </c>
      <c r="T86" t="s">
        <v>266</v>
      </c>
    </row>
    <row r="87" spans="1:20" x14ac:dyDescent="0.25">
      <c r="A87">
        <v>2026</v>
      </c>
      <c r="B87" t="s">
        <v>115</v>
      </c>
      <c r="C87" s="142">
        <v>46037</v>
      </c>
      <c r="D87" t="s">
        <v>122</v>
      </c>
      <c r="E87" t="s">
        <v>4</v>
      </c>
      <c r="F87" t="s">
        <v>84</v>
      </c>
      <c r="G87" t="s">
        <v>149</v>
      </c>
      <c r="H87" t="s">
        <v>161</v>
      </c>
      <c r="I87" t="s">
        <v>151</v>
      </c>
      <c r="J87" t="s">
        <v>84</v>
      </c>
      <c r="K87" t="s">
        <v>152</v>
      </c>
      <c r="L87" t="s">
        <v>153</v>
      </c>
      <c r="M87" t="s">
        <v>267</v>
      </c>
      <c r="N87">
        <v>72.44</v>
      </c>
      <c r="O87">
        <v>-72.44</v>
      </c>
      <c r="P87" t="s">
        <v>154</v>
      </c>
      <c r="Q87" t="s">
        <v>187</v>
      </c>
      <c r="R87" t="s">
        <v>156</v>
      </c>
      <c r="S87" t="s">
        <v>157</v>
      </c>
      <c r="T87" t="s">
        <v>268</v>
      </c>
    </row>
    <row r="88" spans="1:20" x14ac:dyDescent="0.25">
      <c r="A88">
        <v>2026</v>
      </c>
      <c r="B88" t="s">
        <v>115</v>
      </c>
      <c r="C88" s="142">
        <v>46041</v>
      </c>
      <c r="D88" t="s">
        <v>122</v>
      </c>
      <c r="E88" t="s">
        <v>4</v>
      </c>
      <c r="F88" t="s">
        <v>84</v>
      </c>
      <c r="G88" t="s">
        <v>149</v>
      </c>
      <c r="H88" t="s">
        <v>161</v>
      </c>
      <c r="I88" t="s">
        <v>151</v>
      </c>
      <c r="J88" t="s">
        <v>84</v>
      </c>
      <c r="K88" t="s">
        <v>152</v>
      </c>
      <c r="L88" t="s">
        <v>153</v>
      </c>
      <c r="M88" t="s">
        <v>269</v>
      </c>
      <c r="N88">
        <v>25.89</v>
      </c>
      <c r="O88">
        <v>-25.89</v>
      </c>
      <c r="P88" t="s">
        <v>154</v>
      </c>
      <c r="Q88" t="s">
        <v>187</v>
      </c>
      <c r="R88" t="s">
        <v>156</v>
      </c>
      <c r="S88" t="s">
        <v>157</v>
      </c>
      <c r="T88" t="s">
        <v>270</v>
      </c>
    </row>
    <row r="89" spans="1:20" x14ac:dyDescent="0.25">
      <c r="A89">
        <v>2026</v>
      </c>
      <c r="B89" t="s">
        <v>115</v>
      </c>
      <c r="C89" s="142">
        <v>46042</v>
      </c>
      <c r="D89" t="s">
        <v>122</v>
      </c>
      <c r="E89" t="s">
        <v>4</v>
      </c>
      <c r="F89" t="s">
        <v>84</v>
      </c>
      <c r="G89" t="s">
        <v>149</v>
      </c>
      <c r="H89" t="s">
        <v>161</v>
      </c>
      <c r="I89" t="s">
        <v>151</v>
      </c>
      <c r="J89" t="s">
        <v>84</v>
      </c>
      <c r="K89" t="s">
        <v>152</v>
      </c>
      <c r="L89" t="s">
        <v>153</v>
      </c>
      <c r="M89" t="s">
        <v>271</v>
      </c>
      <c r="N89">
        <v>289.77</v>
      </c>
      <c r="O89">
        <v>-289.77</v>
      </c>
      <c r="P89" t="s">
        <v>154</v>
      </c>
      <c r="Q89" t="s">
        <v>187</v>
      </c>
      <c r="R89" t="s">
        <v>156</v>
      </c>
      <c r="S89" t="s">
        <v>157</v>
      </c>
      <c r="T89" t="s">
        <v>272</v>
      </c>
    </row>
    <row r="90" spans="1:20" x14ac:dyDescent="0.25">
      <c r="A90">
        <v>2026</v>
      </c>
      <c r="B90" t="s">
        <v>115</v>
      </c>
      <c r="C90" s="142">
        <v>46030</v>
      </c>
      <c r="D90" t="s">
        <v>122</v>
      </c>
      <c r="E90" t="s">
        <v>4</v>
      </c>
      <c r="F90" t="s">
        <v>84</v>
      </c>
      <c r="G90" t="s">
        <v>149</v>
      </c>
      <c r="H90" t="s">
        <v>161</v>
      </c>
      <c r="I90" t="s">
        <v>151</v>
      </c>
      <c r="J90" t="s">
        <v>84</v>
      </c>
      <c r="K90" t="s">
        <v>162</v>
      </c>
      <c r="L90" t="s">
        <v>163</v>
      </c>
      <c r="M90" t="s">
        <v>273</v>
      </c>
      <c r="N90">
        <v>1809.42</v>
      </c>
      <c r="O90">
        <v>-1809.42</v>
      </c>
      <c r="P90" t="s">
        <v>154</v>
      </c>
      <c r="Q90" t="s">
        <v>187</v>
      </c>
      <c r="R90" t="s">
        <v>156</v>
      </c>
      <c r="S90" t="s">
        <v>157</v>
      </c>
      <c r="T90" t="s">
        <v>274</v>
      </c>
    </row>
    <row r="91" spans="1:20" x14ac:dyDescent="0.25">
      <c r="A91">
        <v>2026</v>
      </c>
      <c r="B91" t="s">
        <v>115</v>
      </c>
      <c r="C91" s="142">
        <v>46031</v>
      </c>
      <c r="D91" t="s">
        <v>122</v>
      </c>
      <c r="E91" t="s">
        <v>4</v>
      </c>
      <c r="F91" t="s">
        <v>84</v>
      </c>
      <c r="G91" t="s">
        <v>149</v>
      </c>
      <c r="H91" t="s">
        <v>161</v>
      </c>
      <c r="I91" t="s">
        <v>151</v>
      </c>
      <c r="J91" t="s">
        <v>84</v>
      </c>
      <c r="K91" t="s">
        <v>162</v>
      </c>
      <c r="L91" t="s">
        <v>163</v>
      </c>
      <c r="M91" t="s">
        <v>275</v>
      </c>
      <c r="N91">
        <v>67.27</v>
      </c>
      <c r="O91">
        <v>-67.27</v>
      </c>
      <c r="P91" t="s">
        <v>154</v>
      </c>
      <c r="Q91" t="s">
        <v>187</v>
      </c>
      <c r="R91" t="s">
        <v>156</v>
      </c>
      <c r="S91" t="s">
        <v>157</v>
      </c>
      <c r="T91" t="s">
        <v>276</v>
      </c>
    </row>
    <row r="92" spans="1:20" x14ac:dyDescent="0.25">
      <c r="A92">
        <v>2026</v>
      </c>
      <c r="B92" t="s">
        <v>115</v>
      </c>
      <c r="C92" s="142">
        <v>46034</v>
      </c>
      <c r="D92" t="s">
        <v>122</v>
      </c>
      <c r="E92" t="s">
        <v>4</v>
      </c>
      <c r="F92" t="s">
        <v>84</v>
      </c>
      <c r="G92" t="s">
        <v>149</v>
      </c>
      <c r="H92" t="s">
        <v>161</v>
      </c>
      <c r="I92" t="s">
        <v>151</v>
      </c>
      <c r="J92" t="s">
        <v>84</v>
      </c>
      <c r="K92" t="s">
        <v>162</v>
      </c>
      <c r="L92" t="s">
        <v>163</v>
      </c>
      <c r="M92" t="s">
        <v>277</v>
      </c>
      <c r="N92">
        <v>18.86</v>
      </c>
      <c r="O92">
        <v>-18.86</v>
      </c>
      <c r="P92" t="s">
        <v>154</v>
      </c>
      <c r="Q92" t="s">
        <v>187</v>
      </c>
      <c r="R92" t="s">
        <v>156</v>
      </c>
      <c r="S92" t="s">
        <v>157</v>
      </c>
      <c r="T92" t="s">
        <v>278</v>
      </c>
    </row>
    <row r="93" spans="1:20" x14ac:dyDescent="0.25">
      <c r="A93">
        <v>2026</v>
      </c>
      <c r="B93" t="s">
        <v>115</v>
      </c>
      <c r="C93" s="142">
        <v>46035</v>
      </c>
      <c r="D93" t="s">
        <v>122</v>
      </c>
      <c r="E93" t="s">
        <v>4</v>
      </c>
      <c r="F93" t="s">
        <v>84</v>
      </c>
      <c r="G93" t="s">
        <v>149</v>
      </c>
      <c r="H93" t="s">
        <v>161</v>
      </c>
      <c r="I93" t="s">
        <v>151</v>
      </c>
      <c r="J93" t="s">
        <v>84</v>
      </c>
      <c r="K93" t="s">
        <v>162</v>
      </c>
      <c r="L93" t="s">
        <v>163</v>
      </c>
      <c r="M93" t="s">
        <v>279</v>
      </c>
      <c r="N93">
        <v>76.83</v>
      </c>
      <c r="O93">
        <v>-76.83</v>
      </c>
      <c r="P93" t="s">
        <v>154</v>
      </c>
      <c r="Q93" t="s">
        <v>187</v>
      </c>
      <c r="R93" t="s">
        <v>156</v>
      </c>
      <c r="S93" t="s">
        <v>157</v>
      </c>
      <c r="T93" t="s">
        <v>280</v>
      </c>
    </row>
    <row r="94" spans="1:20" x14ac:dyDescent="0.25">
      <c r="A94">
        <v>2026</v>
      </c>
      <c r="B94" t="s">
        <v>115</v>
      </c>
      <c r="C94" s="142">
        <v>46036</v>
      </c>
      <c r="D94" t="s">
        <v>122</v>
      </c>
      <c r="E94" t="s">
        <v>4</v>
      </c>
      <c r="F94" t="s">
        <v>84</v>
      </c>
      <c r="G94" t="s">
        <v>149</v>
      </c>
      <c r="H94" t="s">
        <v>161</v>
      </c>
      <c r="I94" t="s">
        <v>151</v>
      </c>
      <c r="J94" t="s">
        <v>84</v>
      </c>
      <c r="K94" t="s">
        <v>162</v>
      </c>
      <c r="L94" t="s">
        <v>163</v>
      </c>
      <c r="M94" t="s">
        <v>281</v>
      </c>
      <c r="N94">
        <v>12400</v>
      </c>
      <c r="O94">
        <v>-12400</v>
      </c>
      <c r="P94" t="s">
        <v>154</v>
      </c>
      <c r="Q94" t="s">
        <v>187</v>
      </c>
      <c r="R94" t="s">
        <v>156</v>
      </c>
      <c r="S94" t="s">
        <v>157</v>
      </c>
      <c r="T94" t="s">
        <v>282</v>
      </c>
    </row>
    <row r="95" spans="1:20" x14ac:dyDescent="0.25">
      <c r="A95">
        <v>2026</v>
      </c>
      <c r="B95" t="s">
        <v>115</v>
      </c>
      <c r="C95" s="142">
        <v>46036</v>
      </c>
      <c r="D95" t="s">
        <v>122</v>
      </c>
      <c r="E95" t="s">
        <v>4</v>
      </c>
      <c r="F95" t="s">
        <v>84</v>
      </c>
      <c r="G95" t="s">
        <v>149</v>
      </c>
      <c r="H95" t="s">
        <v>161</v>
      </c>
      <c r="I95" t="s">
        <v>151</v>
      </c>
      <c r="J95" t="s">
        <v>84</v>
      </c>
      <c r="K95" t="s">
        <v>162</v>
      </c>
      <c r="L95" t="s">
        <v>163</v>
      </c>
      <c r="M95" t="s">
        <v>283</v>
      </c>
      <c r="N95">
        <v>32.56</v>
      </c>
      <c r="O95">
        <v>-32.56</v>
      </c>
      <c r="P95" t="s">
        <v>154</v>
      </c>
      <c r="Q95" t="s">
        <v>187</v>
      </c>
      <c r="R95" t="s">
        <v>156</v>
      </c>
      <c r="S95" t="s">
        <v>157</v>
      </c>
      <c r="T95" t="s">
        <v>284</v>
      </c>
    </row>
    <row r="96" spans="1:20" x14ac:dyDescent="0.25">
      <c r="A96">
        <v>2026</v>
      </c>
      <c r="B96" t="s">
        <v>115</v>
      </c>
      <c r="C96" s="142">
        <v>46036</v>
      </c>
      <c r="D96" t="s">
        <v>122</v>
      </c>
      <c r="E96" t="s">
        <v>4</v>
      </c>
      <c r="F96" t="s">
        <v>84</v>
      </c>
      <c r="G96" t="s">
        <v>149</v>
      </c>
      <c r="H96" t="s">
        <v>161</v>
      </c>
      <c r="I96" t="s">
        <v>151</v>
      </c>
      <c r="J96" t="s">
        <v>84</v>
      </c>
      <c r="K96" t="s">
        <v>162</v>
      </c>
      <c r="L96" t="s">
        <v>163</v>
      </c>
      <c r="M96" t="s">
        <v>283</v>
      </c>
      <c r="N96">
        <v>32.56</v>
      </c>
      <c r="O96">
        <v>-32.56</v>
      </c>
      <c r="P96" t="s">
        <v>154</v>
      </c>
      <c r="Q96" t="s">
        <v>187</v>
      </c>
      <c r="R96" t="s">
        <v>156</v>
      </c>
      <c r="S96" t="s">
        <v>157</v>
      </c>
      <c r="T96" t="s">
        <v>284</v>
      </c>
    </row>
    <row r="97" spans="1:20" x14ac:dyDescent="0.25">
      <c r="A97">
        <v>2026</v>
      </c>
      <c r="B97" t="s">
        <v>115</v>
      </c>
      <c r="C97" s="142">
        <v>46036</v>
      </c>
      <c r="D97" t="s">
        <v>122</v>
      </c>
      <c r="E97" t="s">
        <v>4</v>
      </c>
      <c r="F97" t="s">
        <v>84</v>
      </c>
      <c r="G97" t="s">
        <v>149</v>
      </c>
      <c r="H97" t="s">
        <v>161</v>
      </c>
      <c r="I97" t="s">
        <v>151</v>
      </c>
      <c r="J97" t="s">
        <v>84</v>
      </c>
      <c r="K97" t="s">
        <v>162</v>
      </c>
      <c r="L97" t="s">
        <v>163</v>
      </c>
      <c r="M97" t="s">
        <v>285</v>
      </c>
      <c r="N97">
        <v>184</v>
      </c>
      <c r="O97">
        <v>-184</v>
      </c>
      <c r="P97" t="s">
        <v>154</v>
      </c>
      <c r="Q97" t="s">
        <v>187</v>
      </c>
      <c r="R97" t="s">
        <v>156</v>
      </c>
      <c r="S97" t="s">
        <v>157</v>
      </c>
      <c r="T97" t="s">
        <v>286</v>
      </c>
    </row>
    <row r="98" spans="1:20" x14ac:dyDescent="0.25">
      <c r="A98">
        <v>2026</v>
      </c>
      <c r="B98" t="s">
        <v>115</v>
      </c>
      <c r="C98" s="142">
        <v>46037</v>
      </c>
      <c r="D98" t="s">
        <v>122</v>
      </c>
      <c r="E98" t="s">
        <v>4</v>
      </c>
      <c r="F98" t="s">
        <v>84</v>
      </c>
      <c r="G98" t="s">
        <v>149</v>
      </c>
      <c r="H98" t="s">
        <v>161</v>
      </c>
      <c r="I98" t="s">
        <v>151</v>
      </c>
      <c r="J98" t="s">
        <v>84</v>
      </c>
      <c r="K98" t="s">
        <v>162</v>
      </c>
      <c r="L98" t="s">
        <v>163</v>
      </c>
      <c r="M98" t="s">
        <v>287</v>
      </c>
      <c r="N98">
        <v>12400</v>
      </c>
      <c r="O98">
        <v>-12400</v>
      </c>
      <c r="P98" t="s">
        <v>154</v>
      </c>
      <c r="Q98" t="s">
        <v>187</v>
      </c>
      <c r="R98" t="s">
        <v>156</v>
      </c>
      <c r="S98" t="s">
        <v>157</v>
      </c>
      <c r="T98" t="s">
        <v>288</v>
      </c>
    </row>
    <row r="99" spans="1:20" x14ac:dyDescent="0.25">
      <c r="A99">
        <v>2026</v>
      </c>
      <c r="B99" t="s">
        <v>115</v>
      </c>
      <c r="C99" s="142">
        <v>46042</v>
      </c>
      <c r="D99" t="s">
        <v>122</v>
      </c>
      <c r="E99" t="s">
        <v>4</v>
      </c>
      <c r="F99" t="s">
        <v>84</v>
      </c>
      <c r="G99" t="s">
        <v>149</v>
      </c>
      <c r="H99" t="s">
        <v>161</v>
      </c>
      <c r="I99" t="s">
        <v>151</v>
      </c>
      <c r="J99" t="s">
        <v>84</v>
      </c>
      <c r="K99" t="s">
        <v>162</v>
      </c>
      <c r="L99" t="s">
        <v>163</v>
      </c>
      <c r="M99" t="s">
        <v>289</v>
      </c>
      <c r="N99">
        <v>1300</v>
      </c>
      <c r="O99">
        <v>-1300</v>
      </c>
      <c r="P99" t="s">
        <v>154</v>
      </c>
      <c r="Q99" t="s">
        <v>187</v>
      </c>
      <c r="R99" t="s">
        <v>156</v>
      </c>
      <c r="S99" t="s">
        <v>157</v>
      </c>
      <c r="T99" t="s">
        <v>290</v>
      </c>
    </row>
    <row r="100" spans="1:20" x14ac:dyDescent="0.25">
      <c r="A100">
        <v>2026</v>
      </c>
      <c r="B100" t="s">
        <v>115</v>
      </c>
      <c r="C100" s="142">
        <v>46042</v>
      </c>
      <c r="D100" t="s">
        <v>122</v>
      </c>
      <c r="E100" t="s">
        <v>4</v>
      </c>
      <c r="F100" t="s">
        <v>84</v>
      </c>
      <c r="G100" t="s">
        <v>149</v>
      </c>
      <c r="H100" t="s">
        <v>161</v>
      </c>
      <c r="I100" t="s">
        <v>151</v>
      </c>
      <c r="J100" t="s">
        <v>84</v>
      </c>
      <c r="K100" t="s">
        <v>162</v>
      </c>
      <c r="L100" t="s">
        <v>163</v>
      </c>
      <c r="M100" t="s">
        <v>289</v>
      </c>
      <c r="N100">
        <v>1300</v>
      </c>
      <c r="O100">
        <v>-1300</v>
      </c>
      <c r="P100" t="s">
        <v>154</v>
      </c>
      <c r="Q100" t="s">
        <v>187</v>
      </c>
      <c r="R100" t="s">
        <v>156</v>
      </c>
      <c r="S100" t="s">
        <v>157</v>
      </c>
      <c r="T100" t="s">
        <v>290</v>
      </c>
    </row>
    <row r="101" spans="1:20" x14ac:dyDescent="0.25">
      <c r="A101">
        <v>2026</v>
      </c>
      <c r="B101" t="s">
        <v>115</v>
      </c>
      <c r="C101" s="142">
        <v>46042</v>
      </c>
      <c r="D101" t="s">
        <v>122</v>
      </c>
      <c r="E101" t="s">
        <v>4</v>
      </c>
      <c r="F101" t="s">
        <v>84</v>
      </c>
      <c r="G101" t="s">
        <v>149</v>
      </c>
      <c r="H101" t="s">
        <v>161</v>
      </c>
      <c r="I101" t="s">
        <v>151</v>
      </c>
      <c r="J101" t="s">
        <v>84</v>
      </c>
      <c r="K101" t="s">
        <v>162</v>
      </c>
      <c r="L101" t="s">
        <v>163</v>
      </c>
      <c r="M101" t="s">
        <v>289</v>
      </c>
      <c r="N101">
        <v>1300</v>
      </c>
      <c r="O101">
        <v>-1300</v>
      </c>
      <c r="P101" t="s">
        <v>154</v>
      </c>
      <c r="Q101" t="s">
        <v>187</v>
      </c>
      <c r="R101" t="s">
        <v>156</v>
      </c>
      <c r="S101" t="s">
        <v>157</v>
      </c>
      <c r="T101" t="s">
        <v>290</v>
      </c>
    </row>
    <row r="102" spans="1:20" x14ac:dyDescent="0.25">
      <c r="A102">
        <v>2026</v>
      </c>
      <c r="B102" t="s">
        <v>115</v>
      </c>
      <c r="C102" s="142">
        <v>46045</v>
      </c>
      <c r="D102" t="s">
        <v>122</v>
      </c>
      <c r="E102" t="s">
        <v>4</v>
      </c>
      <c r="F102" t="s">
        <v>84</v>
      </c>
      <c r="G102" t="s">
        <v>149</v>
      </c>
      <c r="H102" t="s">
        <v>291</v>
      </c>
      <c r="I102" t="s">
        <v>151</v>
      </c>
      <c r="J102" t="s">
        <v>84</v>
      </c>
      <c r="K102" t="s">
        <v>162</v>
      </c>
      <c r="L102" t="s">
        <v>163</v>
      </c>
      <c r="M102" t="s">
        <v>292</v>
      </c>
      <c r="N102">
        <v>900</v>
      </c>
      <c r="O102">
        <v>-900</v>
      </c>
      <c r="P102" t="s">
        <v>154</v>
      </c>
      <c r="Q102" t="s">
        <v>187</v>
      </c>
      <c r="R102" t="s">
        <v>156</v>
      </c>
      <c r="S102" t="s">
        <v>157</v>
      </c>
      <c r="T102" t="s">
        <v>293</v>
      </c>
    </row>
    <row r="103" spans="1:20" x14ac:dyDescent="0.25">
      <c r="A103">
        <v>2026</v>
      </c>
      <c r="B103" t="s">
        <v>115</v>
      </c>
      <c r="C103" s="142">
        <v>46048</v>
      </c>
      <c r="D103" t="s">
        <v>122</v>
      </c>
      <c r="E103" t="s">
        <v>4</v>
      </c>
      <c r="F103" t="s">
        <v>84</v>
      </c>
      <c r="G103" t="s">
        <v>149</v>
      </c>
      <c r="H103" t="s">
        <v>161</v>
      </c>
      <c r="I103" t="s">
        <v>151</v>
      </c>
      <c r="J103" t="s">
        <v>84</v>
      </c>
      <c r="K103" t="s">
        <v>162</v>
      </c>
      <c r="L103" t="s">
        <v>163</v>
      </c>
      <c r="M103" t="s">
        <v>294</v>
      </c>
      <c r="N103">
        <v>2650</v>
      </c>
      <c r="O103">
        <v>-2650</v>
      </c>
      <c r="P103" t="s">
        <v>154</v>
      </c>
      <c r="Q103" t="s">
        <v>187</v>
      </c>
      <c r="R103" t="s">
        <v>156</v>
      </c>
      <c r="S103" t="s">
        <v>157</v>
      </c>
      <c r="T103" t="s">
        <v>295</v>
      </c>
    </row>
    <row r="104" spans="1:20" x14ac:dyDescent="0.25">
      <c r="A104">
        <v>2026</v>
      </c>
      <c r="B104" t="s">
        <v>115</v>
      </c>
      <c r="C104" s="142">
        <v>46048</v>
      </c>
      <c r="D104" t="s">
        <v>122</v>
      </c>
      <c r="E104" t="s">
        <v>4</v>
      </c>
      <c r="F104" t="s">
        <v>84</v>
      </c>
      <c r="G104" t="s">
        <v>149</v>
      </c>
      <c r="H104" t="s">
        <v>161</v>
      </c>
      <c r="I104" t="s">
        <v>151</v>
      </c>
      <c r="J104" t="s">
        <v>84</v>
      </c>
      <c r="K104" t="s">
        <v>162</v>
      </c>
      <c r="L104" t="s">
        <v>163</v>
      </c>
      <c r="M104" t="s">
        <v>296</v>
      </c>
      <c r="N104">
        <v>1646.09</v>
      </c>
      <c r="O104">
        <v>-1646.09</v>
      </c>
      <c r="P104" t="s">
        <v>154</v>
      </c>
      <c r="Q104" t="s">
        <v>187</v>
      </c>
      <c r="R104" t="s">
        <v>156</v>
      </c>
      <c r="S104" t="s">
        <v>157</v>
      </c>
      <c r="T104" t="s">
        <v>297</v>
      </c>
    </row>
    <row r="105" spans="1:20" x14ac:dyDescent="0.25">
      <c r="A105">
        <v>2026</v>
      </c>
      <c r="B105" t="s">
        <v>115</v>
      </c>
      <c r="C105" s="142">
        <v>46049</v>
      </c>
      <c r="D105" t="s">
        <v>122</v>
      </c>
      <c r="E105" t="s">
        <v>4</v>
      </c>
      <c r="F105" t="s">
        <v>84</v>
      </c>
      <c r="G105" t="s">
        <v>149</v>
      </c>
      <c r="H105" t="s">
        <v>161</v>
      </c>
      <c r="I105" t="s">
        <v>151</v>
      </c>
      <c r="J105" t="s">
        <v>84</v>
      </c>
      <c r="K105" t="s">
        <v>162</v>
      </c>
      <c r="L105" t="s">
        <v>163</v>
      </c>
      <c r="M105" t="s">
        <v>298</v>
      </c>
      <c r="N105">
        <v>880</v>
      </c>
      <c r="O105">
        <v>-880</v>
      </c>
      <c r="P105" t="s">
        <v>154</v>
      </c>
      <c r="Q105" t="s">
        <v>187</v>
      </c>
      <c r="R105" t="s">
        <v>156</v>
      </c>
      <c r="S105" t="s">
        <v>157</v>
      </c>
      <c r="T105" t="s">
        <v>299</v>
      </c>
    </row>
    <row r="106" spans="1:20" x14ac:dyDescent="0.25">
      <c r="A106">
        <v>2026</v>
      </c>
      <c r="B106" t="s">
        <v>115</v>
      </c>
      <c r="C106" s="142">
        <v>46050</v>
      </c>
      <c r="D106" t="s">
        <v>122</v>
      </c>
      <c r="E106" t="s">
        <v>4</v>
      </c>
      <c r="F106" t="s">
        <v>84</v>
      </c>
      <c r="G106" t="s">
        <v>149</v>
      </c>
      <c r="H106" t="s">
        <v>161</v>
      </c>
      <c r="I106" t="s">
        <v>151</v>
      </c>
      <c r="J106" t="s">
        <v>84</v>
      </c>
      <c r="K106" t="s">
        <v>162</v>
      </c>
      <c r="L106" t="s">
        <v>163</v>
      </c>
      <c r="M106" t="s">
        <v>300</v>
      </c>
      <c r="N106">
        <v>76.37</v>
      </c>
      <c r="O106">
        <v>-76.37</v>
      </c>
      <c r="P106" t="s">
        <v>154</v>
      </c>
      <c r="Q106" t="s">
        <v>187</v>
      </c>
      <c r="R106" t="s">
        <v>156</v>
      </c>
      <c r="S106" t="s">
        <v>157</v>
      </c>
      <c r="T106" t="s">
        <v>301</v>
      </c>
    </row>
    <row r="107" spans="1:20" x14ac:dyDescent="0.25">
      <c r="A107">
        <v>2026</v>
      </c>
      <c r="B107" t="s">
        <v>115</v>
      </c>
      <c r="C107" s="142">
        <v>46051</v>
      </c>
      <c r="D107" t="s">
        <v>122</v>
      </c>
      <c r="E107" t="s">
        <v>4</v>
      </c>
      <c r="F107" t="s">
        <v>84</v>
      </c>
      <c r="G107" t="s">
        <v>149</v>
      </c>
      <c r="H107" t="s">
        <v>161</v>
      </c>
      <c r="I107" t="s">
        <v>151</v>
      </c>
      <c r="J107" t="s">
        <v>84</v>
      </c>
      <c r="K107" t="s">
        <v>162</v>
      </c>
      <c r="L107" t="s">
        <v>163</v>
      </c>
      <c r="M107" t="s">
        <v>302</v>
      </c>
      <c r="N107">
        <v>416.67</v>
      </c>
      <c r="O107">
        <v>-416.67</v>
      </c>
      <c r="P107" t="s">
        <v>154</v>
      </c>
      <c r="Q107" t="s">
        <v>187</v>
      </c>
      <c r="R107" t="s">
        <v>156</v>
      </c>
      <c r="S107" t="s">
        <v>157</v>
      </c>
      <c r="T107" t="s">
        <v>303</v>
      </c>
    </row>
    <row r="108" spans="1:20" x14ac:dyDescent="0.25">
      <c r="A108">
        <v>2026</v>
      </c>
      <c r="B108" t="s">
        <v>115</v>
      </c>
      <c r="C108" s="142">
        <v>46051</v>
      </c>
      <c r="D108" t="s">
        <v>122</v>
      </c>
      <c r="E108" t="s">
        <v>4</v>
      </c>
      <c r="F108" t="s">
        <v>84</v>
      </c>
      <c r="G108" t="s">
        <v>149</v>
      </c>
      <c r="H108" t="s">
        <v>161</v>
      </c>
      <c r="I108" t="s">
        <v>151</v>
      </c>
      <c r="J108" t="s">
        <v>84</v>
      </c>
      <c r="K108" t="s">
        <v>162</v>
      </c>
      <c r="L108" t="s">
        <v>163</v>
      </c>
      <c r="M108" t="s">
        <v>304</v>
      </c>
      <c r="N108">
        <v>630</v>
      </c>
      <c r="O108">
        <v>-630</v>
      </c>
      <c r="P108" t="s">
        <v>154</v>
      </c>
      <c r="Q108" t="s">
        <v>187</v>
      </c>
      <c r="R108" t="s">
        <v>156</v>
      </c>
      <c r="S108" t="s">
        <v>157</v>
      </c>
      <c r="T108" t="s">
        <v>305</v>
      </c>
    </row>
    <row r="109" spans="1:20" x14ac:dyDescent="0.25">
      <c r="A109">
        <v>2026</v>
      </c>
      <c r="B109" t="s">
        <v>115</v>
      </c>
      <c r="C109" s="142">
        <v>46052</v>
      </c>
      <c r="D109" t="s">
        <v>122</v>
      </c>
      <c r="E109" t="s">
        <v>4</v>
      </c>
      <c r="F109" t="s">
        <v>84</v>
      </c>
      <c r="G109" t="s">
        <v>149</v>
      </c>
      <c r="H109" t="s">
        <v>161</v>
      </c>
      <c r="I109" t="s">
        <v>151</v>
      </c>
      <c r="J109" t="s">
        <v>84</v>
      </c>
      <c r="K109" t="s">
        <v>162</v>
      </c>
      <c r="L109" t="s">
        <v>163</v>
      </c>
      <c r="M109" t="s">
        <v>306</v>
      </c>
      <c r="N109">
        <v>355</v>
      </c>
      <c r="O109">
        <v>-355</v>
      </c>
      <c r="P109" t="s">
        <v>154</v>
      </c>
      <c r="Q109" t="s">
        <v>187</v>
      </c>
      <c r="R109" t="s">
        <v>156</v>
      </c>
      <c r="S109" t="s">
        <v>157</v>
      </c>
      <c r="T109" t="s">
        <v>307</v>
      </c>
    </row>
    <row r="110" spans="1:20" x14ac:dyDescent="0.25">
      <c r="A110">
        <v>2026</v>
      </c>
      <c r="B110" t="s">
        <v>115</v>
      </c>
      <c r="C110" s="142">
        <v>46052</v>
      </c>
      <c r="D110" t="s">
        <v>122</v>
      </c>
      <c r="E110" t="s">
        <v>4</v>
      </c>
      <c r="F110" t="s">
        <v>84</v>
      </c>
      <c r="G110" t="s">
        <v>149</v>
      </c>
      <c r="H110" t="s">
        <v>161</v>
      </c>
      <c r="I110" t="s">
        <v>151</v>
      </c>
      <c r="J110" t="s">
        <v>84</v>
      </c>
      <c r="K110" t="s">
        <v>162</v>
      </c>
      <c r="L110" t="s">
        <v>163</v>
      </c>
      <c r="M110" t="s">
        <v>308</v>
      </c>
      <c r="N110">
        <v>246</v>
      </c>
      <c r="O110">
        <v>-246</v>
      </c>
      <c r="P110" t="s">
        <v>154</v>
      </c>
      <c r="Q110" t="s">
        <v>187</v>
      </c>
      <c r="R110" t="s">
        <v>156</v>
      </c>
      <c r="S110" t="s">
        <v>157</v>
      </c>
      <c r="T110" t="s">
        <v>309</v>
      </c>
    </row>
    <row r="111" spans="1:20" x14ac:dyDescent="0.25">
      <c r="A111">
        <v>2026</v>
      </c>
      <c r="B111" t="s">
        <v>115</v>
      </c>
      <c r="C111" s="142">
        <v>46053</v>
      </c>
      <c r="D111" t="s">
        <v>122</v>
      </c>
      <c r="E111" t="s">
        <v>4</v>
      </c>
      <c r="F111" t="s">
        <v>84</v>
      </c>
      <c r="H111" t="s">
        <v>179</v>
      </c>
      <c r="I111" t="s">
        <v>310</v>
      </c>
      <c r="J111" t="s">
        <v>84</v>
      </c>
      <c r="K111" t="s">
        <v>311</v>
      </c>
      <c r="L111" t="s">
        <v>312</v>
      </c>
      <c r="M111" t="s">
        <v>313</v>
      </c>
      <c r="N111">
        <v>1530.76</v>
      </c>
      <c r="O111">
        <v>-1530.76</v>
      </c>
      <c r="P111" t="s">
        <v>154</v>
      </c>
      <c r="Q111" t="s">
        <v>187</v>
      </c>
      <c r="R111" t="s">
        <v>314</v>
      </c>
      <c r="S111" t="s">
        <v>315</v>
      </c>
      <c r="T111" t="s">
        <v>316</v>
      </c>
    </row>
    <row r="112" spans="1:20" x14ac:dyDescent="0.25">
      <c r="A112">
        <v>2026</v>
      </c>
      <c r="B112" t="s">
        <v>116</v>
      </c>
      <c r="C112" s="142">
        <v>46055</v>
      </c>
      <c r="D112" t="s">
        <v>122</v>
      </c>
      <c r="E112" t="s">
        <v>4</v>
      </c>
      <c r="F112" t="s">
        <v>84</v>
      </c>
      <c r="G112" t="s">
        <v>149</v>
      </c>
      <c r="H112" t="s">
        <v>161</v>
      </c>
      <c r="I112" t="s">
        <v>151</v>
      </c>
      <c r="J112" t="s">
        <v>84</v>
      </c>
      <c r="K112" t="s">
        <v>162</v>
      </c>
      <c r="L112" t="s">
        <v>163</v>
      </c>
      <c r="M112" t="s">
        <v>317</v>
      </c>
      <c r="N112">
        <v>3600</v>
      </c>
      <c r="O112">
        <v>-3600</v>
      </c>
      <c r="P112" t="s">
        <v>154</v>
      </c>
      <c r="Q112" t="s">
        <v>187</v>
      </c>
      <c r="R112" t="s">
        <v>156</v>
      </c>
      <c r="S112" t="s">
        <v>157</v>
      </c>
      <c r="T112" t="s">
        <v>318</v>
      </c>
    </row>
    <row r="113" spans="1:20" x14ac:dyDescent="0.25">
      <c r="A113">
        <v>2026</v>
      </c>
      <c r="B113" t="s">
        <v>116</v>
      </c>
      <c r="C113" s="142">
        <v>46055</v>
      </c>
      <c r="D113" t="s">
        <v>122</v>
      </c>
      <c r="E113" t="s">
        <v>4</v>
      </c>
      <c r="F113" t="s">
        <v>84</v>
      </c>
      <c r="G113" t="s">
        <v>149</v>
      </c>
      <c r="H113" t="s">
        <v>161</v>
      </c>
      <c r="I113" t="s">
        <v>151</v>
      </c>
      <c r="J113" t="s">
        <v>84</v>
      </c>
      <c r="K113" t="s">
        <v>162</v>
      </c>
      <c r="L113" t="s">
        <v>163</v>
      </c>
      <c r="M113" t="s">
        <v>319</v>
      </c>
      <c r="N113">
        <v>1530</v>
      </c>
      <c r="O113">
        <v>-1530</v>
      </c>
      <c r="P113" t="s">
        <v>154</v>
      </c>
      <c r="Q113" t="s">
        <v>187</v>
      </c>
      <c r="R113" t="s">
        <v>156</v>
      </c>
      <c r="S113" t="s">
        <v>157</v>
      </c>
      <c r="T113" t="s">
        <v>320</v>
      </c>
    </row>
    <row r="114" spans="1:20" x14ac:dyDescent="0.25">
      <c r="A114">
        <v>2026</v>
      </c>
      <c r="B114" t="s">
        <v>116</v>
      </c>
      <c r="C114" s="142">
        <v>46055</v>
      </c>
      <c r="D114" t="s">
        <v>122</v>
      </c>
      <c r="E114" t="s">
        <v>4</v>
      </c>
      <c r="F114" t="s">
        <v>84</v>
      </c>
      <c r="G114" t="s">
        <v>149</v>
      </c>
      <c r="H114" t="s">
        <v>161</v>
      </c>
      <c r="I114" t="s">
        <v>151</v>
      </c>
      <c r="J114" t="s">
        <v>84</v>
      </c>
      <c r="K114" t="s">
        <v>162</v>
      </c>
      <c r="L114" t="s">
        <v>163</v>
      </c>
      <c r="M114" t="s">
        <v>321</v>
      </c>
      <c r="N114">
        <v>490</v>
      </c>
      <c r="O114">
        <v>-490</v>
      </c>
      <c r="P114" t="s">
        <v>154</v>
      </c>
      <c r="Q114" t="s">
        <v>187</v>
      </c>
      <c r="R114" t="s">
        <v>156</v>
      </c>
      <c r="S114" t="s">
        <v>157</v>
      </c>
      <c r="T114" t="s">
        <v>322</v>
      </c>
    </row>
    <row r="115" spans="1:20" x14ac:dyDescent="0.25">
      <c r="A115">
        <v>2026</v>
      </c>
      <c r="B115" t="s">
        <v>116</v>
      </c>
      <c r="C115" s="142">
        <v>46056</v>
      </c>
      <c r="D115" t="s">
        <v>122</v>
      </c>
      <c r="E115" t="s">
        <v>4</v>
      </c>
      <c r="F115" t="s">
        <v>84</v>
      </c>
      <c r="G115" t="s">
        <v>149</v>
      </c>
      <c r="H115" t="s">
        <v>291</v>
      </c>
      <c r="I115" t="s">
        <v>151</v>
      </c>
      <c r="J115" t="s">
        <v>84</v>
      </c>
      <c r="K115" t="s">
        <v>162</v>
      </c>
      <c r="L115" t="s">
        <v>163</v>
      </c>
      <c r="M115" t="s">
        <v>323</v>
      </c>
      <c r="N115">
        <v>450</v>
      </c>
      <c r="O115">
        <v>-450</v>
      </c>
      <c r="P115" t="s">
        <v>154</v>
      </c>
      <c r="Q115" t="s">
        <v>187</v>
      </c>
      <c r="R115" t="s">
        <v>156</v>
      </c>
      <c r="S115" t="s">
        <v>157</v>
      </c>
      <c r="T115" t="s">
        <v>324</v>
      </c>
    </row>
    <row r="116" spans="1:20" x14ac:dyDescent="0.25">
      <c r="A116">
        <v>2026</v>
      </c>
      <c r="B116" t="s">
        <v>116</v>
      </c>
      <c r="C116" s="142">
        <v>46064</v>
      </c>
      <c r="D116" t="s">
        <v>122</v>
      </c>
      <c r="E116" t="s">
        <v>4</v>
      </c>
      <c r="F116" t="s">
        <v>84</v>
      </c>
      <c r="G116" t="s">
        <v>149</v>
      </c>
      <c r="H116" t="s">
        <v>161</v>
      </c>
      <c r="I116" t="s">
        <v>151</v>
      </c>
      <c r="J116" t="s">
        <v>84</v>
      </c>
      <c r="K116" t="s">
        <v>162</v>
      </c>
      <c r="L116" t="s">
        <v>163</v>
      </c>
      <c r="M116" t="s">
        <v>325</v>
      </c>
      <c r="N116">
        <v>46.18</v>
      </c>
      <c r="O116">
        <v>-46.18</v>
      </c>
      <c r="P116" t="s">
        <v>154</v>
      </c>
      <c r="Q116" t="s">
        <v>187</v>
      </c>
      <c r="R116" t="s">
        <v>156</v>
      </c>
      <c r="S116" t="s">
        <v>157</v>
      </c>
      <c r="T116" t="s">
        <v>326</v>
      </c>
    </row>
    <row r="117" spans="1:20" x14ac:dyDescent="0.25">
      <c r="A117">
        <v>2026</v>
      </c>
      <c r="B117" t="s">
        <v>116</v>
      </c>
      <c r="C117" s="142">
        <v>46065</v>
      </c>
      <c r="D117" t="s">
        <v>122</v>
      </c>
      <c r="E117" t="s">
        <v>4</v>
      </c>
      <c r="F117" t="s">
        <v>84</v>
      </c>
      <c r="G117" t="s">
        <v>149</v>
      </c>
      <c r="H117" t="s">
        <v>161</v>
      </c>
      <c r="I117" t="s">
        <v>151</v>
      </c>
      <c r="J117" t="s">
        <v>84</v>
      </c>
      <c r="K117" t="s">
        <v>162</v>
      </c>
      <c r="L117" t="s">
        <v>163</v>
      </c>
      <c r="M117" t="s">
        <v>327</v>
      </c>
      <c r="N117">
        <v>450</v>
      </c>
      <c r="O117">
        <v>-450</v>
      </c>
      <c r="P117" t="s">
        <v>154</v>
      </c>
      <c r="Q117" t="s">
        <v>187</v>
      </c>
      <c r="R117" t="s">
        <v>156</v>
      </c>
      <c r="S117" t="s">
        <v>157</v>
      </c>
      <c r="T117" t="s">
        <v>328</v>
      </c>
    </row>
    <row r="118" spans="1:20" x14ac:dyDescent="0.25">
      <c r="A118">
        <v>2026</v>
      </c>
      <c r="B118" t="s">
        <v>116</v>
      </c>
      <c r="C118" s="142">
        <v>46066</v>
      </c>
      <c r="D118" t="s">
        <v>122</v>
      </c>
      <c r="E118" t="s">
        <v>4</v>
      </c>
      <c r="F118" t="s">
        <v>84</v>
      </c>
      <c r="G118" t="s">
        <v>329</v>
      </c>
      <c r="H118" t="s">
        <v>330</v>
      </c>
      <c r="I118" t="s">
        <v>310</v>
      </c>
      <c r="J118" t="s">
        <v>84</v>
      </c>
      <c r="K118" t="s">
        <v>162</v>
      </c>
      <c r="L118" t="s">
        <v>163</v>
      </c>
      <c r="M118" t="s">
        <v>331</v>
      </c>
      <c r="N118">
        <v>48.2</v>
      </c>
      <c r="O118">
        <v>-48.2</v>
      </c>
      <c r="P118" t="s">
        <v>154</v>
      </c>
      <c r="Q118" t="s">
        <v>187</v>
      </c>
      <c r="R118" t="s">
        <v>156</v>
      </c>
      <c r="S118" t="s">
        <v>157</v>
      </c>
      <c r="T118" t="s">
        <v>332</v>
      </c>
    </row>
    <row r="119" spans="1:20" x14ac:dyDescent="0.25">
      <c r="A119">
        <v>2026</v>
      </c>
      <c r="B119" t="s">
        <v>116</v>
      </c>
      <c r="C119" s="142">
        <v>46074</v>
      </c>
      <c r="D119" t="s">
        <v>122</v>
      </c>
      <c r="E119" t="s">
        <v>4</v>
      </c>
      <c r="F119" t="s">
        <v>84</v>
      </c>
      <c r="G119" t="s">
        <v>329</v>
      </c>
      <c r="H119" t="s">
        <v>161</v>
      </c>
      <c r="I119" t="s">
        <v>310</v>
      </c>
      <c r="J119" t="s">
        <v>84</v>
      </c>
      <c r="K119" t="s">
        <v>162</v>
      </c>
      <c r="L119" t="s">
        <v>163</v>
      </c>
      <c r="M119" t="s">
        <v>245</v>
      </c>
      <c r="N119">
        <v>422.22</v>
      </c>
      <c r="O119">
        <v>-422.22</v>
      </c>
      <c r="P119" t="s">
        <v>154</v>
      </c>
      <c r="Q119" t="s">
        <v>187</v>
      </c>
      <c r="R119" t="s">
        <v>156</v>
      </c>
      <c r="S119" t="s">
        <v>157</v>
      </c>
      <c r="T119" t="s">
        <v>333</v>
      </c>
    </row>
    <row r="120" spans="1:20" x14ac:dyDescent="0.25">
      <c r="A120">
        <v>2026</v>
      </c>
      <c r="B120" t="s">
        <v>116</v>
      </c>
      <c r="C120" s="142">
        <v>46074</v>
      </c>
      <c r="D120" t="s">
        <v>122</v>
      </c>
      <c r="E120" t="s">
        <v>4</v>
      </c>
      <c r="F120" t="s">
        <v>84</v>
      </c>
      <c r="G120" t="s">
        <v>329</v>
      </c>
      <c r="H120" t="s">
        <v>330</v>
      </c>
      <c r="I120" t="s">
        <v>310</v>
      </c>
      <c r="J120" t="s">
        <v>84</v>
      </c>
      <c r="K120" t="s">
        <v>162</v>
      </c>
      <c r="L120" t="s">
        <v>163</v>
      </c>
      <c r="M120" t="s">
        <v>281</v>
      </c>
      <c r="N120">
        <v>1800</v>
      </c>
      <c r="O120">
        <v>-1800</v>
      </c>
      <c r="P120" t="s">
        <v>154</v>
      </c>
      <c r="Q120" t="s">
        <v>187</v>
      </c>
      <c r="R120" t="s">
        <v>156</v>
      </c>
      <c r="S120" t="s">
        <v>157</v>
      </c>
      <c r="T120" t="s">
        <v>334</v>
      </c>
    </row>
    <row r="121" spans="1:20" x14ac:dyDescent="0.25">
      <c r="A121">
        <v>2026</v>
      </c>
      <c r="B121" t="s">
        <v>116</v>
      </c>
      <c r="C121" s="142">
        <v>46081</v>
      </c>
      <c r="D121" t="s">
        <v>122</v>
      </c>
      <c r="E121" t="s">
        <v>4</v>
      </c>
      <c r="F121" t="s">
        <v>84</v>
      </c>
      <c r="H121" t="s">
        <v>179</v>
      </c>
      <c r="I121" t="s">
        <v>310</v>
      </c>
      <c r="J121" t="s">
        <v>84</v>
      </c>
      <c r="K121" t="s">
        <v>311</v>
      </c>
      <c r="L121" t="s">
        <v>312</v>
      </c>
      <c r="M121" t="s">
        <v>335</v>
      </c>
      <c r="N121">
        <v>4991.76</v>
      </c>
      <c r="O121">
        <v>-4991.76</v>
      </c>
      <c r="P121" t="s">
        <v>154</v>
      </c>
      <c r="Q121" t="s">
        <v>187</v>
      </c>
      <c r="R121" t="s">
        <v>314</v>
      </c>
      <c r="S121" t="s">
        <v>315</v>
      </c>
      <c r="T121" t="s">
        <v>336</v>
      </c>
    </row>
    <row r="122" spans="1:20" x14ac:dyDescent="0.25">
      <c r="A122">
        <v>2026</v>
      </c>
      <c r="B122" t="s">
        <v>117</v>
      </c>
      <c r="C122" s="142">
        <v>46083</v>
      </c>
      <c r="D122" t="s">
        <v>122</v>
      </c>
      <c r="E122" t="s">
        <v>4</v>
      </c>
      <c r="F122" t="s">
        <v>84</v>
      </c>
      <c r="G122" t="s">
        <v>329</v>
      </c>
      <c r="H122" t="s">
        <v>330</v>
      </c>
      <c r="I122" t="s">
        <v>310</v>
      </c>
      <c r="J122" t="s">
        <v>84</v>
      </c>
      <c r="K122" t="s">
        <v>162</v>
      </c>
      <c r="L122" t="s">
        <v>163</v>
      </c>
      <c r="M122" t="s">
        <v>337</v>
      </c>
      <c r="N122">
        <v>80</v>
      </c>
      <c r="O122">
        <v>-80</v>
      </c>
      <c r="P122" t="s">
        <v>224</v>
      </c>
      <c r="Q122" t="s">
        <v>187</v>
      </c>
      <c r="R122" t="s">
        <v>156</v>
      </c>
      <c r="S122" t="s">
        <v>157</v>
      </c>
      <c r="T122" t="s">
        <v>338</v>
      </c>
    </row>
    <row r="123" spans="1:20" x14ac:dyDescent="0.25">
      <c r="A123">
        <v>2026</v>
      </c>
      <c r="B123" t="s">
        <v>117</v>
      </c>
      <c r="C123" s="142">
        <v>46087</v>
      </c>
      <c r="D123" t="s">
        <v>122</v>
      </c>
      <c r="E123" t="s">
        <v>4</v>
      </c>
      <c r="F123" t="s">
        <v>84</v>
      </c>
      <c r="G123" t="s">
        <v>329</v>
      </c>
      <c r="H123" t="s">
        <v>330</v>
      </c>
      <c r="I123" t="s">
        <v>310</v>
      </c>
      <c r="J123" t="s">
        <v>84</v>
      </c>
      <c r="K123" t="s">
        <v>162</v>
      </c>
      <c r="L123" t="s">
        <v>163</v>
      </c>
      <c r="M123" t="s">
        <v>339</v>
      </c>
      <c r="N123">
        <v>1300</v>
      </c>
      <c r="O123">
        <v>-1300</v>
      </c>
      <c r="P123" t="s">
        <v>224</v>
      </c>
      <c r="Q123" t="s">
        <v>187</v>
      </c>
      <c r="R123" t="s">
        <v>156</v>
      </c>
      <c r="S123" t="s">
        <v>157</v>
      </c>
      <c r="T123" t="s">
        <v>340</v>
      </c>
    </row>
    <row r="124" spans="1:20" x14ac:dyDescent="0.25">
      <c r="A124">
        <v>2026</v>
      </c>
      <c r="B124" t="s">
        <v>117</v>
      </c>
      <c r="C124" s="142">
        <v>46087</v>
      </c>
      <c r="D124" t="s">
        <v>122</v>
      </c>
      <c r="E124" t="s">
        <v>4</v>
      </c>
      <c r="F124" t="s">
        <v>84</v>
      </c>
      <c r="G124" t="s">
        <v>329</v>
      </c>
      <c r="H124" t="s">
        <v>330</v>
      </c>
      <c r="I124" t="s">
        <v>310</v>
      </c>
      <c r="J124" t="s">
        <v>84</v>
      </c>
      <c r="K124" t="s">
        <v>162</v>
      </c>
      <c r="L124" t="s">
        <v>163</v>
      </c>
      <c r="M124" t="s">
        <v>341</v>
      </c>
      <c r="N124">
        <v>147</v>
      </c>
      <c r="O124">
        <v>-147</v>
      </c>
      <c r="P124" t="s">
        <v>224</v>
      </c>
      <c r="Q124" t="s">
        <v>187</v>
      </c>
      <c r="R124" t="s">
        <v>156</v>
      </c>
      <c r="S124" t="s">
        <v>157</v>
      </c>
      <c r="T124" t="s">
        <v>342</v>
      </c>
    </row>
    <row r="125" spans="1:20" x14ac:dyDescent="0.25">
      <c r="A125">
        <v>2026</v>
      </c>
      <c r="B125" t="s">
        <v>117</v>
      </c>
      <c r="C125" s="142">
        <v>46093</v>
      </c>
      <c r="D125" t="s">
        <v>122</v>
      </c>
      <c r="E125" t="s">
        <v>4</v>
      </c>
      <c r="F125" t="s">
        <v>84</v>
      </c>
      <c r="G125" t="s">
        <v>329</v>
      </c>
      <c r="H125" t="s">
        <v>161</v>
      </c>
      <c r="I125" t="s">
        <v>310</v>
      </c>
      <c r="J125" t="s">
        <v>84</v>
      </c>
      <c r="K125" t="s">
        <v>162</v>
      </c>
      <c r="L125" t="s">
        <v>163</v>
      </c>
      <c r="M125" t="s">
        <v>343</v>
      </c>
      <c r="N125">
        <v>444.63</v>
      </c>
      <c r="O125">
        <v>-444.63</v>
      </c>
      <c r="P125" t="s">
        <v>224</v>
      </c>
      <c r="Q125" t="s">
        <v>187</v>
      </c>
      <c r="R125" t="s">
        <v>156</v>
      </c>
      <c r="S125" t="s">
        <v>157</v>
      </c>
      <c r="T125" t="s">
        <v>344</v>
      </c>
    </row>
    <row r="126" spans="1:20" x14ac:dyDescent="0.25">
      <c r="A126">
        <v>2026</v>
      </c>
      <c r="B126" t="s">
        <v>117</v>
      </c>
      <c r="C126" s="142">
        <v>46105</v>
      </c>
      <c r="D126" t="s">
        <v>122</v>
      </c>
      <c r="E126" t="s">
        <v>4</v>
      </c>
      <c r="F126" t="s">
        <v>84</v>
      </c>
      <c r="G126" t="s">
        <v>329</v>
      </c>
      <c r="H126" t="s">
        <v>330</v>
      </c>
      <c r="I126" t="s">
        <v>310</v>
      </c>
      <c r="J126" t="s">
        <v>84</v>
      </c>
      <c r="K126" t="s">
        <v>162</v>
      </c>
      <c r="L126" t="s">
        <v>163</v>
      </c>
      <c r="M126" t="s">
        <v>345</v>
      </c>
      <c r="N126">
        <v>340</v>
      </c>
      <c r="O126">
        <v>-340</v>
      </c>
      <c r="P126" t="s">
        <v>224</v>
      </c>
      <c r="Q126" t="s">
        <v>187</v>
      </c>
      <c r="R126" t="s">
        <v>156</v>
      </c>
      <c r="S126" t="s">
        <v>157</v>
      </c>
      <c r="T126" t="s">
        <v>346</v>
      </c>
    </row>
    <row r="127" spans="1:20" x14ac:dyDescent="0.25">
      <c r="A127">
        <v>2026</v>
      </c>
      <c r="B127" t="s">
        <v>117</v>
      </c>
      <c r="C127" s="142">
        <v>46112</v>
      </c>
      <c r="D127" t="s">
        <v>122</v>
      </c>
      <c r="E127" t="s">
        <v>4</v>
      </c>
      <c r="F127" t="s">
        <v>84</v>
      </c>
      <c r="H127" t="s">
        <v>179</v>
      </c>
      <c r="I127" t="s">
        <v>310</v>
      </c>
      <c r="J127" t="s">
        <v>84</v>
      </c>
      <c r="K127" t="s">
        <v>311</v>
      </c>
      <c r="L127" t="s">
        <v>312</v>
      </c>
      <c r="M127" t="s">
        <v>347</v>
      </c>
      <c r="N127">
        <v>11035.1</v>
      </c>
      <c r="O127">
        <v>-11035.1</v>
      </c>
      <c r="P127" t="s">
        <v>154</v>
      </c>
      <c r="Q127" t="s">
        <v>187</v>
      </c>
      <c r="R127" t="s">
        <v>314</v>
      </c>
      <c r="S127" t="s">
        <v>315</v>
      </c>
      <c r="T127" t="s">
        <v>348</v>
      </c>
    </row>
    <row r="128" spans="1:20" x14ac:dyDescent="0.25">
      <c r="A128">
        <v>2025</v>
      </c>
      <c r="B128" t="s">
        <v>103</v>
      </c>
      <c r="C128" s="142">
        <v>45660</v>
      </c>
      <c r="D128" t="s">
        <v>79</v>
      </c>
      <c r="E128" t="s">
        <v>4</v>
      </c>
      <c r="F128" t="s">
        <v>80</v>
      </c>
      <c r="G128" t="s">
        <v>329</v>
      </c>
      <c r="H128" t="s">
        <v>349</v>
      </c>
      <c r="I128" t="s">
        <v>350</v>
      </c>
      <c r="J128" t="s">
        <v>80</v>
      </c>
      <c r="K128" t="s">
        <v>159</v>
      </c>
      <c r="L128" t="s">
        <v>160</v>
      </c>
      <c r="N128">
        <v>654.66</v>
      </c>
      <c r="O128">
        <v>654.66</v>
      </c>
      <c r="P128" t="s">
        <v>154</v>
      </c>
      <c r="Q128" t="s">
        <v>155</v>
      </c>
      <c r="R128" t="s">
        <v>156</v>
      </c>
      <c r="S128" t="s">
        <v>157</v>
      </c>
      <c r="T128" t="s">
        <v>80</v>
      </c>
    </row>
    <row r="129" spans="1:20" x14ac:dyDescent="0.25">
      <c r="A129">
        <v>2025</v>
      </c>
      <c r="B129" t="s">
        <v>103</v>
      </c>
      <c r="C129" s="142">
        <v>45681</v>
      </c>
      <c r="D129" t="s">
        <v>79</v>
      </c>
      <c r="E129" t="s">
        <v>4</v>
      </c>
      <c r="F129" t="s">
        <v>80</v>
      </c>
      <c r="G129" t="s">
        <v>329</v>
      </c>
      <c r="H129" t="s">
        <v>150</v>
      </c>
      <c r="I129" t="s">
        <v>350</v>
      </c>
      <c r="J129" t="s">
        <v>80</v>
      </c>
      <c r="K129" t="s">
        <v>159</v>
      </c>
      <c r="L129" t="s">
        <v>160</v>
      </c>
      <c r="N129">
        <v>1860</v>
      </c>
      <c r="O129">
        <v>1860</v>
      </c>
      <c r="P129" t="s">
        <v>154</v>
      </c>
      <c r="Q129" t="s">
        <v>155</v>
      </c>
      <c r="R129" t="s">
        <v>156</v>
      </c>
      <c r="S129" t="s">
        <v>157</v>
      </c>
      <c r="T129" t="s">
        <v>80</v>
      </c>
    </row>
    <row r="130" spans="1:20" x14ac:dyDescent="0.25">
      <c r="A130">
        <v>2025</v>
      </c>
      <c r="B130" t="s">
        <v>103</v>
      </c>
      <c r="C130" s="142">
        <v>45660</v>
      </c>
      <c r="D130" t="s">
        <v>79</v>
      </c>
      <c r="E130" t="s">
        <v>4</v>
      </c>
      <c r="F130" t="s">
        <v>80</v>
      </c>
      <c r="G130" t="s">
        <v>329</v>
      </c>
      <c r="H130" t="s">
        <v>349</v>
      </c>
      <c r="I130" t="s">
        <v>350</v>
      </c>
      <c r="J130" t="s">
        <v>80</v>
      </c>
      <c r="K130" t="s">
        <v>162</v>
      </c>
      <c r="L130" t="s">
        <v>163</v>
      </c>
      <c r="N130">
        <v>128.9</v>
      </c>
      <c r="O130">
        <v>128.9</v>
      </c>
      <c r="P130" t="s">
        <v>154</v>
      </c>
      <c r="Q130" t="s">
        <v>155</v>
      </c>
      <c r="R130" t="s">
        <v>156</v>
      </c>
      <c r="S130" t="s">
        <v>157</v>
      </c>
      <c r="T130" t="s">
        <v>80</v>
      </c>
    </row>
    <row r="131" spans="1:20" x14ac:dyDescent="0.25">
      <c r="A131">
        <v>2025</v>
      </c>
      <c r="B131" t="s">
        <v>103</v>
      </c>
      <c r="C131" s="142">
        <v>45660</v>
      </c>
      <c r="D131" t="s">
        <v>79</v>
      </c>
      <c r="E131" t="s">
        <v>4</v>
      </c>
      <c r="F131" t="s">
        <v>80</v>
      </c>
      <c r="G131" t="s">
        <v>329</v>
      </c>
      <c r="H131" t="s">
        <v>150</v>
      </c>
      <c r="I131" t="s">
        <v>350</v>
      </c>
      <c r="J131" t="s">
        <v>80</v>
      </c>
      <c r="K131" t="s">
        <v>311</v>
      </c>
      <c r="L131" t="s">
        <v>312</v>
      </c>
      <c r="N131">
        <v>1712.17</v>
      </c>
      <c r="O131">
        <v>1712.17</v>
      </c>
      <c r="P131" t="s">
        <v>154</v>
      </c>
      <c r="Q131" t="s">
        <v>155</v>
      </c>
      <c r="R131" t="s">
        <v>156</v>
      </c>
      <c r="S131" t="s">
        <v>157</v>
      </c>
      <c r="T131" t="s">
        <v>80</v>
      </c>
    </row>
    <row r="132" spans="1:20" x14ac:dyDescent="0.25">
      <c r="A132">
        <v>2025</v>
      </c>
      <c r="B132" t="s">
        <v>103</v>
      </c>
      <c r="C132" s="142">
        <v>45667</v>
      </c>
      <c r="D132" t="s">
        <v>79</v>
      </c>
      <c r="E132" t="s">
        <v>4</v>
      </c>
      <c r="F132" t="s">
        <v>80</v>
      </c>
      <c r="G132" t="s">
        <v>329</v>
      </c>
      <c r="H132" t="s">
        <v>150</v>
      </c>
      <c r="I132" t="s">
        <v>350</v>
      </c>
      <c r="J132" t="s">
        <v>80</v>
      </c>
      <c r="K132" t="s">
        <v>311</v>
      </c>
      <c r="L132" t="s">
        <v>312</v>
      </c>
      <c r="N132">
        <v>1662.22</v>
      </c>
      <c r="O132">
        <v>1662.22</v>
      </c>
      <c r="P132" t="s">
        <v>154</v>
      </c>
      <c r="Q132" t="s">
        <v>155</v>
      </c>
      <c r="R132" t="s">
        <v>156</v>
      </c>
      <c r="S132" t="s">
        <v>157</v>
      </c>
      <c r="T132" t="s">
        <v>80</v>
      </c>
    </row>
    <row r="133" spans="1:20" x14ac:dyDescent="0.25">
      <c r="A133">
        <v>2025</v>
      </c>
      <c r="B133" t="s">
        <v>103</v>
      </c>
      <c r="C133" s="142">
        <v>45672</v>
      </c>
      <c r="D133" t="s">
        <v>79</v>
      </c>
      <c r="E133" t="s">
        <v>4</v>
      </c>
      <c r="F133" t="s">
        <v>80</v>
      </c>
      <c r="G133" t="s">
        <v>329</v>
      </c>
      <c r="H133" t="s">
        <v>150</v>
      </c>
      <c r="I133" t="s">
        <v>350</v>
      </c>
      <c r="J133" t="s">
        <v>80</v>
      </c>
      <c r="K133" t="s">
        <v>311</v>
      </c>
      <c r="L133" t="s">
        <v>312</v>
      </c>
      <c r="N133">
        <v>1492.95</v>
      </c>
      <c r="O133">
        <v>1492.95</v>
      </c>
      <c r="P133" t="s">
        <v>154</v>
      </c>
      <c r="Q133" t="s">
        <v>155</v>
      </c>
      <c r="R133" t="s">
        <v>156</v>
      </c>
      <c r="S133" t="s">
        <v>157</v>
      </c>
      <c r="T133" t="s">
        <v>80</v>
      </c>
    </row>
    <row r="134" spans="1:20" x14ac:dyDescent="0.25">
      <c r="A134">
        <v>2025</v>
      </c>
      <c r="B134" t="s">
        <v>103</v>
      </c>
      <c r="C134" s="142">
        <v>45677</v>
      </c>
      <c r="D134" t="s">
        <v>79</v>
      </c>
      <c r="E134" t="s">
        <v>4</v>
      </c>
      <c r="F134" t="s">
        <v>80</v>
      </c>
      <c r="G134" t="s">
        <v>329</v>
      </c>
      <c r="H134" t="s">
        <v>150</v>
      </c>
      <c r="I134" t="s">
        <v>350</v>
      </c>
      <c r="J134" t="s">
        <v>80</v>
      </c>
      <c r="K134" t="s">
        <v>311</v>
      </c>
      <c r="L134" t="s">
        <v>312</v>
      </c>
      <c r="N134">
        <v>1667.78</v>
      </c>
      <c r="O134">
        <v>1667.78</v>
      </c>
      <c r="P134" t="s">
        <v>154</v>
      </c>
      <c r="Q134" t="s">
        <v>155</v>
      </c>
      <c r="R134" t="s">
        <v>156</v>
      </c>
      <c r="S134" t="s">
        <v>157</v>
      </c>
      <c r="T134" t="s">
        <v>80</v>
      </c>
    </row>
    <row r="135" spans="1:20" x14ac:dyDescent="0.25">
      <c r="A135">
        <v>2025</v>
      </c>
      <c r="B135" t="s">
        <v>103</v>
      </c>
      <c r="C135" s="142">
        <v>45681</v>
      </c>
      <c r="D135" t="s">
        <v>79</v>
      </c>
      <c r="E135" t="s">
        <v>4</v>
      </c>
      <c r="F135" t="s">
        <v>80</v>
      </c>
      <c r="G135" t="s">
        <v>329</v>
      </c>
      <c r="H135" t="s">
        <v>150</v>
      </c>
      <c r="I135" t="s">
        <v>350</v>
      </c>
      <c r="J135" t="s">
        <v>80</v>
      </c>
      <c r="K135" t="s">
        <v>311</v>
      </c>
      <c r="L135" t="s">
        <v>312</v>
      </c>
      <c r="N135">
        <v>1617.83</v>
      </c>
      <c r="O135">
        <v>1617.83</v>
      </c>
      <c r="P135" t="s">
        <v>154</v>
      </c>
      <c r="Q135" t="s">
        <v>155</v>
      </c>
      <c r="R135" t="s">
        <v>156</v>
      </c>
      <c r="S135" t="s">
        <v>157</v>
      </c>
      <c r="T135" t="s">
        <v>80</v>
      </c>
    </row>
    <row r="136" spans="1:20" x14ac:dyDescent="0.25">
      <c r="A136">
        <v>2025</v>
      </c>
      <c r="B136" t="s">
        <v>103</v>
      </c>
      <c r="C136" s="142">
        <v>45686</v>
      </c>
      <c r="D136" t="s">
        <v>79</v>
      </c>
      <c r="E136" t="s">
        <v>4</v>
      </c>
      <c r="F136" t="s">
        <v>80</v>
      </c>
      <c r="G136" t="s">
        <v>329</v>
      </c>
      <c r="H136" t="s">
        <v>150</v>
      </c>
      <c r="I136" t="s">
        <v>350</v>
      </c>
      <c r="J136" t="s">
        <v>80</v>
      </c>
      <c r="K136" t="s">
        <v>311</v>
      </c>
      <c r="L136" t="s">
        <v>312</v>
      </c>
      <c r="N136">
        <v>1776</v>
      </c>
      <c r="O136">
        <v>1776</v>
      </c>
      <c r="P136" t="s">
        <v>154</v>
      </c>
      <c r="Q136" t="s">
        <v>155</v>
      </c>
      <c r="R136" t="s">
        <v>156</v>
      </c>
      <c r="S136" t="s">
        <v>157</v>
      </c>
      <c r="T136" t="s">
        <v>80</v>
      </c>
    </row>
    <row r="137" spans="1:20" x14ac:dyDescent="0.25">
      <c r="A137">
        <v>2025</v>
      </c>
      <c r="B137" t="s">
        <v>103</v>
      </c>
      <c r="C137" s="142">
        <v>45677</v>
      </c>
      <c r="D137" t="s">
        <v>79</v>
      </c>
      <c r="E137" t="s">
        <v>4</v>
      </c>
      <c r="F137" t="s">
        <v>80</v>
      </c>
      <c r="G137" t="s">
        <v>329</v>
      </c>
      <c r="H137" t="s">
        <v>349</v>
      </c>
      <c r="I137" t="s">
        <v>350</v>
      </c>
      <c r="J137" t="s">
        <v>80</v>
      </c>
      <c r="K137" t="s">
        <v>206</v>
      </c>
      <c r="L137" t="s">
        <v>207</v>
      </c>
      <c r="N137">
        <v>405</v>
      </c>
      <c r="O137">
        <v>405</v>
      </c>
      <c r="P137" t="s">
        <v>154</v>
      </c>
      <c r="Q137" t="s">
        <v>155</v>
      </c>
      <c r="R137" t="s">
        <v>156</v>
      </c>
      <c r="S137" t="s">
        <v>157</v>
      </c>
      <c r="T137" t="s">
        <v>80</v>
      </c>
    </row>
    <row r="138" spans="1:20" x14ac:dyDescent="0.25">
      <c r="A138">
        <v>2025</v>
      </c>
      <c r="B138" t="s">
        <v>104</v>
      </c>
      <c r="C138" s="142">
        <v>45692</v>
      </c>
      <c r="D138" t="s">
        <v>79</v>
      </c>
      <c r="E138" t="s">
        <v>4</v>
      </c>
      <c r="F138" t="s">
        <v>80</v>
      </c>
      <c r="G138" t="s">
        <v>329</v>
      </c>
      <c r="H138" t="s">
        <v>150</v>
      </c>
      <c r="I138" t="s">
        <v>350</v>
      </c>
      <c r="J138" t="s">
        <v>80</v>
      </c>
      <c r="K138" t="s">
        <v>159</v>
      </c>
      <c r="L138" t="s">
        <v>160</v>
      </c>
      <c r="N138">
        <v>1085</v>
      </c>
      <c r="O138">
        <v>1085</v>
      </c>
      <c r="P138" t="s">
        <v>154</v>
      </c>
      <c r="Q138" t="s">
        <v>155</v>
      </c>
      <c r="R138" t="s">
        <v>156</v>
      </c>
      <c r="S138" t="s">
        <v>157</v>
      </c>
      <c r="T138" t="s">
        <v>80</v>
      </c>
    </row>
    <row r="139" spans="1:20" x14ac:dyDescent="0.25">
      <c r="A139">
        <v>2025</v>
      </c>
      <c r="B139" t="s">
        <v>104</v>
      </c>
      <c r="C139" s="142">
        <v>45715</v>
      </c>
      <c r="D139" t="s">
        <v>79</v>
      </c>
      <c r="E139" t="s">
        <v>4</v>
      </c>
      <c r="F139" t="s">
        <v>80</v>
      </c>
      <c r="G139" t="s">
        <v>329</v>
      </c>
      <c r="H139" t="s">
        <v>349</v>
      </c>
      <c r="I139" t="s">
        <v>350</v>
      </c>
      <c r="J139" t="s">
        <v>80</v>
      </c>
      <c r="K139" t="s">
        <v>159</v>
      </c>
      <c r="L139" t="s">
        <v>160</v>
      </c>
      <c r="N139">
        <v>319.8</v>
      </c>
      <c r="O139">
        <v>319.8</v>
      </c>
      <c r="P139" t="s">
        <v>154</v>
      </c>
      <c r="Q139" t="s">
        <v>155</v>
      </c>
      <c r="R139" t="s">
        <v>156</v>
      </c>
      <c r="S139" t="s">
        <v>157</v>
      </c>
      <c r="T139" t="s">
        <v>80</v>
      </c>
    </row>
    <row r="140" spans="1:20" x14ac:dyDescent="0.25">
      <c r="A140">
        <v>2025</v>
      </c>
      <c r="B140" t="s">
        <v>104</v>
      </c>
      <c r="C140" s="142">
        <v>45691</v>
      </c>
      <c r="D140" t="s">
        <v>79</v>
      </c>
      <c r="E140" t="s">
        <v>4</v>
      </c>
      <c r="F140" t="s">
        <v>80</v>
      </c>
      <c r="G140" t="s">
        <v>329</v>
      </c>
      <c r="H140" t="s">
        <v>150</v>
      </c>
      <c r="I140" t="s">
        <v>350</v>
      </c>
      <c r="J140" t="s">
        <v>80</v>
      </c>
      <c r="K140" t="s">
        <v>311</v>
      </c>
      <c r="L140" t="s">
        <v>312</v>
      </c>
      <c r="N140">
        <v>1853.7</v>
      </c>
      <c r="O140">
        <v>1853.7</v>
      </c>
      <c r="P140" t="s">
        <v>154</v>
      </c>
      <c r="Q140" t="s">
        <v>155</v>
      </c>
      <c r="R140" t="s">
        <v>156</v>
      </c>
      <c r="S140" t="s">
        <v>157</v>
      </c>
      <c r="T140" t="s">
        <v>80</v>
      </c>
    </row>
    <row r="141" spans="1:20" x14ac:dyDescent="0.25">
      <c r="A141">
        <v>2025</v>
      </c>
      <c r="B141" t="s">
        <v>104</v>
      </c>
      <c r="C141" s="142">
        <v>45694</v>
      </c>
      <c r="D141" t="s">
        <v>79</v>
      </c>
      <c r="E141" t="s">
        <v>4</v>
      </c>
      <c r="F141" t="s">
        <v>80</v>
      </c>
      <c r="G141" t="s">
        <v>329</v>
      </c>
      <c r="H141" t="s">
        <v>150</v>
      </c>
      <c r="I141" t="s">
        <v>350</v>
      </c>
      <c r="J141" t="s">
        <v>80</v>
      </c>
      <c r="K141" t="s">
        <v>311</v>
      </c>
      <c r="L141" t="s">
        <v>312</v>
      </c>
      <c r="N141">
        <v>2008.12</v>
      </c>
      <c r="O141">
        <v>2008.12</v>
      </c>
      <c r="P141" t="s">
        <v>154</v>
      </c>
      <c r="Q141" t="s">
        <v>155</v>
      </c>
      <c r="R141" t="s">
        <v>156</v>
      </c>
      <c r="S141" t="s">
        <v>157</v>
      </c>
      <c r="T141" t="s">
        <v>80</v>
      </c>
    </row>
    <row r="142" spans="1:20" x14ac:dyDescent="0.25">
      <c r="A142">
        <v>2025</v>
      </c>
      <c r="B142" t="s">
        <v>104</v>
      </c>
      <c r="C142" s="142">
        <v>45700</v>
      </c>
      <c r="D142" t="s">
        <v>79</v>
      </c>
      <c r="E142" t="s">
        <v>4</v>
      </c>
      <c r="F142" t="s">
        <v>80</v>
      </c>
      <c r="G142" t="s">
        <v>329</v>
      </c>
      <c r="H142" t="s">
        <v>150</v>
      </c>
      <c r="I142" t="s">
        <v>350</v>
      </c>
      <c r="J142" t="s">
        <v>80</v>
      </c>
      <c r="K142" t="s">
        <v>311</v>
      </c>
      <c r="L142" t="s">
        <v>312</v>
      </c>
      <c r="N142">
        <v>1892.1</v>
      </c>
      <c r="O142">
        <v>1892.1</v>
      </c>
      <c r="P142" t="s">
        <v>154</v>
      </c>
      <c r="Q142" t="s">
        <v>155</v>
      </c>
      <c r="R142" t="s">
        <v>156</v>
      </c>
      <c r="S142" t="s">
        <v>157</v>
      </c>
      <c r="T142" t="s">
        <v>80</v>
      </c>
    </row>
    <row r="143" spans="1:20" x14ac:dyDescent="0.25">
      <c r="A143">
        <v>2025</v>
      </c>
      <c r="B143" t="s">
        <v>104</v>
      </c>
      <c r="C143" s="142">
        <v>45705</v>
      </c>
      <c r="D143" t="s">
        <v>79</v>
      </c>
      <c r="E143" t="s">
        <v>4</v>
      </c>
      <c r="F143" t="s">
        <v>80</v>
      </c>
      <c r="G143" t="s">
        <v>329</v>
      </c>
      <c r="H143" t="s">
        <v>150</v>
      </c>
      <c r="I143" t="s">
        <v>350</v>
      </c>
      <c r="J143" t="s">
        <v>80</v>
      </c>
      <c r="K143" t="s">
        <v>311</v>
      </c>
      <c r="L143" t="s">
        <v>312</v>
      </c>
      <c r="N143">
        <v>883.58</v>
      </c>
      <c r="O143">
        <v>883.58</v>
      </c>
      <c r="P143" t="s">
        <v>154</v>
      </c>
      <c r="Q143" t="s">
        <v>155</v>
      </c>
      <c r="R143" t="s">
        <v>156</v>
      </c>
      <c r="S143" t="s">
        <v>157</v>
      </c>
      <c r="T143" t="s">
        <v>80</v>
      </c>
    </row>
    <row r="144" spans="1:20" x14ac:dyDescent="0.25">
      <c r="A144">
        <v>2025</v>
      </c>
      <c r="B144" t="s">
        <v>104</v>
      </c>
      <c r="C144" s="142">
        <v>45707</v>
      </c>
      <c r="D144" t="s">
        <v>79</v>
      </c>
      <c r="E144" t="s">
        <v>4</v>
      </c>
      <c r="F144" t="s">
        <v>80</v>
      </c>
      <c r="G144" t="s">
        <v>329</v>
      </c>
      <c r="H144" t="s">
        <v>150</v>
      </c>
      <c r="I144" t="s">
        <v>350</v>
      </c>
      <c r="J144" t="s">
        <v>80</v>
      </c>
      <c r="K144" t="s">
        <v>311</v>
      </c>
      <c r="L144" t="s">
        <v>312</v>
      </c>
      <c r="N144">
        <v>1948.62</v>
      </c>
      <c r="O144">
        <v>1948.62</v>
      </c>
      <c r="P144" t="s">
        <v>154</v>
      </c>
      <c r="Q144" t="s">
        <v>155</v>
      </c>
      <c r="R144" t="s">
        <v>156</v>
      </c>
      <c r="S144" t="s">
        <v>157</v>
      </c>
      <c r="T144" t="s">
        <v>80</v>
      </c>
    </row>
    <row r="145" spans="1:20" x14ac:dyDescent="0.25">
      <c r="A145">
        <v>2025</v>
      </c>
      <c r="B145" t="s">
        <v>105</v>
      </c>
      <c r="C145" s="142">
        <v>45743</v>
      </c>
      <c r="D145" t="s">
        <v>79</v>
      </c>
      <c r="E145" t="s">
        <v>4</v>
      </c>
      <c r="F145" t="s">
        <v>80</v>
      </c>
      <c r="G145" t="s">
        <v>329</v>
      </c>
      <c r="H145" t="s">
        <v>150</v>
      </c>
      <c r="I145" t="s">
        <v>350</v>
      </c>
      <c r="J145" t="s">
        <v>80</v>
      </c>
      <c r="K145" t="s">
        <v>159</v>
      </c>
      <c r="L145" t="s">
        <v>160</v>
      </c>
      <c r="N145">
        <v>13500</v>
      </c>
      <c r="O145">
        <v>13500</v>
      </c>
      <c r="P145" t="s">
        <v>154</v>
      </c>
      <c r="Q145" t="s">
        <v>155</v>
      </c>
      <c r="R145" t="s">
        <v>156</v>
      </c>
      <c r="S145" t="s">
        <v>157</v>
      </c>
      <c r="T145" t="s">
        <v>80</v>
      </c>
    </row>
    <row r="146" spans="1:20" x14ac:dyDescent="0.25">
      <c r="A146">
        <v>2025</v>
      </c>
      <c r="B146" t="s">
        <v>105</v>
      </c>
      <c r="C146" s="142">
        <v>45723</v>
      </c>
      <c r="D146" t="s">
        <v>79</v>
      </c>
      <c r="E146" t="s">
        <v>4</v>
      </c>
      <c r="F146" t="s">
        <v>80</v>
      </c>
      <c r="G146" t="s">
        <v>329</v>
      </c>
      <c r="H146" t="s">
        <v>150</v>
      </c>
      <c r="I146" t="s">
        <v>350</v>
      </c>
      <c r="J146" t="s">
        <v>80</v>
      </c>
      <c r="K146" t="s">
        <v>311</v>
      </c>
      <c r="L146" t="s">
        <v>312</v>
      </c>
      <c r="N146">
        <v>1906.97</v>
      </c>
      <c r="O146">
        <v>1906.97</v>
      </c>
      <c r="P146" t="s">
        <v>154</v>
      </c>
      <c r="Q146" t="s">
        <v>155</v>
      </c>
      <c r="R146" t="s">
        <v>156</v>
      </c>
      <c r="S146" t="s">
        <v>157</v>
      </c>
      <c r="T146" t="s">
        <v>80</v>
      </c>
    </row>
    <row r="147" spans="1:20" x14ac:dyDescent="0.25">
      <c r="A147">
        <v>2025</v>
      </c>
      <c r="B147" t="s">
        <v>105</v>
      </c>
      <c r="C147" s="142">
        <v>45733</v>
      </c>
      <c r="D147" t="s">
        <v>79</v>
      </c>
      <c r="E147" t="s">
        <v>4</v>
      </c>
      <c r="F147" t="s">
        <v>80</v>
      </c>
      <c r="G147" t="s">
        <v>329</v>
      </c>
      <c r="H147" t="s">
        <v>150</v>
      </c>
      <c r="I147" t="s">
        <v>350</v>
      </c>
      <c r="J147" t="s">
        <v>80</v>
      </c>
      <c r="K147" t="s">
        <v>311</v>
      </c>
      <c r="L147" t="s">
        <v>312</v>
      </c>
      <c r="N147">
        <v>1889.55</v>
      </c>
      <c r="O147">
        <v>1889.55</v>
      </c>
      <c r="P147" t="s">
        <v>154</v>
      </c>
      <c r="Q147" t="s">
        <v>155</v>
      </c>
      <c r="R147" t="s">
        <v>156</v>
      </c>
      <c r="S147" t="s">
        <v>157</v>
      </c>
      <c r="T147" t="s">
        <v>80</v>
      </c>
    </row>
    <row r="148" spans="1:20" x14ac:dyDescent="0.25">
      <c r="A148">
        <v>2025</v>
      </c>
      <c r="B148" t="s">
        <v>105</v>
      </c>
      <c r="C148" s="142">
        <v>45741</v>
      </c>
      <c r="D148" t="s">
        <v>79</v>
      </c>
      <c r="E148" t="s">
        <v>4</v>
      </c>
      <c r="F148" t="s">
        <v>80</v>
      </c>
      <c r="G148" t="s">
        <v>329</v>
      </c>
      <c r="H148" t="s">
        <v>150</v>
      </c>
      <c r="I148" t="s">
        <v>350</v>
      </c>
      <c r="J148" t="s">
        <v>80</v>
      </c>
      <c r="K148" t="s">
        <v>311</v>
      </c>
      <c r="L148" t="s">
        <v>312</v>
      </c>
      <c r="N148">
        <v>1892.47</v>
      </c>
      <c r="O148">
        <v>1892.47</v>
      </c>
      <c r="P148" t="s">
        <v>154</v>
      </c>
      <c r="Q148" t="s">
        <v>155</v>
      </c>
      <c r="R148" t="s">
        <v>156</v>
      </c>
      <c r="S148" t="s">
        <v>157</v>
      </c>
      <c r="T148" t="s">
        <v>80</v>
      </c>
    </row>
    <row r="149" spans="1:20" x14ac:dyDescent="0.25">
      <c r="A149">
        <v>2025</v>
      </c>
      <c r="B149" t="s">
        <v>105</v>
      </c>
      <c r="C149" s="142">
        <v>45730</v>
      </c>
      <c r="D149" t="s">
        <v>79</v>
      </c>
      <c r="E149" t="s">
        <v>4</v>
      </c>
      <c r="F149" t="s">
        <v>80</v>
      </c>
      <c r="G149" t="s">
        <v>329</v>
      </c>
      <c r="H149" t="s">
        <v>349</v>
      </c>
      <c r="I149" t="s">
        <v>350</v>
      </c>
      <c r="J149" t="s">
        <v>80</v>
      </c>
      <c r="K149" t="s">
        <v>206</v>
      </c>
      <c r="L149" t="s">
        <v>207</v>
      </c>
      <c r="N149">
        <v>797.8</v>
      </c>
      <c r="O149">
        <v>797.8</v>
      </c>
      <c r="P149" t="s">
        <v>154</v>
      </c>
      <c r="Q149" t="s">
        <v>155</v>
      </c>
      <c r="R149" t="s">
        <v>156</v>
      </c>
      <c r="S149" t="s">
        <v>157</v>
      </c>
      <c r="T149" t="s">
        <v>80</v>
      </c>
    </row>
    <row r="150" spans="1:20" x14ac:dyDescent="0.25">
      <c r="A150">
        <v>2025</v>
      </c>
      <c r="B150" t="s">
        <v>106</v>
      </c>
      <c r="C150" s="142">
        <v>45749</v>
      </c>
      <c r="D150" t="s">
        <v>79</v>
      </c>
      <c r="E150" t="s">
        <v>4</v>
      </c>
      <c r="F150" t="s">
        <v>80</v>
      </c>
      <c r="G150" t="s">
        <v>329</v>
      </c>
      <c r="H150" t="s">
        <v>349</v>
      </c>
      <c r="I150" t="s">
        <v>350</v>
      </c>
      <c r="J150" t="s">
        <v>80</v>
      </c>
      <c r="K150" t="s">
        <v>159</v>
      </c>
      <c r="L150" t="s">
        <v>160</v>
      </c>
      <c r="N150">
        <v>172.5</v>
      </c>
      <c r="O150">
        <v>172.5</v>
      </c>
      <c r="P150" t="s">
        <v>154</v>
      </c>
      <c r="Q150" t="s">
        <v>155</v>
      </c>
      <c r="R150" t="s">
        <v>156</v>
      </c>
      <c r="S150" t="s">
        <v>157</v>
      </c>
      <c r="T150" t="s">
        <v>80</v>
      </c>
    </row>
    <row r="151" spans="1:20" x14ac:dyDescent="0.25">
      <c r="A151">
        <v>2025</v>
      </c>
      <c r="B151" t="s">
        <v>106</v>
      </c>
      <c r="C151" s="142">
        <v>45749</v>
      </c>
      <c r="D151" t="s">
        <v>79</v>
      </c>
      <c r="E151" t="s">
        <v>4</v>
      </c>
      <c r="F151" t="s">
        <v>80</v>
      </c>
      <c r="G151" t="s">
        <v>329</v>
      </c>
      <c r="H151" t="s">
        <v>150</v>
      </c>
      <c r="I151" t="s">
        <v>350</v>
      </c>
      <c r="J151" t="s">
        <v>80</v>
      </c>
      <c r="K151" t="s">
        <v>159</v>
      </c>
      <c r="L151" t="s">
        <v>160</v>
      </c>
      <c r="N151">
        <v>1860</v>
      </c>
      <c r="O151">
        <v>1860</v>
      </c>
      <c r="P151" t="s">
        <v>154</v>
      </c>
      <c r="Q151" t="s">
        <v>155</v>
      </c>
      <c r="R151" t="s">
        <v>156</v>
      </c>
      <c r="S151" t="s">
        <v>157</v>
      </c>
      <c r="T151" t="s">
        <v>80</v>
      </c>
    </row>
    <row r="152" spans="1:20" x14ac:dyDescent="0.25">
      <c r="A152">
        <v>2025</v>
      </c>
      <c r="B152" t="s">
        <v>106</v>
      </c>
      <c r="C152" s="142">
        <v>45756</v>
      </c>
      <c r="D152" t="s">
        <v>79</v>
      </c>
      <c r="E152" t="s">
        <v>4</v>
      </c>
      <c r="F152" t="s">
        <v>80</v>
      </c>
      <c r="G152" t="s">
        <v>329</v>
      </c>
      <c r="H152" t="s">
        <v>150</v>
      </c>
      <c r="I152" t="s">
        <v>350</v>
      </c>
      <c r="J152" t="s">
        <v>80</v>
      </c>
      <c r="K152" t="s">
        <v>159</v>
      </c>
      <c r="L152" t="s">
        <v>160</v>
      </c>
      <c r="N152">
        <v>1000</v>
      </c>
      <c r="O152">
        <v>1000</v>
      </c>
      <c r="P152" t="s">
        <v>154</v>
      </c>
      <c r="Q152" t="s">
        <v>155</v>
      </c>
      <c r="R152" t="s">
        <v>156</v>
      </c>
      <c r="S152" t="s">
        <v>157</v>
      </c>
      <c r="T152" t="s">
        <v>80</v>
      </c>
    </row>
    <row r="153" spans="1:20" x14ac:dyDescent="0.25">
      <c r="A153">
        <v>2025</v>
      </c>
      <c r="B153" t="s">
        <v>106</v>
      </c>
      <c r="C153" s="142">
        <v>45757</v>
      </c>
      <c r="D153" t="s">
        <v>79</v>
      </c>
      <c r="E153" t="s">
        <v>4</v>
      </c>
      <c r="F153" t="s">
        <v>80</v>
      </c>
      <c r="G153" t="s">
        <v>329</v>
      </c>
      <c r="H153" t="s">
        <v>150</v>
      </c>
      <c r="I153" t="s">
        <v>350</v>
      </c>
      <c r="J153" t="s">
        <v>80</v>
      </c>
      <c r="K153" t="s">
        <v>159</v>
      </c>
      <c r="L153" t="s">
        <v>160</v>
      </c>
      <c r="N153">
        <v>1643.1</v>
      </c>
      <c r="O153">
        <v>1643.1</v>
      </c>
      <c r="P153" t="s">
        <v>154</v>
      </c>
      <c r="Q153" t="s">
        <v>155</v>
      </c>
      <c r="R153" t="s">
        <v>156</v>
      </c>
      <c r="S153" t="s">
        <v>157</v>
      </c>
      <c r="T153" t="s">
        <v>80</v>
      </c>
    </row>
    <row r="154" spans="1:20" x14ac:dyDescent="0.25">
      <c r="A154">
        <v>2025</v>
      </c>
      <c r="B154" t="s">
        <v>106</v>
      </c>
      <c r="C154" s="142">
        <v>45771</v>
      </c>
      <c r="D154" t="s">
        <v>79</v>
      </c>
      <c r="E154" t="s">
        <v>4</v>
      </c>
      <c r="F154" t="s">
        <v>80</v>
      </c>
      <c r="G154" t="s">
        <v>329</v>
      </c>
      <c r="H154" t="s">
        <v>349</v>
      </c>
      <c r="I154" t="s">
        <v>350</v>
      </c>
      <c r="J154" t="s">
        <v>80</v>
      </c>
      <c r="K154" t="s">
        <v>159</v>
      </c>
      <c r="L154" t="s">
        <v>160</v>
      </c>
      <c r="N154">
        <v>420</v>
      </c>
      <c r="O154">
        <v>420</v>
      </c>
      <c r="P154" t="s">
        <v>154</v>
      </c>
      <c r="Q154" t="s">
        <v>155</v>
      </c>
      <c r="R154" t="s">
        <v>156</v>
      </c>
      <c r="S154" t="s">
        <v>157</v>
      </c>
      <c r="T154" t="s">
        <v>80</v>
      </c>
    </row>
    <row r="155" spans="1:20" x14ac:dyDescent="0.25">
      <c r="A155">
        <v>2025</v>
      </c>
      <c r="B155" t="s">
        <v>106</v>
      </c>
      <c r="C155" s="142">
        <v>45769</v>
      </c>
      <c r="D155" t="s">
        <v>79</v>
      </c>
      <c r="E155" t="s">
        <v>4</v>
      </c>
      <c r="F155" t="s">
        <v>80</v>
      </c>
      <c r="G155" t="s">
        <v>329</v>
      </c>
      <c r="H155" t="s">
        <v>150</v>
      </c>
      <c r="I155" t="s">
        <v>350</v>
      </c>
      <c r="J155" t="s">
        <v>80</v>
      </c>
      <c r="K155" t="s">
        <v>152</v>
      </c>
      <c r="L155" t="s">
        <v>153</v>
      </c>
      <c r="N155">
        <v>127.17</v>
      </c>
      <c r="O155">
        <v>127.17</v>
      </c>
      <c r="P155" t="s">
        <v>154</v>
      </c>
      <c r="Q155" t="s">
        <v>155</v>
      </c>
      <c r="R155" t="s">
        <v>156</v>
      </c>
      <c r="S155" t="s">
        <v>157</v>
      </c>
      <c r="T155" t="s">
        <v>80</v>
      </c>
    </row>
    <row r="156" spans="1:20" x14ac:dyDescent="0.25">
      <c r="A156">
        <v>2025</v>
      </c>
      <c r="B156" t="s">
        <v>106</v>
      </c>
      <c r="C156" s="142">
        <v>45771</v>
      </c>
      <c r="D156" t="s">
        <v>79</v>
      </c>
      <c r="E156" t="s">
        <v>4</v>
      </c>
      <c r="F156" t="s">
        <v>80</v>
      </c>
      <c r="G156" t="s">
        <v>329</v>
      </c>
      <c r="H156" t="s">
        <v>349</v>
      </c>
      <c r="I156" t="s">
        <v>350</v>
      </c>
      <c r="J156" t="s">
        <v>80</v>
      </c>
      <c r="K156" t="s">
        <v>162</v>
      </c>
      <c r="L156" t="s">
        <v>163</v>
      </c>
      <c r="N156">
        <v>133.5</v>
      </c>
      <c r="O156">
        <v>133.5</v>
      </c>
      <c r="P156" t="s">
        <v>154</v>
      </c>
      <c r="Q156" t="s">
        <v>155</v>
      </c>
      <c r="R156" t="s">
        <v>156</v>
      </c>
      <c r="S156" t="s">
        <v>157</v>
      </c>
      <c r="T156" t="s">
        <v>80</v>
      </c>
    </row>
    <row r="157" spans="1:20" x14ac:dyDescent="0.25">
      <c r="A157">
        <v>2025</v>
      </c>
      <c r="B157" t="s">
        <v>106</v>
      </c>
      <c r="C157" s="142">
        <v>45750</v>
      </c>
      <c r="D157" t="s">
        <v>79</v>
      </c>
      <c r="E157" t="s">
        <v>4</v>
      </c>
      <c r="F157" t="s">
        <v>80</v>
      </c>
      <c r="G157" t="s">
        <v>329</v>
      </c>
      <c r="H157" t="s">
        <v>150</v>
      </c>
      <c r="I157" t="s">
        <v>350</v>
      </c>
      <c r="J157" t="s">
        <v>80</v>
      </c>
      <c r="K157" t="s">
        <v>311</v>
      </c>
      <c r="L157" t="s">
        <v>312</v>
      </c>
      <c r="N157">
        <v>1643.85</v>
      </c>
      <c r="O157">
        <v>1643.85</v>
      </c>
      <c r="P157" t="s">
        <v>154</v>
      </c>
      <c r="Q157" t="s">
        <v>155</v>
      </c>
      <c r="R157" t="s">
        <v>156</v>
      </c>
      <c r="S157" t="s">
        <v>157</v>
      </c>
      <c r="T157" t="s">
        <v>80</v>
      </c>
    </row>
    <row r="158" spans="1:20" x14ac:dyDescent="0.25">
      <c r="A158">
        <v>2025</v>
      </c>
      <c r="B158" t="s">
        <v>106</v>
      </c>
      <c r="C158" s="142">
        <v>45753</v>
      </c>
      <c r="D158" t="s">
        <v>79</v>
      </c>
      <c r="E158" t="s">
        <v>4</v>
      </c>
      <c r="F158" t="s">
        <v>80</v>
      </c>
      <c r="G158" t="s">
        <v>329</v>
      </c>
      <c r="H158" t="s">
        <v>150</v>
      </c>
      <c r="I158" t="s">
        <v>350</v>
      </c>
      <c r="J158" t="s">
        <v>80</v>
      </c>
      <c r="K158" t="s">
        <v>311</v>
      </c>
      <c r="L158" t="s">
        <v>312</v>
      </c>
      <c r="N158">
        <v>1889.55</v>
      </c>
      <c r="O158">
        <v>1889.55</v>
      </c>
      <c r="P158" t="s">
        <v>154</v>
      </c>
      <c r="Q158" t="s">
        <v>155</v>
      </c>
      <c r="R158" t="s">
        <v>156</v>
      </c>
      <c r="S158" t="s">
        <v>157</v>
      </c>
      <c r="T158" t="s">
        <v>80</v>
      </c>
    </row>
    <row r="159" spans="1:20" x14ac:dyDescent="0.25">
      <c r="A159">
        <v>2025</v>
      </c>
      <c r="B159" t="s">
        <v>106</v>
      </c>
      <c r="C159" s="142">
        <v>45756</v>
      </c>
      <c r="D159" t="s">
        <v>79</v>
      </c>
      <c r="E159" t="s">
        <v>4</v>
      </c>
      <c r="F159" t="s">
        <v>80</v>
      </c>
      <c r="G159" t="s">
        <v>329</v>
      </c>
      <c r="H159" t="s">
        <v>150</v>
      </c>
      <c r="I159" t="s">
        <v>350</v>
      </c>
      <c r="J159" t="s">
        <v>80</v>
      </c>
      <c r="K159" t="s">
        <v>311</v>
      </c>
      <c r="L159" t="s">
        <v>312</v>
      </c>
      <c r="N159">
        <v>1742.33</v>
      </c>
      <c r="O159">
        <v>1742.33</v>
      </c>
      <c r="P159" t="s">
        <v>154</v>
      </c>
      <c r="Q159" t="s">
        <v>155</v>
      </c>
      <c r="R159" t="s">
        <v>156</v>
      </c>
      <c r="S159" t="s">
        <v>157</v>
      </c>
      <c r="T159" t="s">
        <v>80</v>
      </c>
    </row>
    <row r="160" spans="1:20" x14ac:dyDescent="0.25">
      <c r="A160">
        <v>2025</v>
      </c>
      <c r="B160" t="s">
        <v>106</v>
      </c>
      <c r="C160" s="142">
        <v>45759</v>
      </c>
      <c r="D160" t="s">
        <v>79</v>
      </c>
      <c r="E160" t="s">
        <v>4</v>
      </c>
      <c r="F160" t="s">
        <v>80</v>
      </c>
      <c r="G160" t="s">
        <v>329</v>
      </c>
      <c r="H160" t="s">
        <v>150</v>
      </c>
      <c r="I160" t="s">
        <v>350</v>
      </c>
      <c r="J160" t="s">
        <v>80</v>
      </c>
      <c r="K160" t="s">
        <v>311</v>
      </c>
      <c r="L160" t="s">
        <v>312</v>
      </c>
      <c r="N160">
        <v>1855.9</v>
      </c>
      <c r="O160">
        <v>1855.9</v>
      </c>
      <c r="P160" t="s">
        <v>154</v>
      </c>
      <c r="Q160" t="s">
        <v>155</v>
      </c>
      <c r="R160" t="s">
        <v>156</v>
      </c>
      <c r="S160" t="s">
        <v>157</v>
      </c>
      <c r="T160" t="s">
        <v>80</v>
      </c>
    </row>
    <row r="161" spans="1:20" x14ac:dyDescent="0.25">
      <c r="A161">
        <v>2025</v>
      </c>
      <c r="B161" t="s">
        <v>106</v>
      </c>
      <c r="C161" s="142">
        <v>45761</v>
      </c>
      <c r="D161" t="s">
        <v>79</v>
      </c>
      <c r="E161" t="s">
        <v>4</v>
      </c>
      <c r="F161" t="s">
        <v>80</v>
      </c>
      <c r="G161" t="s">
        <v>329</v>
      </c>
      <c r="H161" t="s">
        <v>150</v>
      </c>
      <c r="I161" t="s">
        <v>350</v>
      </c>
      <c r="J161" t="s">
        <v>80</v>
      </c>
      <c r="K161" t="s">
        <v>311</v>
      </c>
      <c r="L161" t="s">
        <v>312</v>
      </c>
      <c r="N161">
        <v>1836.51</v>
      </c>
      <c r="O161">
        <v>1836.51</v>
      </c>
      <c r="P161" t="s">
        <v>154</v>
      </c>
      <c r="Q161" t="s">
        <v>155</v>
      </c>
      <c r="R161" t="s">
        <v>156</v>
      </c>
      <c r="S161" t="s">
        <v>157</v>
      </c>
      <c r="T161" t="s">
        <v>80</v>
      </c>
    </row>
    <row r="162" spans="1:20" x14ac:dyDescent="0.25">
      <c r="A162">
        <v>2025</v>
      </c>
      <c r="B162" t="s">
        <v>106</v>
      </c>
      <c r="C162" s="142">
        <v>45769</v>
      </c>
      <c r="D162" t="s">
        <v>79</v>
      </c>
      <c r="E162" t="s">
        <v>4</v>
      </c>
      <c r="F162" t="s">
        <v>80</v>
      </c>
      <c r="G162" t="s">
        <v>329</v>
      </c>
      <c r="H162" t="s">
        <v>150</v>
      </c>
      <c r="I162" t="s">
        <v>350</v>
      </c>
      <c r="J162" t="s">
        <v>80</v>
      </c>
      <c r="K162" t="s">
        <v>311</v>
      </c>
      <c r="L162" t="s">
        <v>312</v>
      </c>
      <c r="N162">
        <v>1855.9</v>
      </c>
      <c r="O162">
        <v>1855.9</v>
      </c>
      <c r="P162" t="s">
        <v>154</v>
      </c>
      <c r="Q162" t="s">
        <v>155</v>
      </c>
      <c r="R162" t="s">
        <v>156</v>
      </c>
      <c r="S162" t="s">
        <v>157</v>
      </c>
      <c r="T162" t="s">
        <v>80</v>
      </c>
    </row>
    <row r="163" spans="1:20" x14ac:dyDescent="0.25">
      <c r="A163">
        <v>2025</v>
      </c>
      <c r="B163" t="s">
        <v>106</v>
      </c>
      <c r="C163" s="142">
        <v>45776</v>
      </c>
      <c r="D163" t="s">
        <v>79</v>
      </c>
      <c r="E163" t="s">
        <v>4</v>
      </c>
      <c r="F163" t="s">
        <v>80</v>
      </c>
      <c r="G163" t="s">
        <v>329</v>
      </c>
      <c r="H163" t="s">
        <v>150</v>
      </c>
      <c r="I163" t="s">
        <v>350</v>
      </c>
      <c r="J163" t="s">
        <v>80</v>
      </c>
      <c r="K163" t="s">
        <v>311</v>
      </c>
      <c r="L163" t="s">
        <v>312</v>
      </c>
      <c r="N163">
        <v>1822.66</v>
      </c>
      <c r="O163">
        <v>1822.66</v>
      </c>
      <c r="P163" t="s">
        <v>154</v>
      </c>
      <c r="Q163" t="s">
        <v>155</v>
      </c>
      <c r="R163" t="s">
        <v>156</v>
      </c>
      <c r="S163" t="s">
        <v>157</v>
      </c>
      <c r="T163" t="s">
        <v>80</v>
      </c>
    </row>
    <row r="164" spans="1:20" x14ac:dyDescent="0.25">
      <c r="A164">
        <v>2025</v>
      </c>
      <c r="B164" t="s">
        <v>106</v>
      </c>
      <c r="C164" s="142">
        <v>45748</v>
      </c>
      <c r="D164" t="s">
        <v>79</v>
      </c>
      <c r="E164" t="s">
        <v>4</v>
      </c>
      <c r="F164" t="s">
        <v>80</v>
      </c>
      <c r="G164" t="s">
        <v>329</v>
      </c>
      <c r="H164" t="s">
        <v>349</v>
      </c>
      <c r="I164" t="s">
        <v>350</v>
      </c>
      <c r="J164" t="s">
        <v>80</v>
      </c>
      <c r="K164" t="s">
        <v>206</v>
      </c>
      <c r="L164" t="s">
        <v>207</v>
      </c>
      <c r="N164">
        <v>1664.8</v>
      </c>
      <c r="O164">
        <v>1664.8</v>
      </c>
      <c r="P164" t="s">
        <v>154</v>
      </c>
      <c r="Q164" t="s">
        <v>155</v>
      </c>
      <c r="R164" t="s">
        <v>156</v>
      </c>
      <c r="S164" t="s">
        <v>157</v>
      </c>
      <c r="T164" t="s">
        <v>80</v>
      </c>
    </row>
    <row r="165" spans="1:20" x14ac:dyDescent="0.25">
      <c r="A165">
        <v>2025</v>
      </c>
      <c r="B165" t="s">
        <v>107</v>
      </c>
      <c r="C165" s="142">
        <v>45785</v>
      </c>
      <c r="D165" t="s">
        <v>79</v>
      </c>
      <c r="E165" t="s">
        <v>4</v>
      </c>
      <c r="F165" t="s">
        <v>80</v>
      </c>
      <c r="G165" t="s">
        <v>329</v>
      </c>
      <c r="H165" t="s">
        <v>150</v>
      </c>
      <c r="I165" t="s">
        <v>310</v>
      </c>
      <c r="J165" t="s">
        <v>80</v>
      </c>
      <c r="K165" t="s">
        <v>311</v>
      </c>
      <c r="L165" t="s">
        <v>312</v>
      </c>
      <c r="N165">
        <v>1878.06</v>
      </c>
      <c r="O165">
        <v>1878.06</v>
      </c>
      <c r="P165" t="s">
        <v>154</v>
      </c>
      <c r="Q165" t="s">
        <v>155</v>
      </c>
      <c r="R165" t="s">
        <v>156</v>
      </c>
      <c r="S165" t="s">
        <v>157</v>
      </c>
      <c r="T165" t="s">
        <v>80</v>
      </c>
    </row>
    <row r="166" spans="1:20" x14ac:dyDescent="0.25">
      <c r="A166">
        <v>2025</v>
      </c>
      <c r="B166" t="s">
        <v>107</v>
      </c>
      <c r="C166" s="142">
        <v>45792</v>
      </c>
      <c r="D166" t="s">
        <v>79</v>
      </c>
      <c r="E166" t="s">
        <v>4</v>
      </c>
      <c r="F166" t="s">
        <v>80</v>
      </c>
      <c r="G166" t="s">
        <v>329</v>
      </c>
      <c r="H166" t="s">
        <v>150</v>
      </c>
      <c r="I166" t="s">
        <v>310</v>
      </c>
      <c r="J166" t="s">
        <v>80</v>
      </c>
      <c r="K166" t="s">
        <v>311</v>
      </c>
      <c r="L166" t="s">
        <v>312</v>
      </c>
      <c r="N166">
        <v>1645.65</v>
      </c>
      <c r="O166">
        <v>1645.65</v>
      </c>
      <c r="P166" t="s">
        <v>154</v>
      </c>
      <c r="Q166" t="s">
        <v>155</v>
      </c>
      <c r="R166" t="s">
        <v>156</v>
      </c>
      <c r="S166" t="s">
        <v>157</v>
      </c>
      <c r="T166" t="s">
        <v>80</v>
      </c>
    </row>
    <row r="167" spans="1:20" x14ac:dyDescent="0.25">
      <c r="A167">
        <v>2025</v>
      </c>
      <c r="B167" t="s">
        <v>107</v>
      </c>
      <c r="C167" s="142">
        <v>45799</v>
      </c>
      <c r="D167" t="s">
        <v>79</v>
      </c>
      <c r="E167" t="s">
        <v>4</v>
      </c>
      <c r="F167" t="s">
        <v>80</v>
      </c>
      <c r="G167" t="s">
        <v>329</v>
      </c>
      <c r="H167" t="s">
        <v>150</v>
      </c>
      <c r="I167" t="s">
        <v>310</v>
      </c>
      <c r="J167" t="s">
        <v>80</v>
      </c>
      <c r="K167" t="s">
        <v>311</v>
      </c>
      <c r="L167" t="s">
        <v>312</v>
      </c>
      <c r="N167">
        <v>1534.35</v>
      </c>
      <c r="O167">
        <v>1534.35</v>
      </c>
      <c r="P167" t="s">
        <v>154</v>
      </c>
      <c r="Q167" t="s">
        <v>155</v>
      </c>
      <c r="R167" t="s">
        <v>156</v>
      </c>
      <c r="S167" t="s">
        <v>157</v>
      </c>
      <c r="T167" t="s">
        <v>80</v>
      </c>
    </row>
    <row r="168" spans="1:20" x14ac:dyDescent="0.25">
      <c r="A168">
        <v>2025</v>
      </c>
      <c r="B168" t="s">
        <v>107</v>
      </c>
      <c r="C168" s="142">
        <v>45806</v>
      </c>
      <c r="D168" t="s">
        <v>79</v>
      </c>
      <c r="E168" t="s">
        <v>4</v>
      </c>
      <c r="F168" t="s">
        <v>80</v>
      </c>
      <c r="G168" t="s">
        <v>329</v>
      </c>
      <c r="H168" t="s">
        <v>150</v>
      </c>
      <c r="I168" t="s">
        <v>310</v>
      </c>
      <c r="J168" t="s">
        <v>80</v>
      </c>
      <c r="K168" t="s">
        <v>311</v>
      </c>
      <c r="L168" t="s">
        <v>312</v>
      </c>
      <c r="N168">
        <v>1144.05</v>
      </c>
      <c r="O168">
        <v>1144.05</v>
      </c>
      <c r="P168" t="s">
        <v>154</v>
      </c>
      <c r="Q168" t="s">
        <v>155</v>
      </c>
      <c r="R168" t="s">
        <v>156</v>
      </c>
      <c r="S168" t="s">
        <v>157</v>
      </c>
      <c r="T168" t="s">
        <v>80</v>
      </c>
    </row>
    <row r="169" spans="1:20" x14ac:dyDescent="0.25">
      <c r="A169">
        <v>2025</v>
      </c>
      <c r="B169" t="s">
        <v>107</v>
      </c>
      <c r="C169" s="142">
        <v>45807</v>
      </c>
      <c r="D169" t="s">
        <v>79</v>
      </c>
      <c r="E169" t="s">
        <v>4</v>
      </c>
      <c r="F169" t="s">
        <v>80</v>
      </c>
      <c r="G169" t="s">
        <v>329</v>
      </c>
      <c r="H169" t="s">
        <v>150</v>
      </c>
      <c r="I169" t="s">
        <v>310</v>
      </c>
      <c r="J169" t="s">
        <v>80</v>
      </c>
      <c r="K169" t="s">
        <v>311</v>
      </c>
      <c r="L169" t="s">
        <v>312</v>
      </c>
      <c r="N169">
        <v>988.88</v>
      </c>
      <c r="O169">
        <v>988.88</v>
      </c>
      <c r="P169" t="s">
        <v>154</v>
      </c>
      <c r="Q169" t="s">
        <v>155</v>
      </c>
      <c r="R169" t="s">
        <v>156</v>
      </c>
      <c r="S169" t="s">
        <v>157</v>
      </c>
      <c r="T169" t="s">
        <v>80</v>
      </c>
    </row>
    <row r="170" spans="1:20" x14ac:dyDescent="0.25">
      <c r="A170">
        <v>2025</v>
      </c>
      <c r="B170" t="s">
        <v>108</v>
      </c>
      <c r="C170" s="142">
        <v>45813</v>
      </c>
      <c r="D170" t="s">
        <v>79</v>
      </c>
      <c r="E170" t="s">
        <v>4</v>
      </c>
      <c r="F170" t="s">
        <v>80</v>
      </c>
      <c r="G170" t="s">
        <v>329</v>
      </c>
      <c r="H170" t="s">
        <v>330</v>
      </c>
      <c r="I170" t="s">
        <v>310</v>
      </c>
      <c r="J170" t="s">
        <v>80</v>
      </c>
      <c r="K170" t="s">
        <v>162</v>
      </c>
      <c r="L170" t="s">
        <v>163</v>
      </c>
      <c r="M170" t="s">
        <v>351</v>
      </c>
      <c r="N170">
        <v>490.75</v>
      </c>
      <c r="O170">
        <v>-490.75</v>
      </c>
      <c r="P170" t="s">
        <v>154</v>
      </c>
      <c r="Q170" t="s">
        <v>165</v>
      </c>
      <c r="R170" t="s">
        <v>166</v>
      </c>
      <c r="S170" t="s">
        <v>167</v>
      </c>
      <c r="T170" t="s">
        <v>352</v>
      </c>
    </row>
    <row r="171" spans="1:20" x14ac:dyDescent="0.25">
      <c r="A171">
        <v>2025</v>
      </c>
      <c r="B171" t="s">
        <v>108</v>
      </c>
      <c r="C171" s="142">
        <v>45818</v>
      </c>
      <c r="D171" t="s">
        <v>79</v>
      </c>
      <c r="E171" t="s">
        <v>4</v>
      </c>
      <c r="F171" t="s">
        <v>80</v>
      </c>
      <c r="G171" t="s">
        <v>329</v>
      </c>
      <c r="H171" t="s">
        <v>330</v>
      </c>
      <c r="I171" t="s">
        <v>310</v>
      </c>
      <c r="J171" t="s">
        <v>80</v>
      </c>
      <c r="K171" t="s">
        <v>162</v>
      </c>
      <c r="L171" t="s">
        <v>163</v>
      </c>
      <c r="M171" t="s">
        <v>353</v>
      </c>
      <c r="N171">
        <v>3445</v>
      </c>
      <c r="O171">
        <v>-3445</v>
      </c>
      <c r="P171" t="s">
        <v>154</v>
      </c>
      <c r="Q171" t="s">
        <v>165</v>
      </c>
      <c r="R171" t="s">
        <v>166</v>
      </c>
      <c r="S171" t="s">
        <v>167</v>
      </c>
      <c r="T171" t="s">
        <v>354</v>
      </c>
    </row>
    <row r="172" spans="1:20" x14ac:dyDescent="0.25">
      <c r="A172">
        <v>2025</v>
      </c>
      <c r="B172" t="s">
        <v>108</v>
      </c>
      <c r="C172" s="142">
        <v>45838</v>
      </c>
      <c r="D172" t="s">
        <v>79</v>
      </c>
      <c r="E172" t="s">
        <v>4</v>
      </c>
      <c r="F172" t="s">
        <v>80</v>
      </c>
      <c r="G172" t="s">
        <v>329</v>
      </c>
      <c r="H172" t="s">
        <v>330</v>
      </c>
      <c r="I172" t="s">
        <v>310</v>
      </c>
      <c r="J172" t="s">
        <v>80</v>
      </c>
      <c r="K172" t="s">
        <v>162</v>
      </c>
      <c r="L172" t="s">
        <v>163</v>
      </c>
      <c r="M172" t="s">
        <v>355</v>
      </c>
      <c r="N172">
        <v>166.99</v>
      </c>
      <c r="O172">
        <v>-166.99</v>
      </c>
      <c r="P172" t="s">
        <v>154</v>
      </c>
      <c r="Q172" t="s">
        <v>165</v>
      </c>
      <c r="R172" t="s">
        <v>166</v>
      </c>
      <c r="S172" t="s">
        <v>167</v>
      </c>
      <c r="T172" t="s">
        <v>356</v>
      </c>
    </row>
    <row r="173" spans="1:20" x14ac:dyDescent="0.25">
      <c r="A173">
        <v>2025</v>
      </c>
      <c r="B173" t="s">
        <v>108</v>
      </c>
      <c r="C173" s="142">
        <v>45809</v>
      </c>
      <c r="D173" t="s">
        <v>79</v>
      </c>
      <c r="E173" t="s">
        <v>4</v>
      </c>
      <c r="F173" t="s">
        <v>80</v>
      </c>
      <c r="G173" t="s">
        <v>329</v>
      </c>
      <c r="H173" t="s">
        <v>357</v>
      </c>
      <c r="I173" t="s">
        <v>310</v>
      </c>
      <c r="J173" t="s">
        <v>80</v>
      </c>
      <c r="K173" t="s">
        <v>311</v>
      </c>
      <c r="L173" t="s">
        <v>312</v>
      </c>
      <c r="N173">
        <v>9912.48</v>
      </c>
      <c r="O173">
        <v>-9912.48</v>
      </c>
      <c r="P173" t="s">
        <v>154</v>
      </c>
      <c r="Q173" t="s">
        <v>165</v>
      </c>
      <c r="R173" t="s">
        <v>166</v>
      </c>
      <c r="S173" t="s">
        <v>167</v>
      </c>
      <c r="T173" t="s">
        <v>358</v>
      </c>
    </row>
    <row r="174" spans="1:20" x14ac:dyDescent="0.25">
      <c r="A174">
        <v>2025</v>
      </c>
      <c r="B174" t="s">
        <v>109</v>
      </c>
      <c r="C174" s="142">
        <v>45846</v>
      </c>
      <c r="D174" t="s">
        <v>79</v>
      </c>
      <c r="E174" t="s">
        <v>4</v>
      </c>
      <c r="F174" t="s">
        <v>80</v>
      </c>
      <c r="G174" t="s">
        <v>329</v>
      </c>
      <c r="H174" t="s">
        <v>330</v>
      </c>
      <c r="I174" t="s">
        <v>310</v>
      </c>
      <c r="J174" t="s">
        <v>80</v>
      </c>
      <c r="K174" t="s">
        <v>162</v>
      </c>
      <c r="L174" t="s">
        <v>163</v>
      </c>
      <c r="M174" t="s">
        <v>359</v>
      </c>
      <c r="N174">
        <v>1890</v>
      </c>
      <c r="O174">
        <v>-1890</v>
      </c>
      <c r="P174" t="s">
        <v>154</v>
      </c>
      <c r="Q174" t="s">
        <v>165</v>
      </c>
      <c r="R174" t="s">
        <v>166</v>
      </c>
      <c r="S174" t="s">
        <v>167</v>
      </c>
      <c r="T174" t="s">
        <v>360</v>
      </c>
    </row>
    <row r="175" spans="1:20" x14ac:dyDescent="0.25">
      <c r="A175">
        <v>2025</v>
      </c>
      <c r="B175" t="s">
        <v>109</v>
      </c>
      <c r="C175" s="142">
        <v>45847</v>
      </c>
      <c r="D175" t="s">
        <v>79</v>
      </c>
      <c r="E175" t="s">
        <v>4</v>
      </c>
      <c r="F175" t="s">
        <v>80</v>
      </c>
      <c r="G175" t="s">
        <v>329</v>
      </c>
      <c r="H175" t="s">
        <v>330</v>
      </c>
      <c r="I175" t="s">
        <v>310</v>
      </c>
      <c r="J175" t="s">
        <v>80</v>
      </c>
      <c r="K175" t="s">
        <v>162</v>
      </c>
      <c r="L175" t="s">
        <v>163</v>
      </c>
      <c r="M175" t="s">
        <v>361</v>
      </c>
      <c r="N175">
        <v>1410.2</v>
      </c>
      <c r="O175">
        <v>-1410.2</v>
      </c>
      <c r="P175" t="s">
        <v>154</v>
      </c>
      <c r="Q175" t="s">
        <v>165</v>
      </c>
      <c r="R175" t="s">
        <v>166</v>
      </c>
      <c r="S175" t="s">
        <v>167</v>
      </c>
      <c r="T175" t="s">
        <v>362</v>
      </c>
    </row>
    <row r="176" spans="1:20" x14ac:dyDescent="0.25">
      <c r="A176">
        <v>2025</v>
      </c>
      <c r="B176" t="s">
        <v>109</v>
      </c>
      <c r="C176" s="142">
        <v>45848</v>
      </c>
      <c r="D176" t="s">
        <v>79</v>
      </c>
      <c r="E176" t="s">
        <v>4</v>
      </c>
      <c r="F176" t="s">
        <v>80</v>
      </c>
      <c r="G176" t="s">
        <v>329</v>
      </c>
      <c r="H176" t="s">
        <v>330</v>
      </c>
      <c r="I176" t="s">
        <v>310</v>
      </c>
      <c r="J176" t="s">
        <v>80</v>
      </c>
      <c r="K176" t="s">
        <v>162</v>
      </c>
      <c r="L176" t="s">
        <v>163</v>
      </c>
      <c r="M176" t="s">
        <v>363</v>
      </c>
      <c r="N176">
        <v>384.2</v>
      </c>
      <c r="O176">
        <v>-384.2</v>
      </c>
      <c r="P176" t="s">
        <v>154</v>
      </c>
      <c r="Q176" t="s">
        <v>165</v>
      </c>
      <c r="R176" t="s">
        <v>166</v>
      </c>
      <c r="S176" t="s">
        <v>167</v>
      </c>
      <c r="T176" t="s">
        <v>364</v>
      </c>
    </row>
    <row r="177" spans="1:20" x14ac:dyDescent="0.25">
      <c r="A177">
        <v>2025</v>
      </c>
      <c r="B177" t="s">
        <v>109</v>
      </c>
      <c r="C177" s="142">
        <v>45866</v>
      </c>
      <c r="D177" t="s">
        <v>79</v>
      </c>
      <c r="E177" t="s">
        <v>4</v>
      </c>
      <c r="F177" t="s">
        <v>80</v>
      </c>
      <c r="G177" t="s">
        <v>329</v>
      </c>
      <c r="H177" t="s">
        <v>330</v>
      </c>
      <c r="I177" t="s">
        <v>310</v>
      </c>
      <c r="J177" t="s">
        <v>80</v>
      </c>
      <c r="K177" t="s">
        <v>162</v>
      </c>
      <c r="L177" t="s">
        <v>163</v>
      </c>
      <c r="M177" t="s">
        <v>365</v>
      </c>
      <c r="N177">
        <v>370</v>
      </c>
      <c r="O177">
        <v>-370</v>
      </c>
      <c r="P177" t="s">
        <v>154</v>
      </c>
      <c r="Q177" t="s">
        <v>165</v>
      </c>
      <c r="R177" t="s">
        <v>166</v>
      </c>
      <c r="S177" t="s">
        <v>167</v>
      </c>
      <c r="T177" t="s">
        <v>366</v>
      </c>
    </row>
    <row r="178" spans="1:20" x14ac:dyDescent="0.25">
      <c r="A178">
        <v>2025</v>
      </c>
      <c r="B178" t="s">
        <v>109</v>
      </c>
      <c r="C178" s="142">
        <v>45839</v>
      </c>
      <c r="D178" t="s">
        <v>79</v>
      </c>
      <c r="E178" t="s">
        <v>4</v>
      </c>
      <c r="F178" t="s">
        <v>80</v>
      </c>
      <c r="G178" t="s">
        <v>329</v>
      </c>
      <c r="H178" t="s">
        <v>357</v>
      </c>
      <c r="I178" t="s">
        <v>310</v>
      </c>
      <c r="J178" t="s">
        <v>80</v>
      </c>
      <c r="K178" t="s">
        <v>311</v>
      </c>
      <c r="L178" t="s">
        <v>312</v>
      </c>
      <c r="N178">
        <v>12306.03</v>
      </c>
      <c r="O178">
        <v>-12306.03</v>
      </c>
      <c r="P178" t="s">
        <v>154</v>
      </c>
      <c r="Q178" t="s">
        <v>165</v>
      </c>
      <c r="R178" t="s">
        <v>166</v>
      </c>
      <c r="S178" t="s">
        <v>167</v>
      </c>
      <c r="T178" t="s">
        <v>367</v>
      </c>
    </row>
    <row r="179" spans="1:20" x14ac:dyDescent="0.25">
      <c r="A179">
        <v>2025</v>
      </c>
      <c r="B179" t="s">
        <v>110</v>
      </c>
      <c r="C179" s="142">
        <v>45877</v>
      </c>
      <c r="D179" t="s">
        <v>79</v>
      </c>
      <c r="E179" t="s">
        <v>4</v>
      </c>
      <c r="F179" t="s">
        <v>80</v>
      </c>
      <c r="G179" t="s">
        <v>329</v>
      </c>
      <c r="H179" t="s">
        <v>161</v>
      </c>
      <c r="I179" t="s">
        <v>310</v>
      </c>
      <c r="J179" t="s">
        <v>80</v>
      </c>
      <c r="K179" t="s">
        <v>152</v>
      </c>
      <c r="L179" t="s">
        <v>153</v>
      </c>
      <c r="M179" t="s">
        <v>368</v>
      </c>
      <c r="N179">
        <v>100</v>
      </c>
      <c r="O179">
        <v>-100</v>
      </c>
      <c r="P179" t="s">
        <v>154</v>
      </c>
      <c r="Q179" t="s">
        <v>165</v>
      </c>
      <c r="R179" t="s">
        <v>166</v>
      </c>
      <c r="S179" t="s">
        <v>167</v>
      </c>
      <c r="T179" t="s">
        <v>369</v>
      </c>
    </row>
    <row r="180" spans="1:20" x14ac:dyDescent="0.25">
      <c r="A180">
        <v>2025</v>
      </c>
      <c r="B180" t="s">
        <v>110</v>
      </c>
      <c r="C180" s="142">
        <v>45870</v>
      </c>
      <c r="D180" t="s">
        <v>79</v>
      </c>
      <c r="E180" t="s">
        <v>4</v>
      </c>
      <c r="F180" t="s">
        <v>80</v>
      </c>
      <c r="G180" t="s">
        <v>329</v>
      </c>
      <c r="H180" t="s">
        <v>161</v>
      </c>
      <c r="I180" t="s">
        <v>310</v>
      </c>
      <c r="J180" t="s">
        <v>80</v>
      </c>
      <c r="K180" t="s">
        <v>162</v>
      </c>
      <c r="L180" t="s">
        <v>163</v>
      </c>
      <c r="M180" t="s">
        <v>370</v>
      </c>
      <c r="N180">
        <v>3500</v>
      </c>
      <c r="O180">
        <v>-3500</v>
      </c>
      <c r="P180" t="s">
        <v>154</v>
      </c>
      <c r="Q180" t="s">
        <v>165</v>
      </c>
      <c r="R180" t="s">
        <v>166</v>
      </c>
      <c r="S180" t="s">
        <v>167</v>
      </c>
      <c r="T180" t="s">
        <v>371</v>
      </c>
    </row>
    <row r="181" spans="1:20" x14ac:dyDescent="0.25">
      <c r="A181">
        <v>2025</v>
      </c>
      <c r="B181" t="s">
        <v>110</v>
      </c>
      <c r="C181" s="142">
        <v>45877</v>
      </c>
      <c r="D181" t="s">
        <v>79</v>
      </c>
      <c r="E181" t="s">
        <v>4</v>
      </c>
      <c r="F181" t="s">
        <v>80</v>
      </c>
      <c r="G181" t="s">
        <v>329</v>
      </c>
      <c r="H181" t="s">
        <v>330</v>
      </c>
      <c r="I181" t="s">
        <v>310</v>
      </c>
      <c r="J181" t="s">
        <v>80</v>
      </c>
      <c r="K181" t="s">
        <v>162</v>
      </c>
      <c r="L181" t="s">
        <v>163</v>
      </c>
      <c r="M181" t="s">
        <v>359</v>
      </c>
      <c r="N181">
        <v>300</v>
      </c>
      <c r="O181">
        <v>-300</v>
      </c>
      <c r="P181" t="s">
        <v>154</v>
      </c>
      <c r="Q181" t="s">
        <v>165</v>
      </c>
      <c r="R181" t="s">
        <v>166</v>
      </c>
      <c r="S181" t="s">
        <v>167</v>
      </c>
      <c r="T181" t="s">
        <v>372</v>
      </c>
    </row>
    <row r="182" spans="1:20" x14ac:dyDescent="0.25">
      <c r="A182">
        <v>2025</v>
      </c>
      <c r="B182" t="s">
        <v>110</v>
      </c>
      <c r="C182" s="142">
        <v>45870</v>
      </c>
      <c r="D182" t="s">
        <v>79</v>
      </c>
      <c r="E182" t="s">
        <v>4</v>
      </c>
      <c r="F182" t="s">
        <v>80</v>
      </c>
      <c r="G182" t="s">
        <v>329</v>
      </c>
      <c r="H182" t="s">
        <v>357</v>
      </c>
      <c r="I182" t="s">
        <v>310</v>
      </c>
      <c r="J182" t="s">
        <v>80</v>
      </c>
      <c r="K182" t="s">
        <v>311</v>
      </c>
      <c r="L182" t="s">
        <v>312</v>
      </c>
      <c r="N182">
        <v>13992.78</v>
      </c>
      <c r="O182">
        <v>-13992.78</v>
      </c>
      <c r="P182" t="s">
        <v>154</v>
      </c>
      <c r="Q182" t="s">
        <v>165</v>
      </c>
      <c r="R182" t="s">
        <v>166</v>
      </c>
      <c r="S182" t="s">
        <v>167</v>
      </c>
      <c r="T182" t="s">
        <v>367</v>
      </c>
    </row>
    <row r="183" spans="1:20" x14ac:dyDescent="0.25">
      <c r="A183">
        <v>2025</v>
      </c>
      <c r="B183" t="s">
        <v>111</v>
      </c>
      <c r="C183" s="142">
        <v>45929</v>
      </c>
      <c r="D183" t="s">
        <v>79</v>
      </c>
      <c r="E183" t="s">
        <v>4</v>
      </c>
      <c r="F183" t="s">
        <v>80</v>
      </c>
      <c r="G183" t="s">
        <v>329</v>
      </c>
      <c r="H183" t="s">
        <v>330</v>
      </c>
      <c r="I183" t="s">
        <v>310</v>
      </c>
      <c r="J183" t="s">
        <v>80</v>
      </c>
      <c r="K183" t="s">
        <v>159</v>
      </c>
      <c r="L183" t="s">
        <v>160</v>
      </c>
      <c r="M183" t="s">
        <v>373</v>
      </c>
      <c r="N183">
        <v>152</v>
      </c>
      <c r="O183">
        <v>-152</v>
      </c>
      <c r="P183" t="s">
        <v>154</v>
      </c>
      <c r="Q183" t="s">
        <v>165</v>
      </c>
      <c r="R183" t="s">
        <v>166</v>
      </c>
      <c r="S183" t="s">
        <v>167</v>
      </c>
      <c r="T183" t="s">
        <v>374</v>
      </c>
    </row>
    <row r="184" spans="1:20" x14ac:dyDescent="0.25">
      <c r="A184">
        <v>2025</v>
      </c>
      <c r="B184" t="s">
        <v>111</v>
      </c>
      <c r="C184" s="142">
        <v>45903</v>
      </c>
      <c r="D184" t="s">
        <v>79</v>
      </c>
      <c r="E184" t="s">
        <v>4</v>
      </c>
      <c r="F184" t="s">
        <v>80</v>
      </c>
      <c r="G184" t="s">
        <v>329</v>
      </c>
      <c r="H184" t="s">
        <v>330</v>
      </c>
      <c r="I184" t="s">
        <v>310</v>
      </c>
      <c r="J184" t="s">
        <v>80</v>
      </c>
      <c r="K184" t="s">
        <v>162</v>
      </c>
      <c r="L184" t="s">
        <v>163</v>
      </c>
      <c r="M184" t="s">
        <v>375</v>
      </c>
      <c r="N184">
        <v>51.45</v>
      </c>
      <c r="O184">
        <v>-51.45</v>
      </c>
      <c r="P184" t="s">
        <v>154</v>
      </c>
      <c r="Q184" t="s">
        <v>165</v>
      </c>
      <c r="R184" t="s">
        <v>166</v>
      </c>
      <c r="S184" t="s">
        <v>167</v>
      </c>
      <c r="T184" t="s">
        <v>376</v>
      </c>
    </row>
    <row r="185" spans="1:20" x14ac:dyDescent="0.25">
      <c r="A185">
        <v>2025</v>
      </c>
      <c r="B185" t="s">
        <v>111</v>
      </c>
      <c r="C185" s="142">
        <v>45911</v>
      </c>
      <c r="D185" t="s">
        <v>79</v>
      </c>
      <c r="E185" t="s">
        <v>4</v>
      </c>
      <c r="F185" t="s">
        <v>80</v>
      </c>
      <c r="G185" t="s">
        <v>329</v>
      </c>
      <c r="H185" t="s">
        <v>161</v>
      </c>
      <c r="I185" t="s">
        <v>310</v>
      </c>
      <c r="J185" t="s">
        <v>80</v>
      </c>
      <c r="K185" t="s">
        <v>162</v>
      </c>
      <c r="L185" t="s">
        <v>163</v>
      </c>
      <c r="M185" t="s">
        <v>377</v>
      </c>
      <c r="N185">
        <v>2874.15</v>
      </c>
      <c r="O185">
        <v>-2874.15</v>
      </c>
      <c r="P185" t="s">
        <v>154</v>
      </c>
      <c r="Q185" t="s">
        <v>165</v>
      </c>
      <c r="R185" t="s">
        <v>166</v>
      </c>
      <c r="S185" t="s">
        <v>167</v>
      </c>
      <c r="T185" t="s">
        <v>378</v>
      </c>
    </row>
    <row r="186" spans="1:20" x14ac:dyDescent="0.25">
      <c r="A186">
        <v>2025</v>
      </c>
      <c r="B186" t="s">
        <v>111</v>
      </c>
      <c r="C186" s="142">
        <v>45911</v>
      </c>
      <c r="D186" t="s">
        <v>79</v>
      </c>
      <c r="E186" t="s">
        <v>4</v>
      </c>
      <c r="F186" t="s">
        <v>80</v>
      </c>
      <c r="G186" t="s">
        <v>329</v>
      </c>
      <c r="H186" t="s">
        <v>161</v>
      </c>
      <c r="I186" t="s">
        <v>310</v>
      </c>
      <c r="J186" t="s">
        <v>80</v>
      </c>
      <c r="K186" t="s">
        <v>162</v>
      </c>
      <c r="L186" t="s">
        <v>163</v>
      </c>
      <c r="M186" t="s">
        <v>379</v>
      </c>
      <c r="N186">
        <v>1204.9100000000001</v>
      </c>
      <c r="O186">
        <v>-1204.9100000000001</v>
      </c>
      <c r="P186" t="s">
        <v>154</v>
      </c>
      <c r="Q186" t="s">
        <v>165</v>
      </c>
      <c r="R186" t="s">
        <v>166</v>
      </c>
      <c r="S186" t="s">
        <v>167</v>
      </c>
      <c r="T186" t="s">
        <v>380</v>
      </c>
    </row>
    <row r="187" spans="1:20" x14ac:dyDescent="0.25">
      <c r="A187">
        <v>2025</v>
      </c>
      <c r="B187" t="s">
        <v>111</v>
      </c>
      <c r="C187" s="142">
        <v>45916</v>
      </c>
      <c r="D187" t="s">
        <v>79</v>
      </c>
      <c r="E187" t="s">
        <v>4</v>
      </c>
      <c r="F187" t="s">
        <v>80</v>
      </c>
      <c r="G187" t="s">
        <v>329</v>
      </c>
      <c r="H187" t="s">
        <v>161</v>
      </c>
      <c r="I187" t="s">
        <v>310</v>
      </c>
      <c r="J187" t="s">
        <v>80</v>
      </c>
      <c r="K187" t="s">
        <v>162</v>
      </c>
      <c r="L187" t="s">
        <v>163</v>
      </c>
      <c r="M187" t="s">
        <v>381</v>
      </c>
      <c r="N187">
        <v>190</v>
      </c>
      <c r="O187">
        <v>-190</v>
      </c>
      <c r="P187" t="s">
        <v>154</v>
      </c>
      <c r="Q187" t="s">
        <v>165</v>
      </c>
      <c r="R187" t="s">
        <v>166</v>
      </c>
      <c r="S187" t="s">
        <v>167</v>
      </c>
      <c r="T187" t="s">
        <v>382</v>
      </c>
    </row>
    <row r="188" spans="1:20" x14ac:dyDescent="0.25">
      <c r="A188">
        <v>2025</v>
      </c>
      <c r="B188" t="s">
        <v>111</v>
      </c>
      <c r="C188" s="142">
        <v>45918</v>
      </c>
      <c r="D188" t="s">
        <v>79</v>
      </c>
      <c r="E188" t="s">
        <v>4</v>
      </c>
      <c r="F188" t="s">
        <v>80</v>
      </c>
      <c r="G188" t="s">
        <v>329</v>
      </c>
      <c r="H188" t="s">
        <v>330</v>
      </c>
      <c r="I188" t="s">
        <v>310</v>
      </c>
      <c r="J188" t="s">
        <v>80</v>
      </c>
      <c r="K188" t="s">
        <v>162</v>
      </c>
      <c r="L188" t="s">
        <v>163</v>
      </c>
      <c r="M188" t="s">
        <v>383</v>
      </c>
      <c r="N188">
        <v>292</v>
      </c>
      <c r="O188">
        <v>-292</v>
      </c>
      <c r="P188" t="s">
        <v>154</v>
      </c>
      <c r="Q188" t="s">
        <v>165</v>
      </c>
      <c r="R188" t="s">
        <v>166</v>
      </c>
      <c r="S188" t="s">
        <v>167</v>
      </c>
      <c r="T188" t="s">
        <v>384</v>
      </c>
    </row>
    <row r="189" spans="1:20" x14ac:dyDescent="0.25">
      <c r="A189">
        <v>2025</v>
      </c>
      <c r="B189" t="s">
        <v>111</v>
      </c>
      <c r="C189" s="142">
        <v>45918</v>
      </c>
      <c r="D189" t="s">
        <v>79</v>
      </c>
      <c r="E189" t="s">
        <v>4</v>
      </c>
      <c r="F189" t="s">
        <v>80</v>
      </c>
      <c r="G189" t="s">
        <v>329</v>
      </c>
      <c r="H189" t="s">
        <v>330</v>
      </c>
      <c r="I189" t="s">
        <v>310</v>
      </c>
      <c r="J189" t="s">
        <v>80</v>
      </c>
      <c r="K189" t="s">
        <v>162</v>
      </c>
      <c r="L189" t="s">
        <v>163</v>
      </c>
      <c r="M189" t="s">
        <v>385</v>
      </c>
      <c r="N189">
        <v>1735</v>
      </c>
      <c r="O189">
        <v>-1735</v>
      </c>
      <c r="P189" t="s">
        <v>154</v>
      </c>
      <c r="Q189" t="s">
        <v>165</v>
      </c>
      <c r="R189" t="s">
        <v>166</v>
      </c>
      <c r="S189" t="s">
        <v>167</v>
      </c>
      <c r="T189" t="s">
        <v>386</v>
      </c>
    </row>
    <row r="190" spans="1:20" x14ac:dyDescent="0.25">
      <c r="A190">
        <v>2025</v>
      </c>
      <c r="B190" t="s">
        <v>111</v>
      </c>
      <c r="C190" s="142">
        <v>45901</v>
      </c>
      <c r="D190" t="s">
        <v>79</v>
      </c>
      <c r="E190" t="s">
        <v>4</v>
      </c>
      <c r="F190" t="s">
        <v>80</v>
      </c>
      <c r="G190" t="s">
        <v>329</v>
      </c>
      <c r="H190" t="s">
        <v>357</v>
      </c>
      <c r="I190" t="s">
        <v>310</v>
      </c>
      <c r="J190" t="s">
        <v>80</v>
      </c>
      <c r="K190" t="s">
        <v>311</v>
      </c>
      <c r="L190" t="s">
        <v>312</v>
      </c>
      <c r="N190">
        <v>11885.67</v>
      </c>
      <c r="O190">
        <v>-11885.67</v>
      </c>
      <c r="P190" t="s">
        <v>154</v>
      </c>
      <c r="Q190" t="s">
        <v>165</v>
      </c>
      <c r="R190" t="s">
        <v>166</v>
      </c>
      <c r="S190" t="s">
        <v>167</v>
      </c>
      <c r="T190" t="s">
        <v>387</v>
      </c>
    </row>
    <row r="191" spans="1:20" x14ac:dyDescent="0.25">
      <c r="A191">
        <v>2025</v>
      </c>
      <c r="B191" t="s">
        <v>112</v>
      </c>
      <c r="C191" s="142">
        <v>45931</v>
      </c>
      <c r="D191" t="s">
        <v>79</v>
      </c>
      <c r="E191" t="s">
        <v>4</v>
      </c>
      <c r="F191" t="s">
        <v>80</v>
      </c>
      <c r="G191" t="s">
        <v>329</v>
      </c>
      <c r="H191" t="s">
        <v>330</v>
      </c>
      <c r="I191" t="s">
        <v>310</v>
      </c>
      <c r="J191" t="s">
        <v>80</v>
      </c>
      <c r="K191" t="s">
        <v>162</v>
      </c>
      <c r="L191" t="s">
        <v>163</v>
      </c>
      <c r="M191" t="s">
        <v>388</v>
      </c>
      <c r="N191">
        <v>81.08</v>
      </c>
      <c r="O191">
        <v>-81.08</v>
      </c>
      <c r="P191" t="s">
        <v>154</v>
      </c>
      <c r="Q191" t="s">
        <v>187</v>
      </c>
      <c r="R191" t="s">
        <v>166</v>
      </c>
      <c r="S191" t="s">
        <v>167</v>
      </c>
      <c r="T191" t="s">
        <v>389</v>
      </c>
    </row>
    <row r="192" spans="1:20" x14ac:dyDescent="0.25">
      <c r="A192">
        <v>2025</v>
      </c>
      <c r="B192" t="s">
        <v>112</v>
      </c>
      <c r="C192" s="142">
        <v>45961</v>
      </c>
      <c r="D192" t="s">
        <v>79</v>
      </c>
      <c r="E192" t="s">
        <v>4</v>
      </c>
      <c r="F192" t="s">
        <v>80</v>
      </c>
      <c r="G192" t="s">
        <v>329</v>
      </c>
      <c r="H192" t="s">
        <v>357</v>
      </c>
      <c r="I192" t="s">
        <v>310</v>
      </c>
      <c r="J192" t="s">
        <v>80</v>
      </c>
      <c r="K192" t="s">
        <v>311</v>
      </c>
      <c r="L192" t="s">
        <v>312</v>
      </c>
      <c r="M192" t="s">
        <v>390</v>
      </c>
      <c r="N192">
        <v>12651.11</v>
      </c>
      <c r="O192">
        <v>-12651.11</v>
      </c>
      <c r="P192" t="s">
        <v>154</v>
      </c>
      <c r="Q192" t="s">
        <v>187</v>
      </c>
      <c r="R192" t="s">
        <v>166</v>
      </c>
      <c r="S192" t="s">
        <v>167</v>
      </c>
      <c r="T192" t="s">
        <v>391</v>
      </c>
    </row>
    <row r="193" spans="1:20" x14ac:dyDescent="0.25">
      <c r="A193">
        <v>2025</v>
      </c>
      <c r="B193" t="s">
        <v>113</v>
      </c>
      <c r="C193" s="142">
        <v>45968</v>
      </c>
      <c r="D193" t="s">
        <v>79</v>
      </c>
      <c r="E193" t="s">
        <v>4</v>
      </c>
      <c r="F193" t="s">
        <v>80</v>
      </c>
      <c r="G193" t="s">
        <v>329</v>
      </c>
      <c r="H193" t="s">
        <v>330</v>
      </c>
      <c r="I193" t="s">
        <v>310</v>
      </c>
      <c r="J193" t="s">
        <v>80</v>
      </c>
      <c r="K193" t="s">
        <v>162</v>
      </c>
      <c r="L193" t="s">
        <v>163</v>
      </c>
      <c r="M193" t="s">
        <v>392</v>
      </c>
      <c r="N193">
        <v>300</v>
      </c>
      <c r="O193">
        <v>-300</v>
      </c>
      <c r="P193" t="s">
        <v>154</v>
      </c>
      <c r="Q193" t="s">
        <v>187</v>
      </c>
      <c r="R193" t="s">
        <v>166</v>
      </c>
      <c r="S193" t="s">
        <v>167</v>
      </c>
      <c r="T193" t="s">
        <v>393</v>
      </c>
    </row>
    <row r="194" spans="1:20" x14ac:dyDescent="0.25">
      <c r="A194">
        <v>2025</v>
      </c>
      <c r="B194" t="s">
        <v>113</v>
      </c>
      <c r="C194" s="142">
        <v>45978</v>
      </c>
      <c r="D194" t="s">
        <v>79</v>
      </c>
      <c r="E194" t="s">
        <v>4</v>
      </c>
      <c r="F194" t="s">
        <v>80</v>
      </c>
      <c r="G194" t="s">
        <v>329</v>
      </c>
      <c r="H194" t="s">
        <v>330</v>
      </c>
      <c r="I194" t="s">
        <v>310</v>
      </c>
      <c r="J194" t="s">
        <v>80</v>
      </c>
      <c r="K194" t="s">
        <v>162</v>
      </c>
      <c r="L194" t="s">
        <v>163</v>
      </c>
      <c r="M194" t="s">
        <v>394</v>
      </c>
      <c r="N194">
        <v>300</v>
      </c>
      <c r="O194">
        <v>-300</v>
      </c>
      <c r="P194" t="s">
        <v>154</v>
      </c>
      <c r="Q194" t="s">
        <v>187</v>
      </c>
      <c r="R194" t="s">
        <v>166</v>
      </c>
      <c r="S194" t="s">
        <v>167</v>
      </c>
      <c r="T194" t="s">
        <v>395</v>
      </c>
    </row>
    <row r="195" spans="1:20" x14ac:dyDescent="0.25">
      <c r="A195">
        <v>2025</v>
      </c>
      <c r="B195" t="s">
        <v>113</v>
      </c>
      <c r="C195" s="142">
        <v>45980</v>
      </c>
      <c r="D195" t="s">
        <v>79</v>
      </c>
      <c r="E195" t="s">
        <v>4</v>
      </c>
      <c r="F195" t="s">
        <v>80</v>
      </c>
      <c r="G195" t="s">
        <v>329</v>
      </c>
      <c r="H195" t="s">
        <v>330</v>
      </c>
      <c r="I195" t="s">
        <v>310</v>
      </c>
      <c r="J195" t="s">
        <v>80</v>
      </c>
      <c r="K195" t="s">
        <v>162</v>
      </c>
      <c r="L195" t="s">
        <v>163</v>
      </c>
      <c r="M195" t="s">
        <v>396</v>
      </c>
      <c r="N195">
        <v>660</v>
      </c>
      <c r="O195">
        <v>-660</v>
      </c>
      <c r="P195" t="s">
        <v>154</v>
      </c>
      <c r="Q195" t="s">
        <v>187</v>
      </c>
      <c r="R195" t="s">
        <v>166</v>
      </c>
      <c r="S195" t="s">
        <v>167</v>
      </c>
      <c r="T195" t="s">
        <v>397</v>
      </c>
    </row>
    <row r="196" spans="1:20" x14ac:dyDescent="0.25">
      <c r="A196">
        <v>2025</v>
      </c>
      <c r="B196" t="s">
        <v>113</v>
      </c>
      <c r="C196" s="142">
        <v>45985</v>
      </c>
      <c r="D196" t="s">
        <v>79</v>
      </c>
      <c r="E196" t="s">
        <v>4</v>
      </c>
      <c r="F196" t="s">
        <v>80</v>
      </c>
      <c r="G196" t="s">
        <v>329</v>
      </c>
      <c r="H196" t="s">
        <v>330</v>
      </c>
      <c r="I196" t="s">
        <v>310</v>
      </c>
      <c r="J196" t="s">
        <v>80</v>
      </c>
      <c r="K196" t="s">
        <v>162</v>
      </c>
      <c r="L196" t="s">
        <v>163</v>
      </c>
      <c r="M196" t="s">
        <v>398</v>
      </c>
      <c r="N196">
        <v>290</v>
      </c>
      <c r="O196">
        <v>-290</v>
      </c>
      <c r="P196" t="s">
        <v>154</v>
      </c>
      <c r="Q196" t="s">
        <v>187</v>
      </c>
      <c r="R196" t="s">
        <v>166</v>
      </c>
      <c r="S196" t="s">
        <v>167</v>
      </c>
      <c r="T196" t="s">
        <v>399</v>
      </c>
    </row>
    <row r="197" spans="1:20" x14ac:dyDescent="0.25">
      <c r="A197">
        <v>2025</v>
      </c>
      <c r="B197" t="s">
        <v>113</v>
      </c>
      <c r="C197" s="142">
        <v>45991</v>
      </c>
      <c r="D197" t="s">
        <v>79</v>
      </c>
      <c r="E197" t="s">
        <v>4</v>
      </c>
      <c r="F197" t="s">
        <v>80</v>
      </c>
      <c r="G197" t="s">
        <v>329</v>
      </c>
      <c r="H197" t="s">
        <v>357</v>
      </c>
      <c r="I197" t="s">
        <v>310</v>
      </c>
      <c r="J197" t="s">
        <v>80</v>
      </c>
      <c r="K197" t="s">
        <v>311</v>
      </c>
      <c r="L197" t="s">
        <v>312</v>
      </c>
      <c r="M197" t="s">
        <v>400</v>
      </c>
      <c r="N197">
        <v>7245.02</v>
      </c>
      <c r="O197">
        <v>-7245.02</v>
      </c>
      <c r="P197" t="s">
        <v>154</v>
      </c>
      <c r="Q197" t="s">
        <v>187</v>
      </c>
      <c r="R197" t="s">
        <v>166</v>
      </c>
      <c r="S197" t="s">
        <v>167</v>
      </c>
      <c r="T197" t="s">
        <v>401</v>
      </c>
    </row>
    <row r="198" spans="1:20" x14ac:dyDescent="0.25">
      <c r="A198">
        <v>2025</v>
      </c>
      <c r="B198" t="s">
        <v>114</v>
      </c>
      <c r="C198" s="142">
        <v>46007</v>
      </c>
      <c r="D198" t="s">
        <v>79</v>
      </c>
      <c r="E198" t="s">
        <v>4</v>
      </c>
      <c r="F198" t="s">
        <v>80</v>
      </c>
      <c r="G198" t="s">
        <v>402</v>
      </c>
      <c r="H198" t="s">
        <v>330</v>
      </c>
      <c r="I198" t="s">
        <v>403</v>
      </c>
      <c r="J198" t="s">
        <v>80</v>
      </c>
      <c r="K198" t="s">
        <v>159</v>
      </c>
      <c r="L198" t="s">
        <v>160</v>
      </c>
      <c r="M198" t="s">
        <v>404</v>
      </c>
      <c r="N198">
        <v>1950.82</v>
      </c>
      <c r="O198">
        <v>-1950.82</v>
      </c>
      <c r="P198" t="s">
        <v>209</v>
      </c>
      <c r="Q198" t="s">
        <v>187</v>
      </c>
      <c r="R198" t="s">
        <v>156</v>
      </c>
      <c r="S198" t="s">
        <v>157</v>
      </c>
      <c r="T198" t="s">
        <v>405</v>
      </c>
    </row>
    <row r="199" spans="1:20" x14ac:dyDescent="0.25">
      <c r="A199">
        <v>2025</v>
      </c>
      <c r="B199" t="s">
        <v>114</v>
      </c>
      <c r="C199" s="142">
        <v>45996</v>
      </c>
      <c r="D199" t="s">
        <v>79</v>
      </c>
      <c r="E199" t="s">
        <v>4</v>
      </c>
      <c r="F199" t="s">
        <v>80</v>
      </c>
      <c r="G199" t="s">
        <v>329</v>
      </c>
      <c r="H199" t="s">
        <v>330</v>
      </c>
      <c r="I199" t="s">
        <v>310</v>
      </c>
      <c r="J199" t="s">
        <v>80</v>
      </c>
      <c r="K199" t="s">
        <v>162</v>
      </c>
      <c r="L199" t="s">
        <v>163</v>
      </c>
      <c r="M199" t="s">
        <v>182</v>
      </c>
      <c r="N199">
        <v>291.12</v>
      </c>
      <c r="O199">
        <v>-291.12</v>
      </c>
      <c r="P199" t="s">
        <v>209</v>
      </c>
      <c r="Q199" t="s">
        <v>187</v>
      </c>
      <c r="R199" t="s">
        <v>166</v>
      </c>
      <c r="S199" t="s">
        <v>167</v>
      </c>
      <c r="T199" t="s">
        <v>406</v>
      </c>
    </row>
    <row r="200" spans="1:20" x14ac:dyDescent="0.25">
      <c r="A200">
        <v>2025</v>
      </c>
      <c r="B200" t="s">
        <v>114</v>
      </c>
      <c r="C200" s="142">
        <v>45999</v>
      </c>
      <c r="D200" t="s">
        <v>79</v>
      </c>
      <c r="E200" t="s">
        <v>4</v>
      </c>
      <c r="F200" t="s">
        <v>80</v>
      </c>
      <c r="G200" t="s">
        <v>329</v>
      </c>
      <c r="H200" t="s">
        <v>330</v>
      </c>
      <c r="I200" t="s">
        <v>310</v>
      </c>
      <c r="J200" t="s">
        <v>80</v>
      </c>
      <c r="K200" t="s">
        <v>162</v>
      </c>
      <c r="L200" t="s">
        <v>163</v>
      </c>
      <c r="M200" t="s">
        <v>407</v>
      </c>
      <c r="N200">
        <v>300</v>
      </c>
      <c r="O200">
        <v>-300</v>
      </c>
      <c r="P200" t="s">
        <v>209</v>
      </c>
      <c r="Q200" t="s">
        <v>187</v>
      </c>
      <c r="R200" t="s">
        <v>166</v>
      </c>
      <c r="S200" t="s">
        <v>167</v>
      </c>
      <c r="T200" t="s">
        <v>408</v>
      </c>
    </row>
    <row r="201" spans="1:20" x14ac:dyDescent="0.25">
      <c r="A201">
        <v>2025</v>
      </c>
      <c r="B201" t="s">
        <v>114</v>
      </c>
      <c r="C201" s="142">
        <v>46007</v>
      </c>
      <c r="D201" t="s">
        <v>79</v>
      </c>
      <c r="E201" t="s">
        <v>4</v>
      </c>
      <c r="F201" t="s">
        <v>80</v>
      </c>
      <c r="G201" t="s">
        <v>329</v>
      </c>
      <c r="H201" t="s">
        <v>330</v>
      </c>
      <c r="I201" t="s">
        <v>310</v>
      </c>
      <c r="J201" t="s">
        <v>80</v>
      </c>
      <c r="K201" t="s">
        <v>162</v>
      </c>
      <c r="L201" t="s">
        <v>163</v>
      </c>
      <c r="M201" t="s">
        <v>409</v>
      </c>
      <c r="N201">
        <v>150</v>
      </c>
      <c r="O201">
        <v>-150</v>
      </c>
      <c r="P201" t="s">
        <v>209</v>
      </c>
      <c r="Q201" t="s">
        <v>187</v>
      </c>
      <c r="R201" t="s">
        <v>166</v>
      </c>
      <c r="S201" t="s">
        <v>167</v>
      </c>
      <c r="T201" t="s">
        <v>410</v>
      </c>
    </row>
    <row r="202" spans="1:20" x14ac:dyDescent="0.25">
      <c r="A202">
        <v>2025</v>
      </c>
      <c r="B202" t="s">
        <v>114</v>
      </c>
      <c r="C202" s="142">
        <v>46007</v>
      </c>
      <c r="D202" t="s">
        <v>79</v>
      </c>
      <c r="E202" t="s">
        <v>4</v>
      </c>
      <c r="F202" t="s">
        <v>80</v>
      </c>
      <c r="G202" t="s">
        <v>329</v>
      </c>
      <c r="H202" t="s">
        <v>330</v>
      </c>
      <c r="I202" t="s">
        <v>310</v>
      </c>
      <c r="J202" t="s">
        <v>80</v>
      </c>
      <c r="K202" t="s">
        <v>162</v>
      </c>
      <c r="L202" t="s">
        <v>163</v>
      </c>
      <c r="M202" t="s">
        <v>411</v>
      </c>
      <c r="N202">
        <v>750</v>
      </c>
      <c r="O202">
        <v>-750</v>
      </c>
      <c r="P202" t="s">
        <v>209</v>
      </c>
      <c r="Q202" t="s">
        <v>187</v>
      </c>
      <c r="R202" t="s">
        <v>166</v>
      </c>
      <c r="S202" t="s">
        <v>167</v>
      </c>
      <c r="T202" t="s">
        <v>412</v>
      </c>
    </row>
    <row r="203" spans="1:20" x14ac:dyDescent="0.25">
      <c r="A203">
        <v>2025</v>
      </c>
      <c r="B203" t="s">
        <v>114</v>
      </c>
      <c r="C203" s="142">
        <v>46022</v>
      </c>
      <c r="D203" t="s">
        <v>79</v>
      </c>
      <c r="E203" t="s">
        <v>4</v>
      </c>
      <c r="F203" t="s">
        <v>80</v>
      </c>
      <c r="G203" t="s">
        <v>329</v>
      </c>
      <c r="H203" t="s">
        <v>357</v>
      </c>
      <c r="I203" t="s">
        <v>310</v>
      </c>
      <c r="J203" t="s">
        <v>80</v>
      </c>
      <c r="K203" t="s">
        <v>311</v>
      </c>
      <c r="L203" t="s">
        <v>312</v>
      </c>
      <c r="M203" t="s">
        <v>413</v>
      </c>
      <c r="N203">
        <v>5448.87</v>
      </c>
      <c r="O203">
        <v>-5448.87</v>
      </c>
      <c r="P203" t="s">
        <v>154</v>
      </c>
      <c r="Q203" t="s">
        <v>187</v>
      </c>
      <c r="R203" t="s">
        <v>166</v>
      </c>
      <c r="S203" t="s">
        <v>167</v>
      </c>
      <c r="T203" t="s">
        <v>414</v>
      </c>
    </row>
    <row r="204" spans="1:20" x14ac:dyDescent="0.25">
      <c r="A204">
        <v>2026</v>
      </c>
      <c r="B204" t="s">
        <v>115</v>
      </c>
      <c r="C204" s="142">
        <v>46028</v>
      </c>
      <c r="D204" t="s">
        <v>79</v>
      </c>
      <c r="E204" t="s">
        <v>4</v>
      </c>
      <c r="F204" t="s">
        <v>80</v>
      </c>
      <c r="G204" t="s">
        <v>329</v>
      </c>
      <c r="H204" t="s">
        <v>330</v>
      </c>
      <c r="I204" t="s">
        <v>310</v>
      </c>
      <c r="J204" t="s">
        <v>80</v>
      </c>
      <c r="K204" t="s">
        <v>162</v>
      </c>
      <c r="L204" t="s">
        <v>163</v>
      </c>
      <c r="M204" t="s">
        <v>415</v>
      </c>
      <c r="N204">
        <v>317.10000000000002</v>
      </c>
      <c r="O204">
        <v>-317.10000000000002</v>
      </c>
      <c r="P204" t="s">
        <v>154</v>
      </c>
      <c r="Q204" t="s">
        <v>187</v>
      </c>
      <c r="R204" t="s">
        <v>156</v>
      </c>
      <c r="S204" t="s">
        <v>157</v>
      </c>
      <c r="T204" t="s">
        <v>416</v>
      </c>
    </row>
    <row r="205" spans="1:20" x14ac:dyDescent="0.25">
      <c r="A205">
        <v>2026</v>
      </c>
      <c r="B205" t="s">
        <v>115</v>
      </c>
      <c r="C205" s="142">
        <v>46037</v>
      </c>
      <c r="D205" t="s">
        <v>79</v>
      </c>
      <c r="E205" t="s">
        <v>4</v>
      </c>
      <c r="F205" t="s">
        <v>80</v>
      </c>
      <c r="G205" t="s">
        <v>329</v>
      </c>
      <c r="H205" t="s">
        <v>330</v>
      </c>
      <c r="I205" t="s">
        <v>310</v>
      </c>
      <c r="J205" t="s">
        <v>80</v>
      </c>
      <c r="K205" t="s">
        <v>162</v>
      </c>
      <c r="L205" t="s">
        <v>163</v>
      </c>
      <c r="M205" t="s">
        <v>417</v>
      </c>
      <c r="N205">
        <v>353</v>
      </c>
      <c r="O205">
        <v>-353</v>
      </c>
      <c r="P205" t="s">
        <v>154</v>
      </c>
      <c r="Q205" t="s">
        <v>187</v>
      </c>
      <c r="R205" t="s">
        <v>156</v>
      </c>
      <c r="S205" t="s">
        <v>157</v>
      </c>
      <c r="T205" t="s">
        <v>418</v>
      </c>
    </row>
    <row r="206" spans="1:20" x14ac:dyDescent="0.25">
      <c r="A206">
        <v>2026</v>
      </c>
      <c r="B206" t="s">
        <v>115</v>
      </c>
      <c r="C206" s="142">
        <v>46037</v>
      </c>
      <c r="D206" t="s">
        <v>79</v>
      </c>
      <c r="E206" t="s">
        <v>4</v>
      </c>
      <c r="F206" t="s">
        <v>80</v>
      </c>
      <c r="G206" t="s">
        <v>329</v>
      </c>
      <c r="H206" t="s">
        <v>330</v>
      </c>
      <c r="I206" t="s">
        <v>310</v>
      </c>
      <c r="J206" t="s">
        <v>80</v>
      </c>
      <c r="K206" t="s">
        <v>162</v>
      </c>
      <c r="L206" t="s">
        <v>163</v>
      </c>
      <c r="M206" t="s">
        <v>419</v>
      </c>
      <c r="N206">
        <v>344</v>
      </c>
      <c r="O206">
        <v>-344</v>
      </c>
      <c r="P206" t="s">
        <v>154</v>
      </c>
      <c r="Q206" t="s">
        <v>187</v>
      </c>
      <c r="R206" t="s">
        <v>156</v>
      </c>
      <c r="S206" t="s">
        <v>157</v>
      </c>
      <c r="T206" t="s">
        <v>420</v>
      </c>
    </row>
    <row r="207" spans="1:20" x14ac:dyDescent="0.25">
      <c r="A207">
        <v>2026</v>
      </c>
      <c r="B207" t="s">
        <v>115</v>
      </c>
      <c r="C207" s="142">
        <v>46037</v>
      </c>
      <c r="D207" t="s">
        <v>79</v>
      </c>
      <c r="E207" t="s">
        <v>4</v>
      </c>
      <c r="F207" t="s">
        <v>80</v>
      </c>
      <c r="G207" t="s">
        <v>329</v>
      </c>
      <c r="H207" t="s">
        <v>330</v>
      </c>
      <c r="I207" t="s">
        <v>310</v>
      </c>
      <c r="J207" t="s">
        <v>80</v>
      </c>
      <c r="K207" t="s">
        <v>162</v>
      </c>
      <c r="L207" t="s">
        <v>163</v>
      </c>
      <c r="M207" t="s">
        <v>421</v>
      </c>
      <c r="N207">
        <v>177.02</v>
      </c>
      <c r="O207">
        <v>-177.02</v>
      </c>
      <c r="P207" t="s">
        <v>154</v>
      </c>
      <c r="Q207" t="s">
        <v>187</v>
      </c>
      <c r="R207" t="s">
        <v>156</v>
      </c>
      <c r="S207" t="s">
        <v>157</v>
      </c>
      <c r="T207" t="s">
        <v>422</v>
      </c>
    </row>
    <row r="208" spans="1:20" x14ac:dyDescent="0.25">
      <c r="A208">
        <v>2026</v>
      </c>
      <c r="B208" t="s">
        <v>115</v>
      </c>
      <c r="C208" s="142">
        <v>46041</v>
      </c>
      <c r="D208" t="s">
        <v>79</v>
      </c>
      <c r="E208" t="s">
        <v>4</v>
      </c>
      <c r="F208" t="s">
        <v>80</v>
      </c>
      <c r="G208" t="s">
        <v>329</v>
      </c>
      <c r="H208" t="s">
        <v>330</v>
      </c>
      <c r="I208" t="s">
        <v>310</v>
      </c>
      <c r="J208" t="s">
        <v>80</v>
      </c>
      <c r="K208" t="s">
        <v>162</v>
      </c>
      <c r="L208" t="s">
        <v>163</v>
      </c>
      <c r="M208" t="s">
        <v>423</v>
      </c>
      <c r="N208">
        <v>575</v>
      </c>
      <c r="O208">
        <v>-575</v>
      </c>
      <c r="P208" t="s">
        <v>154</v>
      </c>
      <c r="Q208" t="s">
        <v>187</v>
      </c>
      <c r="R208" t="s">
        <v>156</v>
      </c>
      <c r="S208" t="s">
        <v>157</v>
      </c>
      <c r="T208" t="s">
        <v>424</v>
      </c>
    </row>
    <row r="209" spans="1:20" x14ac:dyDescent="0.25">
      <c r="A209">
        <v>2026</v>
      </c>
      <c r="B209" t="s">
        <v>115</v>
      </c>
      <c r="C209" s="142">
        <v>46044</v>
      </c>
      <c r="D209" t="s">
        <v>79</v>
      </c>
      <c r="E209" t="s">
        <v>4</v>
      </c>
      <c r="F209" t="s">
        <v>80</v>
      </c>
      <c r="G209" t="s">
        <v>329</v>
      </c>
      <c r="H209" t="s">
        <v>161</v>
      </c>
      <c r="I209" t="s">
        <v>310</v>
      </c>
      <c r="J209" t="s">
        <v>80</v>
      </c>
      <c r="K209" t="s">
        <v>162</v>
      </c>
      <c r="L209" t="s">
        <v>163</v>
      </c>
      <c r="M209" t="s">
        <v>425</v>
      </c>
      <c r="N209">
        <v>612.76</v>
      </c>
      <c r="O209">
        <v>-612.76</v>
      </c>
      <c r="P209" t="s">
        <v>154</v>
      </c>
      <c r="Q209" t="s">
        <v>187</v>
      </c>
      <c r="R209" t="s">
        <v>156</v>
      </c>
      <c r="S209" t="s">
        <v>157</v>
      </c>
      <c r="T209" t="s">
        <v>426</v>
      </c>
    </row>
    <row r="210" spans="1:20" x14ac:dyDescent="0.25">
      <c r="A210">
        <v>2026</v>
      </c>
      <c r="B210" t="s">
        <v>115</v>
      </c>
      <c r="C210" s="142">
        <v>46050</v>
      </c>
      <c r="D210" t="s">
        <v>79</v>
      </c>
      <c r="E210" t="s">
        <v>4</v>
      </c>
      <c r="F210" t="s">
        <v>80</v>
      </c>
      <c r="G210" t="s">
        <v>329</v>
      </c>
      <c r="H210" t="s">
        <v>330</v>
      </c>
      <c r="I210" t="s">
        <v>310</v>
      </c>
      <c r="J210" t="s">
        <v>80</v>
      </c>
      <c r="K210" t="s">
        <v>162</v>
      </c>
      <c r="L210" t="s">
        <v>163</v>
      </c>
      <c r="M210" t="s">
        <v>427</v>
      </c>
      <c r="N210">
        <v>353</v>
      </c>
      <c r="O210">
        <v>-353</v>
      </c>
      <c r="P210" t="s">
        <v>154</v>
      </c>
      <c r="Q210" t="s">
        <v>187</v>
      </c>
      <c r="R210" t="s">
        <v>156</v>
      </c>
      <c r="S210" t="s">
        <v>157</v>
      </c>
      <c r="T210" t="s">
        <v>428</v>
      </c>
    </row>
    <row r="211" spans="1:20" x14ac:dyDescent="0.25">
      <c r="A211">
        <v>2026</v>
      </c>
      <c r="B211" t="s">
        <v>115</v>
      </c>
      <c r="C211" s="142">
        <v>46052</v>
      </c>
      <c r="D211" t="s">
        <v>79</v>
      </c>
      <c r="E211" t="s">
        <v>4</v>
      </c>
      <c r="F211" t="s">
        <v>80</v>
      </c>
      <c r="G211" t="s">
        <v>329</v>
      </c>
      <c r="H211" t="s">
        <v>330</v>
      </c>
      <c r="I211" t="s">
        <v>310</v>
      </c>
      <c r="J211" t="s">
        <v>80</v>
      </c>
      <c r="K211" t="s">
        <v>162</v>
      </c>
      <c r="L211" t="s">
        <v>163</v>
      </c>
      <c r="M211" t="s">
        <v>429</v>
      </c>
      <c r="N211">
        <v>208.65</v>
      </c>
      <c r="O211">
        <v>-208.65</v>
      </c>
      <c r="P211" t="s">
        <v>154</v>
      </c>
      <c r="Q211" t="s">
        <v>187</v>
      </c>
      <c r="R211" t="s">
        <v>156</v>
      </c>
      <c r="S211" t="s">
        <v>157</v>
      </c>
      <c r="T211" t="s">
        <v>430</v>
      </c>
    </row>
    <row r="212" spans="1:20" x14ac:dyDescent="0.25">
      <c r="A212">
        <v>2026</v>
      </c>
      <c r="B212" t="s">
        <v>115</v>
      </c>
      <c r="C212" s="142">
        <v>46053</v>
      </c>
      <c r="D212" t="s">
        <v>79</v>
      </c>
      <c r="E212" t="s">
        <v>4</v>
      </c>
      <c r="F212" t="s">
        <v>80</v>
      </c>
      <c r="H212" t="s">
        <v>179</v>
      </c>
      <c r="I212" t="s">
        <v>310</v>
      </c>
      <c r="J212" t="s">
        <v>80</v>
      </c>
      <c r="K212" t="s">
        <v>311</v>
      </c>
      <c r="L212" t="s">
        <v>312</v>
      </c>
      <c r="M212" t="s">
        <v>313</v>
      </c>
      <c r="N212">
        <v>11567.63</v>
      </c>
      <c r="O212">
        <v>-11567.63</v>
      </c>
      <c r="P212" t="s">
        <v>154</v>
      </c>
      <c r="Q212" t="s">
        <v>187</v>
      </c>
      <c r="R212" t="s">
        <v>314</v>
      </c>
      <c r="S212" t="s">
        <v>315</v>
      </c>
      <c r="T212" t="s">
        <v>316</v>
      </c>
    </row>
    <row r="213" spans="1:20" x14ac:dyDescent="0.25">
      <c r="A213">
        <v>2026</v>
      </c>
      <c r="B213" t="s">
        <v>116</v>
      </c>
      <c r="C213" s="142">
        <v>46081</v>
      </c>
      <c r="D213" t="s">
        <v>79</v>
      </c>
      <c r="E213" t="s">
        <v>4</v>
      </c>
      <c r="F213" t="s">
        <v>80</v>
      </c>
      <c r="H213" t="s">
        <v>179</v>
      </c>
      <c r="I213" t="s">
        <v>310</v>
      </c>
      <c r="J213" t="s">
        <v>80</v>
      </c>
      <c r="K213" t="s">
        <v>311</v>
      </c>
      <c r="L213" t="s">
        <v>312</v>
      </c>
      <c r="M213" t="s">
        <v>335</v>
      </c>
      <c r="N213">
        <v>16054.27</v>
      </c>
      <c r="O213">
        <v>-16054.27</v>
      </c>
      <c r="P213" t="s">
        <v>154</v>
      </c>
      <c r="Q213" t="s">
        <v>187</v>
      </c>
      <c r="R213" t="s">
        <v>314</v>
      </c>
      <c r="S213" t="s">
        <v>315</v>
      </c>
      <c r="T213" t="s">
        <v>336</v>
      </c>
    </row>
    <row r="214" spans="1:20" x14ac:dyDescent="0.25">
      <c r="A214">
        <v>2026</v>
      </c>
      <c r="B214" t="s">
        <v>117</v>
      </c>
      <c r="C214" s="142">
        <v>46083</v>
      </c>
      <c r="D214" t="s">
        <v>79</v>
      </c>
      <c r="E214" t="s">
        <v>4</v>
      </c>
      <c r="F214" t="s">
        <v>80</v>
      </c>
      <c r="G214" t="s">
        <v>329</v>
      </c>
      <c r="H214" t="s">
        <v>330</v>
      </c>
      <c r="I214" t="s">
        <v>310</v>
      </c>
      <c r="J214" t="s">
        <v>80</v>
      </c>
      <c r="K214" t="s">
        <v>162</v>
      </c>
      <c r="L214" t="s">
        <v>163</v>
      </c>
      <c r="M214" t="s">
        <v>337</v>
      </c>
      <c r="N214">
        <v>80</v>
      </c>
      <c r="O214">
        <v>-80</v>
      </c>
      <c r="P214" t="s">
        <v>224</v>
      </c>
      <c r="Q214" t="s">
        <v>187</v>
      </c>
      <c r="R214" t="s">
        <v>156</v>
      </c>
      <c r="S214" t="s">
        <v>157</v>
      </c>
      <c r="T214" t="s">
        <v>338</v>
      </c>
    </row>
    <row r="215" spans="1:20" x14ac:dyDescent="0.25">
      <c r="A215">
        <v>2026</v>
      </c>
      <c r="B215" t="s">
        <v>117</v>
      </c>
      <c r="C215" s="142">
        <v>46084</v>
      </c>
      <c r="D215" t="s">
        <v>79</v>
      </c>
      <c r="E215" t="s">
        <v>4</v>
      </c>
      <c r="F215" t="s">
        <v>80</v>
      </c>
      <c r="G215" t="s">
        <v>329</v>
      </c>
      <c r="H215" t="s">
        <v>330</v>
      </c>
      <c r="I215" t="s">
        <v>310</v>
      </c>
      <c r="J215" t="s">
        <v>80</v>
      </c>
      <c r="K215" t="s">
        <v>162</v>
      </c>
      <c r="L215" t="s">
        <v>163</v>
      </c>
      <c r="M215" t="s">
        <v>431</v>
      </c>
      <c r="N215">
        <v>300</v>
      </c>
      <c r="O215">
        <v>-300</v>
      </c>
      <c r="P215" t="s">
        <v>224</v>
      </c>
      <c r="Q215" t="s">
        <v>187</v>
      </c>
      <c r="R215" t="s">
        <v>156</v>
      </c>
      <c r="S215" t="s">
        <v>157</v>
      </c>
      <c r="T215" t="s">
        <v>432</v>
      </c>
    </row>
    <row r="216" spans="1:20" x14ac:dyDescent="0.25">
      <c r="A216">
        <v>2026</v>
      </c>
      <c r="B216" t="s">
        <v>117</v>
      </c>
      <c r="C216" s="142">
        <v>46084</v>
      </c>
      <c r="D216" t="s">
        <v>79</v>
      </c>
      <c r="E216" t="s">
        <v>4</v>
      </c>
      <c r="F216" t="s">
        <v>80</v>
      </c>
      <c r="G216" t="s">
        <v>329</v>
      </c>
      <c r="H216" t="s">
        <v>330</v>
      </c>
      <c r="I216" t="s">
        <v>310</v>
      </c>
      <c r="J216" t="s">
        <v>80</v>
      </c>
      <c r="K216" t="s">
        <v>162</v>
      </c>
      <c r="L216" t="s">
        <v>163</v>
      </c>
      <c r="M216" t="s">
        <v>433</v>
      </c>
      <c r="N216">
        <v>187</v>
      </c>
      <c r="O216">
        <v>-187</v>
      </c>
      <c r="P216" t="s">
        <v>224</v>
      </c>
      <c r="Q216" t="s">
        <v>187</v>
      </c>
      <c r="R216" t="s">
        <v>156</v>
      </c>
      <c r="S216" t="s">
        <v>157</v>
      </c>
      <c r="T216" t="s">
        <v>434</v>
      </c>
    </row>
    <row r="217" spans="1:20" x14ac:dyDescent="0.25">
      <c r="A217">
        <v>2026</v>
      </c>
      <c r="B217" t="s">
        <v>117</v>
      </c>
      <c r="C217" s="142">
        <v>46097</v>
      </c>
      <c r="D217" t="s">
        <v>79</v>
      </c>
      <c r="E217" t="s">
        <v>4</v>
      </c>
      <c r="F217" t="s">
        <v>80</v>
      </c>
      <c r="G217" t="s">
        <v>329</v>
      </c>
      <c r="H217" t="s">
        <v>330</v>
      </c>
      <c r="I217" t="s">
        <v>310</v>
      </c>
      <c r="J217" t="s">
        <v>80</v>
      </c>
      <c r="K217" t="s">
        <v>162</v>
      </c>
      <c r="L217" t="s">
        <v>163</v>
      </c>
      <c r="M217" t="s">
        <v>435</v>
      </c>
      <c r="N217">
        <v>115</v>
      </c>
      <c r="O217">
        <v>-115</v>
      </c>
      <c r="P217" t="s">
        <v>224</v>
      </c>
      <c r="Q217" t="s">
        <v>187</v>
      </c>
      <c r="R217" t="s">
        <v>156</v>
      </c>
      <c r="S217" t="s">
        <v>157</v>
      </c>
      <c r="T217" t="s">
        <v>436</v>
      </c>
    </row>
    <row r="218" spans="1:20" x14ac:dyDescent="0.25">
      <c r="A218">
        <v>2026</v>
      </c>
      <c r="B218" t="s">
        <v>117</v>
      </c>
      <c r="C218" s="142">
        <v>46104</v>
      </c>
      <c r="D218" t="s">
        <v>79</v>
      </c>
      <c r="E218" t="s">
        <v>4</v>
      </c>
      <c r="F218" t="s">
        <v>80</v>
      </c>
      <c r="G218" t="s">
        <v>329</v>
      </c>
      <c r="H218" t="s">
        <v>330</v>
      </c>
      <c r="I218" t="s">
        <v>310</v>
      </c>
      <c r="J218" t="s">
        <v>80</v>
      </c>
      <c r="K218" t="s">
        <v>162</v>
      </c>
      <c r="L218" t="s">
        <v>163</v>
      </c>
      <c r="M218" t="s">
        <v>437</v>
      </c>
      <c r="N218">
        <v>36.64</v>
      </c>
      <c r="O218">
        <v>-36.64</v>
      </c>
      <c r="P218" t="s">
        <v>224</v>
      </c>
      <c r="Q218" t="s">
        <v>187</v>
      </c>
      <c r="R218" t="s">
        <v>156</v>
      </c>
      <c r="S218" t="s">
        <v>157</v>
      </c>
      <c r="T218" t="s">
        <v>438</v>
      </c>
    </row>
    <row r="219" spans="1:20" x14ac:dyDescent="0.25">
      <c r="A219">
        <v>2026</v>
      </c>
      <c r="B219" t="s">
        <v>117</v>
      </c>
      <c r="C219" s="142">
        <v>46112</v>
      </c>
      <c r="D219" t="s">
        <v>79</v>
      </c>
      <c r="E219" t="s">
        <v>4</v>
      </c>
      <c r="F219" t="s">
        <v>80</v>
      </c>
      <c r="H219" t="s">
        <v>179</v>
      </c>
      <c r="I219" t="s">
        <v>310</v>
      </c>
      <c r="J219" t="s">
        <v>80</v>
      </c>
      <c r="K219" t="s">
        <v>311</v>
      </c>
      <c r="L219" t="s">
        <v>312</v>
      </c>
      <c r="M219" t="s">
        <v>347</v>
      </c>
      <c r="N219">
        <v>13930.7</v>
      </c>
      <c r="O219">
        <v>-13930.7</v>
      </c>
      <c r="P219" t="s">
        <v>154</v>
      </c>
      <c r="Q219" t="s">
        <v>187</v>
      </c>
      <c r="R219" t="s">
        <v>314</v>
      </c>
      <c r="S219" t="s">
        <v>315</v>
      </c>
      <c r="T219" t="s">
        <v>348</v>
      </c>
    </row>
    <row r="220" spans="1:20" x14ac:dyDescent="0.25">
      <c r="A220">
        <v>2025</v>
      </c>
      <c r="B220" t="s">
        <v>103</v>
      </c>
      <c r="C220" s="142">
        <v>45660</v>
      </c>
      <c r="D220" t="s">
        <v>79</v>
      </c>
      <c r="E220" t="s">
        <v>4</v>
      </c>
      <c r="F220" t="s">
        <v>81</v>
      </c>
      <c r="G220" t="s">
        <v>329</v>
      </c>
      <c r="H220" t="s">
        <v>150</v>
      </c>
      <c r="I220" t="s">
        <v>350</v>
      </c>
      <c r="J220" t="s">
        <v>81</v>
      </c>
      <c r="K220" t="s">
        <v>159</v>
      </c>
      <c r="L220" t="s">
        <v>160</v>
      </c>
      <c r="N220">
        <v>14</v>
      </c>
      <c r="O220">
        <v>14</v>
      </c>
      <c r="P220" t="s">
        <v>154</v>
      </c>
      <c r="Q220" t="s">
        <v>155</v>
      </c>
      <c r="R220" t="s">
        <v>156</v>
      </c>
      <c r="S220" t="s">
        <v>157</v>
      </c>
      <c r="T220" t="s">
        <v>81</v>
      </c>
    </row>
    <row r="221" spans="1:20" x14ac:dyDescent="0.25">
      <c r="A221">
        <v>2025</v>
      </c>
      <c r="B221" t="s">
        <v>103</v>
      </c>
      <c r="C221" s="142">
        <v>45660</v>
      </c>
      <c r="D221" t="s">
        <v>79</v>
      </c>
      <c r="E221" t="s">
        <v>4</v>
      </c>
      <c r="F221" t="s">
        <v>81</v>
      </c>
      <c r="G221" t="s">
        <v>329</v>
      </c>
      <c r="H221" t="s">
        <v>150</v>
      </c>
      <c r="I221" t="s">
        <v>350</v>
      </c>
      <c r="J221" t="s">
        <v>81</v>
      </c>
      <c r="K221" t="s">
        <v>159</v>
      </c>
      <c r="L221" t="s">
        <v>160</v>
      </c>
      <c r="N221">
        <v>19</v>
      </c>
      <c r="O221">
        <v>19</v>
      </c>
      <c r="P221" t="s">
        <v>154</v>
      </c>
      <c r="Q221" t="s">
        <v>155</v>
      </c>
      <c r="R221" t="s">
        <v>156</v>
      </c>
      <c r="S221" t="s">
        <v>157</v>
      </c>
      <c r="T221" t="s">
        <v>81</v>
      </c>
    </row>
    <row r="222" spans="1:20" x14ac:dyDescent="0.25">
      <c r="A222">
        <v>2025</v>
      </c>
      <c r="B222" t="s">
        <v>103</v>
      </c>
      <c r="C222" s="142">
        <v>45688</v>
      </c>
      <c r="D222" t="s">
        <v>79</v>
      </c>
      <c r="E222" t="s">
        <v>4</v>
      </c>
      <c r="F222" t="s">
        <v>81</v>
      </c>
      <c r="G222" t="s">
        <v>329</v>
      </c>
      <c r="H222" t="s">
        <v>150</v>
      </c>
      <c r="I222" t="s">
        <v>350</v>
      </c>
      <c r="J222" t="s">
        <v>81</v>
      </c>
      <c r="K222" t="s">
        <v>159</v>
      </c>
      <c r="L222" t="s">
        <v>160</v>
      </c>
      <c r="N222">
        <v>336.21</v>
      </c>
      <c r="O222">
        <v>336.21</v>
      </c>
      <c r="P222" t="s">
        <v>154</v>
      </c>
      <c r="Q222" t="s">
        <v>155</v>
      </c>
      <c r="R222" t="s">
        <v>156</v>
      </c>
      <c r="S222" t="s">
        <v>157</v>
      </c>
      <c r="T222" t="s">
        <v>81</v>
      </c>
    </row>
    <row r="223" spans="1:20" x14ac:dyDescent="0.25">
      <c r="A223">
        <v>2025</v>
      </c>
      <c r="B223" t="s">
        <v>103</v>
      </c>
      <c r="C223" s="142">
        <v>45660</v>
      </c>
      <c r="D223" t="s">
        <v>79</v>
      </c>
      <c r="E223" t="s">
        <v>4</v>
      </c>
      <c r="F223" t="s">
        <v>81</v>
      </c>
      <c r="G223" t="s">
        <v>329</v>
      </c>
      <c r="H223" t="s">
        <v>150</v>
      </c>
      <c r="I223" t="s">
        <v>350</v>
      </c>
      <c r="J223" t="s">
        <v>81</v>
      </c>
      <c r="K223" t="s">
        <v>311</v>
      </c>
      <c r="L223" t="s">
        <v>312</v>
      </c>
      <c r="N223">
        <v>1654.96</v>
      </c>
      <c r="O223">
        <v>1654.96</v>
      </c>
      <c r="P223" t="s">
        <v>154</v>
      </c>
      <c r="Q223" t="s">
        <v>155</v>
      </c>
      <c r="R223" t="s">
        <v>156</v>
      </c>
      <c r="S223" t="s">
        <v>157</v>
      </c>
      <c r="T223" t="s">
        <v>81</v>
      </c>
    </row>
    <row r="224" spans="1:20" x14ac:dyDescent="0.25">
      <c r="A224">
        <v>2025</v>
      </c>
      <c r="B224" t="s">
        <v>104</v>
      </c>
      <c r="C224" s="142">
        <v>45701</v>
      </c>
      <c r="D224" t="s">
        <v>79</v>
      </c>
      <c r="E224" t="s">
        <v>4</v>
      </c>
      <c r="F224" t="s">
        <v>81</v>
      </c>
      <c r="G224" t="s">
        <v>329</v>
      </c>
      <c r="H224" t="s">
        <v>349</v>
      </c>
      <c r="I224" t="s">
        <v>350</v>
      </c>
      <c r="J224" t="s">
        <v>81</v>
      </c>
      <c r="K224" t="s">
        <v>162</v>
      </c>
      <c r="L224" t="s">
        <v>163</v>
      </c>
      <c r="N224">
        <v>1600</v>
      </c>
      <c r="O224">
        <v>1600</v>
      </c>
      <c r="P224" t="s">
        <v>154</v>
      </c>
      <c r="Q224" t="s">
        <v>155</v>
      </c>
      <c r="R224" t="s">
        <v>156</v>
      </c>
      <c r="S224" t="s">
        <v>157</v>
      </c>
      <c r="T224" t="s">
        <v>81</v>
      </c>
    </row>
    <row r="225" spans="1:20" x14ac:dyDescent="0.25">
      <c r="A225">
        <v>2025</v>
      </c>
      <c r="B225" t="s">
        <v>106</v>
      </c>
      <c r="C225" s="142">
        <v>45771</v>
      </c>
      <c r="D225" t="s">
        <v>79</v>
      </c>
      <c r="E225" t="s">
        <v>4</v>
      </c>
      <c r="F225" t="s">
        <v>81</v>
      </c>
      <c r="G225" t="s">
        <v>329</v>
      </c>
      <c r="H225" t="s">
        <v>150</v>
      </c>
      <c r="I225" t="s">
        <v>350</v>
      </c>
      <c r="J225" t="s">
        <v>81</v>
      </c>
      <c r="K225" t="s">
        <v>159</v>
      </c>
      <c r="L225" t="s">
        <v>160</v>
      </c>
      <c r="N225">
        <v>36</v>
      </c>
      <c r="O225">
        <v>36</v>
      </c>
      <c r="P225" t="s">
        <v>154</v>
      </c>
      <c r="Q225" t="s">
        <v>155</v>
      </c>
      <c r="R225" t="s">
        <v>156</v>
      </c>
      <c r="S225" t="s">
        <v>157</v>
      </c>
      <c r="T225" t="s">
        <v>81</v>
      </c>
    </row>
    <row r="226" spans="1:20" x14ac:dyDescent="0.25">
      <c r="A226">
        <v>2025</v>
      </c>
      <c r="B226" t="s">
        <v>106</v>
      </c>
      <c r="C226" s="142">
        <v>45771</v>
      </c>
      <c r="D226" t="s">
        <v>79</v>
      </c>
      <c r="E226" t="s">
        <v>4</v>
      </c>
      <c r="F226" t="s">
        <v>81</v>
      </c>
      <c r="G226" t="s">
        <v>329</v>
      </c>
      <c r="H226" t="s">
        <v>150</v>
      </c>
      <c r="I226" t="s">
        <v>350</v>
      </c>
      <c r="J226" t="s">
        <v>81</v>
      </c>
      <c r="K226" t="s">
        <v>159</v>
      </c>
      <c r="L226" t="s">
        <v>160</v>
      </c>
      <c r="N226">
        <v>13.7</v>
      </c>
      <c r="O226">
        <v>13.7</v>
      </c>
      <c r="P226" t="s">
        <v>154</v>
      </c>
      <c r="Q226" t="s">
        <v>155</v>
      </c>
      <c r="R226" t="s">
        <v>156</v>
      </c>
      <c r="S226" t="s">
        <v>157</v>
      </c>
      <c r="T226" t="s">
        <v>81</v>
      </c>
    </row>
    <row r="227" spans="1:20" x14ac:dyDescent="0.25">
      <c r="A227">
        <v>2025</v>
      </c>
      <c r="B227" t="s">
        <v>106</v>
      </c>
      <c r="C227" s="142">
        <v>45771</v>
      </c>
      <c r="D227" t="s">
        <v>79</v>
      </c>
      <c r="E227" t="s">
        <v>4</v>
      </c>
      <c r="F227" t="s">
        <v>81</v>
      </c>
      <c r="G227" t="s">
        <v>329</v>
      </c>
      <c r="H227" t="s">
        <v>150</v>
      </c>
      <c r="I227" t="s">
        <v>350</v>
      </c>
      <c r="J227" t="s">
        <v>81</v>
      </c>
      <c r="K227" t="s">
        <v>159</v>
      </c>
      <c r="L227" t="s">
        <v>160</v>
      </c>
      <c r="N227">
        <v>20</v>
      </c>
      <c r="O227">
        <v>20</v>
      </c>
      <c r="P227" t="s">
        <v>154</v>
      </c>
      <c r="Q227" t="s">
        <v>155</v>
      </c>
      <c r="R227" t="s">
        <v>156</v>
      </c>
      <c r="S227" t="s">
        <v>157</v>
      </c>
      <c r="T227" t="s">
        <v>81</v>
      </c>
    </row>
    <row r="228" spans="1:20" x14ac:dyDescent="0.25">
      <c r="A228">
        <v>2025</v>
      </c>
      <c r="B228" t="s">
        <v>106</v>
      </c>
      <c r="C228" s="142">
        <v>45762</v>
      </c>
      <c r="D228" t="s">
        <v>79</v>
      </c>
      <c r="E228" t="s">
        <v>4</v>
      </c>
      <c r="F228" t="s">
        <v>81</v>
      </c>
      <c r="G228" t="s">
        <v>329</v>
      </c>
      <c r="H228" t="s">
        <v>150</v>
      </c>
      <c r="I228" t="s">
        <v>350</v>
      </c>
      <c r="J228" t="s">
        <v>81</v>
      </c>
      <c r="K228" t="s">
        <v>162</v>
      </c>
      <c r="L228" t="s">
        <v>163</v>
      </c>
      <c r="N228">
        <v>225</v>
      </c>
      <c r="O228">
        <v>225</v>
      </c>
      <c r="P228" t="s">
        <v>154</v>
      </c>
      <c r="Q228" t="s">
        <v>155</v>
      </c>
      <c r="R228" t="s">
        <v>156</v>
      </c>
      <c r="S228" t="s">
        <v>157</v>
      </c>
      <c r="T228" t="s">
        <v>81</v>
      </c>
    </row>
    <row r="229" spans="1:20" x14ac:dyDescent="0.25">
      <c r="A229">
        <v>2025</v>
      </c>
      <c r="B229" t="s">
        <v>107</v>
      </c>
      <c r="C229" s="142">
        <v>45793</v>
      </c>
      <c r="D229" t="s">
        <v>79</v>
      </c>
      <c r="E229" t="s">
        <v>4</v>
      </c>
      <c r="F229" t="s">
        <v>81</v>
      </c>
      <c r="G229" t="s">
        <v>329</v>
      </c>
      <c r="H229" t="s">
        <v>150</v>
      </c>
      <c r="I229" t="s">
        <v>310</v>
      </c>
      <c r="J229" t="s">
        <v>81</v>
      </c>
      <c r="K229" t="s">
        <v>159</v>
      </c>
      <c r="L229" t="s">
        <v>160</v>
      </c>
      <c r="N229">
        <v>563</v>
      </c>
      <c r="O229">
        <v>563</v>
      </c>
      <c r="P229" t="s">
        <v>154</v>
      </c>
      <c r="Q229" t="s">
        <v>155</v>
      </c>
      <c r="R229" t="s">
        <v>156</v>
      </c>
      <c r="S229" t="s">
        <v>157</v>
      </c>
      <c r="T229" t="s">
        <v>81</v>
      </c>
    </row>
    <row r="230" spans="1:20" x14ac:dyDescent="0.25">
      <c r="A230">
        <v>2025</v>
      </c>
      <c r="B230" t="s">
        <v>107</v>
      </c>
      <c r="C230" s="142">
        <v>45797</v>
      </c>
      <c r="D230" t="s">
        <v>79</v>
      </c>
      <c r="E230" t="s">
        <v>4</v>
      </c>
      <c r="F230" t="s">
        <v>81</v>
      </c>
      <c r="G230" t="s">
        <v>329</v>
      </c>
      <c r="H230" t="s">
        <v>150</v>
      </c>
      <c r="I230" t="s">
        <v>310</v>
      </c>
      <c r="J230" t="s">
        <v>81</v>
      </c>
      <c r="K230" t="s">
        <v>159</v>
      </c>
      <c r="L230" t="s">
        <v>160</v>
      </c>
      <c r="N230">
        <v>359</v>
      </c>
      <c r="O230">
        <v>359</v>
      </c>
      <c r="P230" t="s">
        <v>154</v>
      </c>
      <c r="Q230" t="s">
        <v>155</v>
      </c>
      <c r="R230" t="s">
        <v>156</v>
      </c>
      <c r="S230" t="s">
        <v>157</v>
      </c>
      <c r="T230" t="s">
        <v>81</v>
      </c>
    </row>
    <row r="231" spans="1:20" x14ac:dyDescent="0.25">
      <c r="A231">
        <v>2025</v>
      </c>
      <c r="B231" t="s">
        <v>107</v>
      </c>
      <c r="C231" s="142">
        <v>45799</v>
      </c>
      <c r="D231" t="s">
        <v>79</v>
      </c>
      <c r="E231" t="s">
        <v>4</v>
      </c>
      <c r="F231" t="s">
        <v>81</v>
      </c>
      <c r="G231" t="s">
        <v>329</v>
      </c>
      <c r="H231" t="s">
        <v>150</v>
      </c>
      <c r="I231" t="s">
        <v>310</v>
      </c>
      <c r="J231" t="s">
        <v>81</v>
      </c>
      <c r="K231" t="s">
        <v>159</v>
      </c>
      <c r="L231" t="s">
        <v>160</v>
      </c>
      <c r="N231">
        <v>16</v>
      </c>
      <c r="O231">
        <v>16</v>
      </c>
      <c r="P231" t="s">
        <v>154</v>
      </c>
      <c r="Q231" t="s">
        <v>155</v>
      </c>
      <c r="R231" t="s">
        <v>156</v>
      </c>
      <c r="S231" t="s">
        <v>157</v>
      </c>
      <c r="T231" t="s">
        <v>81</v>
      </c>
    </row>
    <row r="232" spans="1:20" x14ac:dyDescent="0.25">
      <c r="A232">
        <v>2025</v>
      </c>
      <c r="B232" t="s">
        <v>107</v>
      </c>
      <c r="C232" s="142">
        <v>45800</v>
      </c>
      <c r="D232" t="s">
        <v>79</v>
      </c>
      <c r="E232" t="s">
        <v>4</v>
      </c>
      <c r="F232" t="s">
        <v>81</v>
      </c>
      <c r="G232" t="s">
        <v>329</v>
      </c>
      <c r="H232" t="s">
        <v>150</v>
      </c>
      <c r="I232" t="s">
        <v>310</v>
      </c>
      <c r="J232" t="s">
        <v>81</v>
      </c>
      <c r="K232" t="s">
        <v>159</v>
      </c>
      <c r="L232" t="s">
        <v>160</v>
      </c>
      <c r="N232">
        <v>811.92</v>
      </c>
      <c r="O232">
        <v>811.92</v>
      </c>
      <c r="P232" t="s">
        <v>154</v>
      </c>
      <c r="Q232" t="s">
        <v>155</v>
      </c>
      <c r="R232" t="s">
        <v>156</v>
      </c>
      <c r="S232" t="s">
        <v>157</v>
      </c>
      <c r="T232" t="s">
        <v>81</v>
      </c>
    </row>
    <row r="233" spans="1:20" x14ac:dyDescent="0.25">
      <c r="A233">
        <v>2025</v>
      </c>
      <c r="B233" t="s">
        <v>107</v>
      </c>
      <c r="C233" s="142">
        <v>45800</v>
      </c>
      <c r="D233" t="s">
        <v>79</v>
      </c>
      <c r="E233" t="s">
        <v>4</v>
      </c>
      <c r="F233" t="s">
        <v>81</v>
      </c>
      <c r="G233" t="s">
        <v>329</v>
      </c>
      <c r="H233" t="s">
        <v>150</v>
      </c>
      <c r="I233" t="s">
        <v>310</v>
      </c>
      <c r="J233" t="s">
        <v>81</v>
      </c>
      <c r="K233" t="s">
        <v>159</v>
      </c>
      <c r="L233" t="s">
        <v>160</v>
      </c>
      <c r="N233">
        <v>119.56</v>
      </c>
      <c r="O233">
        <v>119.56</v>
      </c>
      <c r="P233" t="s">
        <v>154</v>
      </c>
      <c r="Q233" t="s">
        <v>155</v>
      </c>
      <c r="R233" t="s">
        <v>156</v>
      </c>
      <c r="S233" t="s">
        <v>157</v>
      </c>
      <c r="T233" t="s">
        <v>81</v>
      </c>
    </row>
    <row r="234" spans="1:20" x14ac:dyDescent="0.25">
      <c r="A234">
        <v>2025</v>
      </c>
      <c r="B234" t="s">
        <v>107</v>
      </c>
      <c r="C234" s="142">
        <v>45800</v>
      </c>
      <c r="D234" t="s">
        <v>79</v>
      </c>
      <c r="E234" t="s">
        <v>4</v>
      </c>
      <c r="F234" t="s">
        <v>81</v>
      </c>
      <c r="G234" t="s">
        <v>329</v>
      </c>
      <c r="H234" t="s">
        <v>150</v>
      </c>
      <c r="I234" t="s">
        <v>310</v>
      </c>
      <c r="J234" t="s">
        <v>81</v>
      </c>
      <c r="K234" t="s">
        <v>159</v>
      </c>
      <c r="L234" t="s">
        <v>160</v>
      </c>
      <c r="N234">
        <v>282.39999999999998</v>
      </c>
      <c r="O234">
        <v>282.39999999999998</v>
      </c>
      <c r="P234" t="s">
        <v>154</v>
      </c>
      <c r="Q234" t="s">
        <v>155</v>
      </c>
      <c r="R234" t="s">
        <v>156</v>
      </c>
      <c r="S234" t="s">
        <v>157</v>
      </c>
      <c r="T234" t="s">
        <v>81</v>
      </c>
    </row>
    <row r="235" spans="1:20" x14ac:dyDescent="0.25">
      <c r="A235">
        <v>2025</v>
      </c>
      <c r="B235" t="s">
        <v>107</v>
      </c>
      <c r="C235" s="142">
        <v>45800</v>
      </c>
      <c r="D235" t="s">
        <v>79</v>
      </c>
      <c r="E235" t="s">
        <v>4</v>
      </c>
      <c r="F235" t="s">
        <v>81</v>
      </c>
      <c r="G235" t="s">
        <v>329</v>
      </c>
      <c r="H235" t="s">
        <v>150</v>
      </c>
      <c r="I235" t="s">
        <v>310</v>
      </c>
      <c r="J235" t="s">
        <v>81</v>
      </c>
      <c r="K235" t="s">
        <v>159</v>
      </c>
      <c r="L235" t="s">
        <v>160</v>
      </c>
      <c r="N235">
        <v>425.04</v>
      </c>
      <c r="O235">
        <v>425.04</v>
      </c>
      <c r="P235" t="s">
        <v>154</v>
      </c>
      <c r="Q235" t="s">
        <v>155</v>
      </c>
      <c r="R235" t="s">
        <v>156</v>
      </c>
      <c r="S235" t="s">
        <v>157</v>
      </c>
      <c r="T235" t="s">
        <v>81</v>
      </c>
    </row>
    <row r="236" spans="1:20" x14ac:dyDescent="0.25">
      <c r="A236">
        <v>2025</v>
      </c>
      <c r="B236" t="s">
        <v>107</v>
      </c>
      <c r="C236" s="142">
        <v>45803</v>
      </c>
      <c r="D236" t="s">
        <v>79</v>
      </c>
      <c r="E236" t="s">
        <v>4</v>
      </c>
      <c r="F236" t="s">
        <v>81</v>
      </c>
      <c r="G236" t="s">
        <v>329</v>
      </c>
      <c r="H236" t="s">
        <v>150</v>
      </c>
      <c r="I236" t="s">
        <v>310</v>
      </c>
      <c r="J236" t="s">
        <v>81</v>
      </c>
      <c r="K236" t="s">
        <v>159</v>
      </c>
      <c r="L236" t="s">
        <v>160</v>
      </c>
      <c r="N236">
        <v>109.98</v>
      </c>
      <c r="O236">
        <v>109.98</v>
      </c>
      <c r="P236" t="s">
        <v>154</v>
      </c>
      <c r="Q236" t="s">
        <v>155</v>
      </c>
      <c r="R236" t="s">
        <v>156</v>
      </c>
      <c r="S236" t="s">
        <v>157</v>
      </c>
      <c r="T236" t="s">
        <v>81</v>
      </c>
    </row>
    <row r="237" spans="1:20" x14ac:dyDescent="0.25">
      <c r="A237">
        <v>2025</v>
      </c>
      <c r="B237" t="s">
        <v>107</v>
      </c>
      <c r="C237" s="142">
        <v>45803</v>
      </c>
      <c r="D237" t="s">
        <v>79</v>
      </c>
      <c r="E237" t="s">
        <v>4</v>
      </c>
      <c r="F237" t="s">
        <v>81</v>
      </c>
      <c r="G237" t="s">
        <v>329</v>
      </c>
      <c r="H237" t="s">
        <v>150</v>
      </c>
      <c r="I237" t="s">
        <v>310</v>
      </c>
      <c r="J237" t="s">
        <v>81</v>
      </c>
      <c r="K237" t="s">
        <v>159</v>
      </c>
      <c r="L237" t="s">
        <v>160</v>
      </c>
      <c r="N237">
        <v>168</v>
      </c>
      <c r="O237">
        <v>168</v>
      </c>
      <c r="P237" t="s">
        <v>154</v>
      </c>
      <c r="Q237" t="s">
        <v>155</v>
      </c>
      <c r="R237" t="s">
        <v>156</v>
      </c>
      <c r="S237" t="s">
        <v>157</v>
      </c>
      <c r="T237" t="s">
        <v>81</v>
      </c>
    </row>
    <row r="238" spans="1:20" x14ac:dyDescent="0.25">
      <c r="A238">
        <v>2025</v>
      </c>
      <c r="B238" t="s">
        <v>107</v>
      </c>
      <c r="C238" s="142">
        <v>45796</v>
      </c>
      <c r="D238" t="s">
        <v>79</v>
      </c>
      <c r="E238" t="s">
        <v>4</v>
      </c>
      <c r="F238" t="s">
        <v>81</v>
      </c>
      <c r="G238" t="s">
        <v>329</v>
      </c>
      <c r="H238" t="s">
        <v>150</v>
      </c>
      <c r="I238" t="s">
        <v>310</v>
      </c>
      <c r="J238" t="s">
        <v>81</v>
      </c>
      <c r="K238" t="s">
        <v>152</v>
      </c>
      <c r="L238" t="s">
        <v>153</v>
      </c>
      <c r="N238">
        <v>85.89</v>
      </c>
      <c r="O238">
        <v>85.89</v>
      </c>
      <c r="P238" t="s">
        <v>154</v>
      </c>
      <c r="Q238" t="s">
        <v>155</v>
      </c>
      <c r="R238" t="s">
        <v>156</v>
      </c>
      <c r="S238" t="s">
        <v>157</v>
      </c>
      <c r="T238" t="s">
        <v>81</v>
      </c>
    </row>
    <row r="239" spans="1:20" x14ac:dyDescent="0.25">
      <c r="A239">
        <v>2025</v>
      </c>
      <c r="B239" t="s">
        <v>107</v>
      </c>
      <c r="C239" s="142">
        <v>45783</v>
      </c>
      <c r="D239" t="s">
        <v>79</v>
      </c>
      <c r="E239" t="s">
        <v>4</v>
      </c>
      <c r="F239" t="s">
        <v>81</v>
      </c>
      <c r="G239" t="s">
        <v>329</v>
      </c>
      <c r="H239" t="s">
        <v>150</v>
      </c>
      <c r="I239" t="s">
        <v>310</v>
      </c>
      <c r="J239" t="s">
        <v>81</v>
      </c>
      <c r="K239" t="s">
        <v>162</v>
      </c>
      <c r="L239" t="s">
        <v>163</v>
      </c>
      <c r="N239">
        <v>350</v>
      </c>
      <c r="O239">
        <v>350</v>
      </c>
      <c r="P239" t="s">
        <v>154</v>
      </c>
      <c r="Q239" t="s">
        <v>155</v>
      </c>
      <c r="R239" t="s">
        <v>156</v>
      </c>
      <c r="S239" t="s">
        <v>157</v>
      </c>
      <c r="T239" t="s">
        <v>81</v>
      </c>
    </row>
    <row r="240" spans="1:20" x14ac:dyDescent="0.25">
      <c r="A240">
        <v>2025</v>
      </c>
      <c r="B240" t="s">
        <v>107</v>
      </c>
      <c r="C240" s="142">
        <v>45797</v>
      </c>
      <c r="D240" t="s">
        <v>79</v>
      </c>
      <c r="E240" t="s">
        <v>4</v>
      </c>
      <c r="F240" t="s">
        <v>81</v>
      </c>
      <c r="G240" t="s">
        <v>329</v>
      </c>
      <c r="H240" t="s">
        <v>150</v>
      </c>
      <c r="I240" t="s">
        <v>310</v>
      </c>
      <c r="J240" t="s">
        <v>81</v>
      </c>
      <c r="K240" t="s">
        <v>162</v>
      </c>
      <c r="L240" t="s">
        <v>163</v>
      </c>
      <c r="N240">
        <v>2375</v>
      </c>
      <c r="O240">
        <v>2375</v>
      </c>
      <c r="P240" t="s">
        <v>154</v>
      </c>
      <c r="Q240" t="s">
        <v>155</v>
      </c>
      <c r="R240" t="s">
        <v>156</v>
      </c>
      <c r="S240" t="s">
        <v>157</v>
      </c>
      <c r="T240" t="s">
        <v>81</v>
      </c>
    </row>
    <row r="241" spans="1:20" x14ac:dyDescent="0.25">
      <c r="A241">
        <v>2025</v>
      </c>
      <c r="B241" t="s">
        <v>107</v>
      </c>
      <c r="C241" s="142">
        <v>45799</v>
      </c>
      <c r="D241" t="s">
        <v>79</v>
      </c>
      <c r="E241" t="s">
        <v>4</v>
      </c>
      <c r="F241" t="s">
        <v>81</v>
      </c>
      <c r="G241" t="s">
        <v>329</v>
      </c>
      <c r="H241" t="s">
        <v>150</v>
      </c>
      <c r="I241" t="s">
        <v>310</v>
      </c>
      <c r="J241" t="s">
        <v>81</v>
      </c>
      <c r="K241" t="s">
        <v>162</v>
      </c>
      <c r="L241" t="s">
        <v>163</v>
      </c>
      <c r="N241">
        <v>1100</v>
      </c>
      <c r="O241">
        <v>1100</v>
      </c>
      <c r="P241" t="s">
        <v>154</v>
      </c>
      <c r="Q241" t="s">
        <v>155</v>
      </c>
      <c r="R241" t="s">
        <v>156</v>
      </c>
      <c r="S241" t="s">
        <v>157</v>
      </c>
      <c r="T241" t="s">
        <v>81</v>
      </c>
    </row>
    <row r="242" spans="1:20" x14ac:dyDescent="0.25">
      <c r="A242">
        <v>2025</v>
      </c>
      <c r="B242" t="s">
        <v>107</v>
      </c>
      <c r="C242" s="142">
        <v>45799</v>
      </c>
      <c r="D242" t="s">
        <v>79</v>
      </c>
      <c r="E242" t="s">
        <v>4</v>
      </c>
      <c r="F242" t="s">
        <v>81</v>
      </c>
      <c r="G242" t="s">
        <v>329</v>
      </c>
      <c r="H242" t="s">
        <v>150</v>
      </c>
      <c r="I242" t="s">
        <v>310</v>
      </c>
      <c r="J242" t="s">
        <v>81</v>
      </c>
      <c r="K242" t="s">
        <v>162</v>
      </c>
      <c r="L242" t="s">
        <v>163</v>
      </c>
      <c r="N242">
        <v>1374</v>
      </c>
      <c r="O242">
        <v>1374</v>
      </c>
      <c r="P242" t="s">
        <v>154</v>
      </c>
      <c r="Q242" t="s">
        <v>155</v>
      </c>
      <c r="R242" t="s">
        <v>156</v>
      </c>
      <c r="S242" t="s">
        <v>157</v>
      </c>
      <c r="T242" t="s">
        <v>81</v>
      </c>
    </row>
    <row r="243" spans="1:20" x14ac:dyDescent="0.25">
      <c r="A243">
        <v>2025</v>
      </c>
      <c r="B243" t="s">
        <v>107</v>
      </c>
      <c r="C243" s="142">
        <v>45799</v>
      </c>
      <c r="D243" t="s">
        <v>79</v>
      </c>
      <c r="E243" t="s">
        <v>4</v>
      </c>
      <c r="F243" t="s">
        <v>81</v>
      </c>
      <c r="G243" t="s">
        <v>329</v>
      </c>
      <c r="H243" t="s">
        <v>150</v>
      </c>
      <c r="I243" t="s">
        <v>310</v>
      </c>
      <c r="J243" t="s">
        <v>81</v>
      </c>
      <c r="K243" t="s">
        <v>162</v>
      </c>
      <c r="L243" t="s">
        <v>163</v>
      </c>
      <c r="N243">
        <v>780</v>
      </c>
      <c r="O243">
        <v>780</v>
      </c>
      <c r="P243" t="s">
        <v>154</v>
      </c>
      <c r="Q243" t="s">
        <v>155</v>
      </c>
      <c r="R243" t="s">
        <v>156</v>
      </c>
      <c r="S243" t="s">
        <v>157</v>
      </c>
      <c r="T243" t="s">
        <v>81</v>
      </c>
    </row>
    <row r="244" spans="1:20" x14ac:dyDescent="0.25">
      <c r="A244">
        <v>2025</v>
      </c>
      <c r="B244" t="s">
        <v>107</v>
      </c>
      <c r="C244" s="142">
        <v>45807</v>
      </c>
      <c r="D244" t="s">
        <v>79</v>
      </c>
      <c r="E244" t="s">
        <v>4</v>
      </c>
      <c r="F244" t="s">
        <v>81</v>
      </c>
      <c r="G244" t="s">
        <v>329</v>
      </c>
      <c r="H244" t="s">
        <v>150</v>
      </c>
      <c r="I244" t="s">
        <v>310</v>
      </c>
      <c r="J244" t="s">
        <v>81</v>
      </c>
      <c r="K244" t="s">
        <v>162</v>
      </c>
      <c r="L244" t="s">
        <v>163</v>
      </c>
      <c r="N244">
        <v>150</v>
      </c>
      <c r="O244">
        <v>150</v>
      </c>
      <c r="P244" t="s">
        <v>154</v>
      </c>
      <c r="Q244" t="s">
        <v>155</v>
      </c>
      <c r="R244" t="s">
        <v>156</v>
      </c>
      <c r="S244" t="s">
        <v>157</v>
      </c>
      <c r="T244" t="s">
        <v>81</v>
      </c>
    </row>
    <row r="245" spans="1:20" x14ac:dyDescent="0.25">
      <c r="A245">
        <v>2025</v>
      </c>
      <c r="B245" t="s">
        <v>107</v>
      </c>
      <c r="C245" s="142">
        <v>45794</v>
      </c>
      <c r="D245" t="s">
        <v>79</v>
      </c>
      <c r="E245" t="s">
        <v>4</v>
      </c>
      <c r="F245" t="s">
        <v>81</v>
      </c>
      <c r="G245" t="s">
        <v>329</v>
      </c>
      <c r="H245" t="s">
        <v>150</v>
      </c>
      <c r="I245" t="s">
        <v>310</v>
      </c>
      <c r="J245" t="s">
        <v>81</v>
      </c>
      <c r="K245" t="s">
        <v>311</v>
      </c>
      <c r="L245" t="s">
        <v>312</v>
      </c>
      <c r="N245">
        <v>1827.8</v>
      </c>
      <c r="O245">
        <v>1827.8</v>
      </c>
      <c r="P245" t="s">
        <v>154</v>
      </c>
      <c r="Q245" t="s">
        <v>155</v>
      </c>
      <c r="R245" t="s">
        <v>156</v>
      </c>
      <c r="S245" t="s">
        <v>157</v>
      </c>
      <c r="T245" t="s">
        <v>81</v>
      </c>
    </row>
    <row r="246" spans="1:20" x14ac:dyDescent="0.25">
      <c r="A246">
        <v>2025</v>
      </c>
      <c r="B246" t="s">
        <v>107</v>
      </c>
      <c r="C246" s="142">
        <v>45797</v>
      </c>
      <c r="D246" t="s">
        <v>79</v>
      </c>
      <c r="E246" t="s">
        <v>4</v>
      </c>
      <c r="F246" t="s">
        <v>81</v>
      </c>
      <c r="G246" t="s">
        <v>329</v>
      </c>
      <c r="H246" t="s">
        <v>150</v>
      </c>
      <c r="I246" t="s">
        <v>310</v>
      </c>
      <c r="J246" t="s">
        <v>81</v>
      </c>
      <c r="K246" t="s">
        <v>311</v>
      </c>
      <c r="L246" t="s">
        <v>312</v>
      </c>
      <c r="N246">
        <v>969.8</v>
      </c>
      <c r="O246">
        <v>969.8</v>
      </c>
      <c r="P246" t="s">
        <v>154</v>
      </c>
      <c r="Q246" t="s">
        <v>155</v>
      </c>
      <c r="R246" t="s">
        <v>156</v>
      </c>
      <c r="S246" t="s">
        <v>157</v>
      </c>
      <c r="T246" t="s">
        <v>81</v>
      </c>
    </row>
    <row r="247" spans="1:20" x14ac:dyDescent="0.25">
      <c r="A247">
        <v>2025</v>
      </c>
      <c r="B247" t="s">
        <v>111</v>
      </c>
      <c r="C247" s="142">
        <v>45918</v>
      </c>
      <c r="D247" t="s">
        <v>79</v>
      </c>
      <c r="E247" t="s">
        <v>4</v>
      </c>
      <c r="F247" t="s">
        <v>81</v>
      </c>
      <c r="G247" t="s">
        <v>329</v>
      </c>
      <c r="H247" t="s">
        <v>161</v>
      </c>
      <c r="I247" t="s">
        <v>310</v>
      </c>
      <c r="J247" t="s">
        <v>81</v>
      </c>
      <c r="K247" t="s">
        <v>162</v>
      </c>
      <c r="L247" t="s">
        <v>163</v>
      </c>
      <c r="M247" t="s">
        <v>439</v>
      </c>
      <c r="N247">
        <v>469</v>
      </c>
      <c r="O247">
        <v>-469</v>
      </c>
      <c r="P247" t="s">
        <v>154</v>
      </c>
      <c r="Q247" t="s">
        <v>165</v>
      </c>
      <c r="R247" t="s">
        <v>166</v>
      </c>
      <c r="S247" t="s">
        <v>167</v>
      </c>
      <c r="T247" t="s">
        <v>440</v>
      </c>
    </row>
    <row r="248" spans="1:20" x14ac:dyDescent="0.25">
      <c r="A248">
        <v>2025</v>
      </c>
      <c r="B248" t="s">
        <v>111</v>
      </c>
      <c r="C248" s="142">
        <v>45919</v>
      </c>
      <c r="D248" t="s">
        <v>79</v>
      </c>
      <c r="E248" t="s">
        <v>4</v>
      </c>
      <c r="F248" t="s">
        <v>81</v>
      </c>
      <c r="G248" t="s">
        <v>329</v>
      </c>
      <c r="H248" t="s">
        <v>161</v>
      </c>
      <c r="I248" t="s">
        <v>310</v>
      </c>
      <c r="J248" t="s">
        <v>81</v>
      </c>
      <c r="K248" t="s">
        <v>162</v>
      </c>
      <c r="L248" t="s">
        <v>163</v>
      </c>
      <c r="M248" t="s">
        <v>441</v>
      </c>
      <c r="N248">
        <v>200</v>
      </c>
      <c r="O248">
        <v>-200</v>
      </c>
      <c r="P248" t="s">
        <v>154</v>
      </c>
      <c r="Q248" t="s">
        <v>165</v>
      </c>
      <c r="R248" t="s">
        <v>166</v>
      </c>
      <c r="S248" t="s">
        <v>167</v>
      </c>
      <c r="T248" t="s">
        <v>442</v>
      </c>
    </row>
    <row r="249" spans="1:20" x14ac:dyDescent="0.25">
      <c r="A249">
        <v>2025</v>
      </c>
      <c r="B249" t="s">
        <v>111</v>
      </c>
      <c r="C249" s="142">
        <v>45901</v>
      </c>
      <c r="D249" t="s">
        <v>79</v>
      </c>
      <c r="E249" t="s">
        <v>4</v>
      </c>
      <c r="F249" t="s">
        <v>81</v>
      </c>
      <c r="G249" t="s">
        <v>329</v>
      </c>
      <c r="H249" t="s">
        <v>357</v>
      </c>
      <c r="I249" t="s">
        <v>310</v>
      </c>
      <c r="J249" t="s">
        <v>81</v>
      </c>
      <c r="K249" t="s">
        <v>311</v>
      </c>
      <c r="L249" t="s">
        <v>312</v>
      </c>
      <c r="N249">
        <v>515.02</v>
      </c>
      <c r="O249">
        <v>-515.02</v>
      </c>
      <c r="P249" t="s">
        <v>154</v>
      </c>
      <c r="Q249" t="s">
        <v>165</v>
      </c>
      <c r="R249" t="s">
        <v>166</v>
      </c>
      <c r="S249" t="s">
        <v>167</v>
      </c>
      <c r="T249" t="s">
        <v>387</v>
      </c>
    </row>
    <row r="250" spans="1:20" x14ac:dyDescent="0.25">
      <c r="A250">
        <v>2025</v>
      </c>
      <c r="B250" t="s">
        <v>112</v>
      </c>
      <c r="C250" s="142">
        <v>45932</v>
      </c>
      <c r="D250" t="s">
        <v>79</v>
      </c>
      <c r="E250" t="s">
        <v>4</v>
      </c>
      <c r="F250" t="s">
        <v>81</v>
      </c>
      <c r="G250" t="s">
        <v>329</v>
      </c>
      <c r="H250" t="s">
        <v>161</v>
      </c>
      <c r="I250" t="s">
        <v>310</v>
      </c>
      <c r="J250" t="s">
        <v>81</v>
      </c>
      <c r="K250" t="s">
        <v>162</v>
      </c>
      <c r="L250" t="s">
        <v>163</v>
      </c>
      <c r="M250" t="s">
        <v>443</v>
      </c>
      <c r="N250">
        <v>61.66</v>
      </c>
      <c r="O250">
        <v>-61.66</v>
      </c>
      <c r="P250" t="s">
        <v>154</v>
      </c>
      <c r="Q250" t="s">
        <v>187</v>
      </c>
      <c r="R250" t="s">
        <v>166</v>
      </c>
      <c r="S250" t="s">
        <v>167</v>
      </c>
      <c r="T250" t="s">
        <v>444</v>
      </c>
    </row>
    <row r="251" spans="1:20" x14ac:dyDescent="0.25">
      <c r="A251">
        <v>2025</v>
      </c>
      <c r="B251" t="s">
        <v>112</v>
      </c>
      <c r="C251" s="142">
        <v>45937</v>
      </c>
      <c r="D251" t="s">
        <v>79</v>
      </c>
      <c r="E251" t="s">
        <v>4</v>
      </c>
      <c r="F251" t="s">
        <v>81</v>
      </c>
      <c r="G251" t="s">
        <v>329</v>
      </c>
      <c r="H251" t="s">
        <v>161</v>
      </c>
      <c r="I251" t="s">
        <v>310</v>
      </c>
      <c r="J251" t="s">
        <v>81</v>
      </c>
      <c r="K251" t="s">
        <v>162</v>
      </c>
      <c r="L251" t="s">
        <v>163</v>
      </c>
      <c r="M251" t="s">
        <v>445</v>
      </c>
      <c r="N251">
        <v>2000</v>
      </c>
      <c r="O251">
        <v>-2000</v>
      </c>
      <c r="P251" t="s">
        <v>154</v>
      </c>
      <c r="Q251" t="s">
        <v>187</v>
      </c>
      <c r="R251" t="s">
        <v>166</v>
      </c>
      <c r="S251" t="s">
        <v>167</v>
      </c>
      <c r="T251" t="s">
        <v>446</v>
      </c>
    </row>
    <row r="252" spans="1:20" x14ac:dyDescent="0.25">
      <c r="A252">
        <v>2025</v>
      </c>
      <c r="B252" t="s">
        <v>112</v>
      </c>
      <c r="C252" s="142">
        <v>45939</v>
      </c>
      <c r="D252" t="s">
        <v>79</v>
      </c>
      <c r="E252" t="s">
        <v>4</v>
      </c>
      <c r="F252" t="s">
        <v>81</v>
      </c>
      <c r="G252" t="s">
        <v>329</v>
      </c>
      <c r="H252" t="s">
        <v>161</v>
      </c>
      <c r="I252" t="s">
        <v>310</v>
      </c>
      <c r="J252" t="s">
        <v>81</v>
      </c>
      <c r="K252" t="s">
        <v>162</v>
      </c>
      <c r="L252" t="s">
        <v>163</v>
      </c>
      <c r="M252" t="s">
        <v>447</v>
      </c>
      <c r="N252">
        <v>577.84</v>
      </c>
      <c r="O252">
        <v>-577.84</v>
      </c>
      <c r="P252" t="s">
        <v>154</v>
      </c>
      <c r="Q252" t="s">
        <v>187</v>
      </c>
      <c r="R252" t="s">
        <v>166</v>
      </c>
      <c r="S252" t="s">
        <v>167</v>
      </c>
      <c r="T252" t="s">
        <v>448</v>
      </c>
    </row>
    <row r="253" spans="1:20" x14ac:dyDescent="0.25">
      <c r="A253">
        <v>2026</v>
      </c>
      <c r="B253" t="s">
        <v>116</v>
      </c>
      <c r="C253" s="142">
        <v>46066</v>
      </c>
      <c r="D253" t="s">
        <v>79</v>
      </c>
      <c r="E253" t="s">
        <v>4</v>
      </c>
      <c r="F253" t="s">
        <v>81</v>
      </c>
      <c r="G253" t="s">
        <v>449</v>
      </c>
      <c r="H253" t="s">
        <v>161</v>
      </c>
      <c r="I253" t="s">
        <v>81</v>
      </c>
      <c r="J253" t="s">
        <v>81</v>
      </c>
      <c r="K253" t="s">
        <v>162</v>
      </c>
      <c r="L253" t="s">
        <v>163</v>
      </c>
      <c r="M253" t="s">
        <v>450</v>
      </c>
      <c r="N253">
        <v>200.03</v>
      </c>
      <c r="O253">
        <v>-200.03</v>
      </c>
      <c r="P253" t="s">
        <v>154</v>
      </c>
      <c r="Q253" t="s">
        <v>187</v>
      </c>
      <c r="R253" t="s">
        <v>156</v>
      </c>
      <c r="S253" t="s">
        <v>157</v>
      </c>
      <c r="T253" t="s">
        <v>451</v>
      </c>
    </row>
    <row r="254" spans="1:20" x14ac:dyDescent="0.25">
      <c r="A254">
        <v>2026</v>
      </c>
      <c r="B254" t="s">
        <v>116</v>
      </c>
      <c r="C254" s="142">
        <v>46072</v>
      </c>
      <c r="D254" t="s">
        <v>79</v>
      </c>
      <c r="E254" t="s">
        <v>4</v>
      </c>
      <c r="F254" t="s">
        <v>81</v>
      </c>
      <c r="G254" t="s">
        <v>329</v>
      </c>
      <c r="H254" t="s">
        <v>291</v>
      </c>
      <c r="I254" t="s">
        <v>310</v>
      </c>
      <c r="J254" t="s">
        <v>81</v>
      </c>
      <c r="K254" t="s">
        <v>162</v>
      </c>
      <c r="L254" t="s">
        <v>163</v>
      </c>
      <c r="M254" t="s">
        <v>452</v>
      </c>
      <c r="N254">
        <v>475</v>
      </c>
      <c r="O254">
        <v>-475</v>
      </c>
      <c r="P254" t="s">
        <v>154</v>
      </c>
      <c r="Q254" t="s">
        <v>187</v>
      </c>
      <c r="R254" t="s">
        <v>156</v>
      </c>
      <c r="S254" t="s">
        <v>157</v>
      </c>
      <c r="T254" t="s">
        <v>453</v>
      </c>
    </row>
    <row r="255" spans="1:20" x14ac:dyDescent="0.25">
      <c r="A255">
        <v>2025</v>
      </c>
      <c r="B255" t="s">
        <v>103</v>
      </c>
      <c r="C255" s="142">
        <v>45660</v>
      </c>
      <c r="D255" t="s">
        <v>75</v>
      </c>
      <c r="E255" t="s">
        <v>4</v>
      </c>
      <c r="F255" t="s">
        <v>77</v>
      </c>
      <c r="G255" t="s">
        <v>329</v>
      </c>
      <c r="H255" t="s">
        <v>349</v>
      </c>
      <c r="I255" t="s">
        <v>350</v>
      </c>
      <c r="J255" t="s">
        <v>77</v>
      </c>
      <c r="K255" t="s">
        <v>159</v>
      </c>
      <c r="L255" t="s">
        <v>160</v>
      </c>
      <c r="N255">
        <v>125.29</v>
      </c>
      <c r="O255">
        <v>125.29</v>
      </c>
      <c r="P255" t="s">
        <v>154</v>
      </c>
      <c r="Q255" t="s">
        <v>155</v>
      </c>
      <c r="R255" t="s">
        <v>156</v>
      </c>
      <c r="S255" t="s">
        <v>157</v>
      </c>
      <c r="T255" t="s">
        <v>454</v>
      </c>
    </row>
    <row r="256" spans="1:20" x14ac:dyDescent="0.25">
      <c r="A256">
        <v>2025</v>
      </c>
      <c r="B256" t="s">
        <v>103</v>
      </c>
      <c r="C256" s="142">
        <v>45673</v>
      </c>
      <c r="D256" t="s">
        <v>75</v>
      </c>
      <c r="E256" t="s">
        <v>4</v>
      </c>
      <c r="F256" t="s">
        <v>77</v>
      </c>
      <c r="G256" t="s">
        <v>329</v>
      </c>
      <c r="H256" t="s">
        <v>349</v>
      </c>
      <c r="I256" t="s">
        <v>350</v>
      </c>
      <c r="J256" t="s">
        <v>77</v>
      </c>
      <c r="K256" t="s">
        <v>159</v>
      </c>
      <c r="L256" t="s">
        <v>160</v>
      </c>
      <c r="N256">
        <v>1376</v>
      </c>
      <c r="O256">
        <v>1376</v>
      </c>
      <c r="P256" t="s">
        <v>154</v>
      </c>
      <c r="Q256" t="s">
        <v>155</v>
      </c>
      <c r="R256" t="s">
        <v>156</v>
      </c>
      <c r="S256" t="s">
        <v>157</v>
      </c>
      <c r="T256" t="s">
        <v>454</v>
      </c>
    </row>
    <row r="257" spans="1:20" x14ac:dyDescent="0.25">
      <c r="A257">
        <v>2025</v>
      </c>
      <c r="B257" t="s">
        <v>103</v>
      </c>
      <c r="C257" s="142">
        <v>45684</v>
      </c>
      <c r="D257" t="s">
        <v>75</v>
      </c>
      <c r="E257" t="s">
        <v>4</v>
      </c>
      <c r="F257" t="s">
        <v>77</v>
      </c>
      <c r="G257" t="s">
        <v>329</v>
      </c>
      <c r="H257" t="s">
        <v>349</v>
      </c>
      <c r="I257" t="s">
        <v>350</v>
      </c>
      <c r="J257" t="s">
        <v>77</v>
      </c>
      <c r="K257" t="s">
        <v>159</v>
      </c>
      <c r="L257" t="s">
        <v>160</v>
      </c>
      <c r="N257">
        <v>75.66</v>
      </c>
      <c r="O257">
        <v>75.66</v>
      </c>
      <c r="P257" t="s">
        <v>154</v>
      </c>
      <c r="Q257" t="s">
        <v>155</v>
      </c>
      <c r="R257" t="s">
        <v>156</v>
      </c>
      <c r="S257" t="s">
        <v>157</v>
      </c>
      <c r="T257" t="s">
        <v>454</v>
      </c>
    </row>
    <row r="258" spans="1:20" x14ac:dyDescent="0.25">
      <c r="A258">
        <v>2025</v>
      </c>
      <c r="B258" t="s">
        <v>103</v>
      </c>
      <c r="C258" s="142">
        <v>45684</v>
      </c>
      <c r="D258" t="s">
        <v>75</v>
      </c>
      <c r="E258" t="s">
        <v>4</v>
      </c>
      <c r="F258" t="s">
        <v>77</v>
      </c>
      <c r="G258" t="s">
        <v>329</v>
      </c>
      <c r="H258" t="s">
        <v>349</v>
      </c>
      <c r="I258" t="s">
        <v>350</v>
      </c>
      <c r="J258" t="s">
        <v>77</v>
      </c>
      <c r="K258" t="s">
        <v>162</v>
      </c>
      <c r="L258" t="s">
        <v>163</v>
      </c>
      <c r="N258">
        <v>520</v>
      </c>
      <c r="O258">
        <v>520</v>
      </c>
      <c r="P258" t="s">
        <v>154</v>
      </c>
      <c r="Q258" t="s">
        <v>155</v>
      </c>
      <c r="R258" t="s">
        <v>156</v>
      </c>
      <c r="S258" t="s">
        <v>157</v>
      </c>
      <c r="T258" t="s">
        <v>454</v>
      </c>
    </row>
    <row r="259" spans="1:20" x14ac:dyDescent="0.25">
      <c r="A259">
        <v>2025</v>
      </c>
      <c r="B259" t="s">
        <v>103</v>
      </c>
      <c r="C259" s="142">
        <v>45673</v>
      </c>
      <c r="D259" t="s">
        <v>75</v>
      </c>
      <c r="E259" t="s">
        <v>4</v>
      </c>
      <c r="F259" t="s">
        <v>77</v>
      </c>
      <c r="G259" t="s">
        <v>329</v>
      </c>
      <c r="H259" t="s">
        <v>150</v>
      </c>
      <c r="I259" t="s">
        <v>350</v>
      </c>
      <c r="J259" t="s">
        <v>77</v>
      </c>
      <c r="K259" t="s">
        <v>311</v>
      </c>
      <c r="L259" t="s">
        <v>312</v>
      </c>
      <c r="N259">
        <v>1872.88</v>
      </c>
      <c r="O259">
        <v>1872.88</v>
      </c>
      <c r="P259" t="s">
        <v>154</v>
      </c>
      <c r="Q259" t="s">
        <v>155</v>
      </c>
      <c r="R259" t="s">
        <v>156</v>
      </c>
      <c r="S259" t="s">
        <v>157</v>
      </c>
      <c r="T259" t="s">
        <v>454</v>
      </c>
    </row>
    <row r="260" spans="1:20" x14ac:dyDescent="0.25">
      <c r="A260">
        <v>2025</v>
      </c>
      <c r="B260" t="s">
        <v>103</v>
      </c>
      <c r="C260" s="142">
        <v>45685</v>
      </c>
      <c r="D260" t="s">
        <v>75</v>
      </c>
      <c r="E260" t="s">
        <v>4</v>
      </c>
      <c r="F260" t="s">
        <v>77</v>
      </c>
      <c r="G260" t="s">
        <v>329</v>
      </c>
      <c r="H260" t="s">
        <v>150</v>
      </c>
      <c r="I260" t="s">
        <v>350</v>
      </c>
      <c r="J260" t="s">
        <v>77</v>
      </c>
      <c r="K260" t="s">
        <v>311</v>
      </c>
      <c r="L260" t="s">
        <v>312</v>
      </c>
      <c r="N260">
        <v>1967.1</v>
      </c>
      <c r="O260">
        <v>1967.1</v>
      </c>
      <c r="P260" t="s">
        <v>154</v>
      </c>
      <c r="Q260" t="s">
        <v>155</v>
      </c>
      <c r="R260" t="s">
        <v>156</v>
      </c>
      <c r="S260" t="s">
        <v>157</v>
      </c>
      <c r="T260" t="s">
        <v>454</v>
      </c>
    </row>
    <row r="261" spans="1:20" x14ac:dyDescent="0.25">
      <c r="A261">
        <v>2025</v>
      </c>
      <c r="B261" t="s">
        <v>104</v>
      </c>
      <c r="C261" s="142">
        <v>45707</v>
      </c>
      <c r="D261" t="s">
        <v>75</v>
      </c>
      <c r="E261" t="s">
        <v>4</v>
      </c>
      <c r="F261" t="s">
        <v>77</v>
      </c>
      <c r="G261" t="s">
        <v>329</v>
      </c>
      <c r="H261" t="s">
        <v>349</v>
      </c>
      <c r="I261" t="s">
        <v>350</v>
      </c>
      <c r="J261" t="s">
        <v>77</v>
      </c>
      <c r="K261" t="s">
        <v>159</v>
      </c>
      <c r="L261" t="s">
        <v>160</v>
      </c>
      <c r="N261">
        <v>2065.34</v>
      </c>
      <c r="O261">
        <v>2065.34</v>
      </c>
      <c r="P261" t="s">
        <v>154</v>
      </c>
      <c r="Q261" t="s">
        <v>155</v>
      </c>
      <c r="R261" t="s">
        <v>156</v>
      </c>
      <c r="S261" t="s">
        <v>157</v>
      </c>
      <c r="T261" t="s">
        <v>454</v>
      </c>
    </row>
    <row r="262" spans="1:20" x14ac:dyDescent="0.25">
      <c r="A262">
        <v>2025</v>
      </c>
      <c r="B262" t="s">
        <v>104</v>
      </c>
      <c r="C262" s="142">
        <v>45695</v>
      </c>
      <c r="D262" t="s">
        <v>75</v>
      </c>
      <c r="E262" t="s">
        <v>4</v>
      </c>
      <c r="F262" t="s">
        <v>77</v>
      </c>
      <c r="G262" t="s">
        <v>329</v>
      </c>
      <c r="H262" t="s">
        <v>150</v>
      </c>
      <c r="I262" t="s">
        <v>350</v>
      </c>
      <c r="J262" t="s">
        <v>77</v>
      </c>
      <c r="K262" t="s">
        <v>311</v>
      </c>
      <c r="L262" t="s">
        <v>312</v>
      </c>
      <c r="N262">
        <v>1821.49</v>
      </c>
      <c r="O262">
        <v>1821.49</v>
      </c>
      <c r="P262" t="s">
        <v>154</v>
      </c>
      <c r="Q262" t="s">
        <v>155</v>
      </c>
      <c r="R262" t="s">
        <v>156</v>
      </c>
      <c r="S262" t="s">
        <v>157</v>
      </c>
      <c r="T262" t="s">
        <v>454</v>
      </c>
    </row>
    <row r="263" spans="1:20" x14ac:dyDescent="0.25">
      <c r="A263">
        <v>2025</v>
      </c>
      <c r="B263" t="s">
        <v>104</v>
      </c>
      <c r="C263" s="142">
        <v>45701</v>
      </c>
      <c r="D263" t="s">
        <v>75</v>
      </c>
      <c r="E263" t="s">
        <v>4</v>
      </c>
      <c r="F263" t="s">
        <v>77</v>
      </c>
      <c r="G263" t="s">
        <v>329</v>
      </c>
      <c r="H263" t="s">
        <v>150</v>
      </c>
      <c r="I263" t="s">
        <v>350</v>
      </c>
      <c r="J263" t="s">
        <v>77</v>
      </c>
      <c r="K263" t="s">
        <v>311</v>
      </c>
      <c r="L263" t="s">
        <v>312</v>
      </c>
      <c r="N263">
        <v>1847.18</v>
      </c>
      <c r="O263">
        <v>1847.18</v>
      </c>
      <c r="P263" t="s">
        <v>154</v>
      </c>
      <c r="Q263" t="s">
        <v>155</v>
      </c>
      <c r="R263" t="s">
        <v>156</v>
      </c>
      <c r="S263" t="s">
        <v>157</v>
      </c>
      <c r="T263" t="s">
        <v>454</v>
      </c>
    </row>
    <row r="264" spans="1:20" x14ac:dyDescent="0.25">
      <c r="A264">
        <v>2025</v>
      </c>
      <c r="B264" t="s">
        <v>104</v>
      </c>
      <c r="C264" s="142">
        <v>45706</v>
      </c>
      <c r="D264" t="s">
        <v>75</v>
      </c>
      <c r="E264" t="s">
        <v>4</v>
      </c>
      <c r="F264" t="s">
        <v>77</v>
      </c>
      <c r="G264" t="s">
        <v>329</v>
      </c>
      <c r="H264" t="s">
        <v>150</v>
      </c>
      <c r="I264" t="s">
        <v>350</v>
      </c>
      <c r="J264" t="s">
        <v>77</v>
      </c>
      <c r="K264" t="s">
        <v>311</v>
      </c>
      <c r="L264" t="s">
        <v>312</v>
      </c>
      <c r="N264">
        <v>1932.84</v>
      </c>
      <c r="O264">
        <v>1932.84</v>
      </c>
      <c r="P264" t="s">
        <v>154</v>
      </c>
      <c r="Q264" t="s">
        <v>155</v>
      </c>
      <c r="R264" t="s">
        <v>156</v>
      </c>
      <c r="S264" t="s">
        <v>157</v>
      </c>
      <c r="T264" t="s">
        <v>454</v>
      </c>
    </row>
    <row r="265" spans="1:20" x14ac:dyDescent="0.25">
      <c r="A265">
        <v>2025</v>
      </c>
      <c r="B265" t="s">
        <v>104</v>
      </c>
      <c r="C265" s="142">
        <v>45709</v>
      </c>
      <c r="D265" t="s">
        <v>75</v>
      </c>
      <c r="E265" t="s">
        <v>4</v>
      </c>
      <c r="F265" t="s">
        <v>77</v>
      </c>
      <c r="G265" t="s">
        <v>329</v>
      </c>
      <c r="H265" t="s">
        <v>150</v>
      </c>
      <c r="I265" t="s">
        <v>350</v>
      </c>
      <c r="J265" t="s">
        <v>77</v>
      </c>
      <c r="K265" t="s">
        <v>311</v>
      </c>
      <c r="L265" t="s">
        <v>312</v>
      </c>
      <c r="N265">
        <v>1975.66</v>
      </c>
      <c r="O265">
        <v>1975.66</v>
      </c>
      <c r="P265" t="s">
        <v>154</v>
      </c>
      <c r="Q265" t="s">
        <v>155</v>
      </c>
      <c r="R265" t="s">
        <v>156</v>
      </c>
      <c r="S265" t="s">
        <v>157</v>
      </c>
      <c r="T265" t="s">
        <v>454</v>
      </c>
    </row>
    <row r="266" spans="1:20" x14ac:dyDescent="0.25">
      <c r="A266">
        <v>2025</v>
      </c>
      <c r="B266" t="s">
        <v>104</v>
      </c>
      <c r="C266" s="142">
        <v>45713</v>
      </c>
      <c r="D266" t="s">
        <v>75</v>
      </c>
      <c r="E266" t="s">
        <v>4</v>
      </c>
      <c r="F266" t="s">
        <v>77</v>
      </c>
      <c r="G266" t="s">
        <v>329</v>
      </c>
      <c r="H266" t="s">
        <v>150</v>
      </c>
      <c r="I266" t="s">
        <v>350</v>
      </c>
      <c r="J266" t="s">
        <v>77</v>
      </c>
      <c r="K266" t="s">
        <v>311</v>
      </c>
      <c r="L266" t="s">
        <v>312</v>
      </c>
      <c r="N266">
        <v>359.73</v>
      </c>
      <c r="O266">
        <v>359.73</v>
      </c>
      <c r="P266" t="s">
        <v>154</v>
      </c>
      <c r="Q266" t="s">
        <v>155</v>
      </c>
      <c r="R266" t="s">
        <v>156</v>
      </c>
      <c r="S266" t="s">
        <v>157</v>
      </c>
      <c r="T266" t="s">
        <v>454</v>
      </c>
    </row>
    <row r="267" spans="1:20" x14ac:dyDescent="0.25">
      <c r="A267">
        <v>2025</v>
      </c>
      <c r="B267" t="s">
        <v>104</v>
      </c>
      <c r="C267" s="142">
        <v>45714</v>
      </c>
      <c r="D267" t="s">
        <v>75</v>
      </c>
      <c r="E267" t="s">
        <v>4</v>
      </c>
      <c r="F267" t="s">
        <v>77</v>
      </c>
      <c r="G267" t="s">
        <v>329</v>
      </c>
      <c r="H267" t="s">
        <v>150</v>
      </c>
      <c r="I267" t="s">
        <v>350</v>
      </c>
      <c r="J267" t="s">
        <v>77</v>
      </c>
      <c r="K267" t="s">
        <v>311</v>
      </c>
      <c r="L267" t="s">
        <v>312</v>
      </c>
      <c r="N267">
        <v>1958.53</v>
      </c>
      <c r="O267">
        <v>1958.53</v>
      </c>
      <c r="P267" t="s">
        <v>154</v>
      </c>
      <c r="Q267" t="s">
        <v>155</v>
      </c>
      <c r="R267" t="s">
        <v>156</v>
      </c>
      <c r="S267" t="s">
        <v>157</v>
      </c>
      <c r="T267" t="s">
        <v>454</v>
      </c>
    </row>
    <row r="268" spans="1:20" x14ac:dyDescent="0.25">
      <c r="A268">
        <v>2025</v>
      </c>
      <c r="B268" t="s">
        <v>105</v>
      </c>
      <c r="C268" s="142">
        <v>45733</v>
      </c>
      <c r="D268" t="s">
        <v>75</v>
      </c>
      <c r="E268" t="s">
        <v>4</v>
      </c>
      <c r="F268" t="s">
        <v>77</v>
      </c>
      <c r="G268" t="s">
        <v>329</v>
      </c>
      <c r="H268" t="s">
        <v>349</v>
      </c>
      <c r="I268" t="s">
        <v>350</v>
      </c>
      <c r="J268" t="s">
        <v>77</v>
      </c>
      <c r="K268" t="s">
        <v>159</v>
      </c>
      <c r="L268" t="s">
        <v>160</v>
      </c>
      <c r="N268">
        <v>1066.3599999999999</v>
      </c>
      <c r="O268">
        <v>1066.3599999999999</v>
      </c>
      <c r="P268" t="s">
        <v>154</v>
      </c>
      <c r="Q268" t="s">
        <v>155</v>
      </c>
      <c r="R268" t="s">
        <v>156</v>
      </c>
      <c r="S268" t="s">
        <v>157</v>
      </c>
      <c r="T268" t="s">
        <v>454</v>
      </c>
    </row>
    <row r="269" spans="1:20" x14ac:dyDescent="0.25">
      <c r="A269">
        <v>2025</v>
      </c>
      <c r="B269" t="s">
        <v>105</v>
      </c>
      <c r="C269" s="142">
        <v>45726</v>
      </c>
      <c r="D269" t="s">
        <v>75</v>
      </c>
      <c r="E269" t="s">
        <v>4</v>
      </c>
      <c r="F269" t="s">
        <v>77</v>
      </c>
      <c r="G269" t="s">
        <v>329</v>
      </c>
      <c r="H269" t="s">
        <v>150</v>
      </c>
      <c r="I269" t="s">
        <v>350</v>
      </c>
      <c r="J269" t="s">
        <v>77</v>
      </c>
      <c r="K269" t="s">
        <v>311</v>
      </c>
      <c r="L269" t="s">
        <v>312</v>
      </c>
      <c r="N269">
        <v>2007.07</v>
      </c>
      <c r="O269">
        <v>2007.07</v>
      </c>
      <c r="P269" t="s">
        <v>154</v>
      </c>
      <c r="Q269" t="s">
        <v>155</v>
      </c>
      <c r="R269" t="s">
        <v>156</v>
      </c>
      <c r="S269" t="s">
        <v>157</v>
      </c>
      <c r="T269" t="s">
        <v>454</v>
      </c>
    </row>
    <row r="270" spans="1:20" x14ac:dyDescent="0.25">
      <c r="A270">
        <v>2025</v>
      </c>
      <c r="B270" t="s">
        <v>105</v>
      </c>
      <c r="C270" s="142">
        <v>45733</v>
      </c>
      <c r="D270" t="s">
        <v>75</v>
      </c>
      <c r="E270" t="s">
        <v>4</v>
      </c>
      <c r="F270" t="s">
        <v>77</v>
      </c>
      <c r="G270" t="s">
        <v>329</v>
      </c>
      <c r="H270" t="s">
        <v>349</v>
      </c>
      <c r="I270" t="s">
        <v>350</v>
      </c>
      <c r="J270" t="s">
        <v>77</v>
      </c>
      <c r="K270" t="s">
        <v>206</v>
      </c>
      <c r="L270" t="s">
        <v>207</v>
      </c>
      <c r="N270">
        <v>665.74</v>
      </c>
      <c r="O270">
        <v>665.74</v>
      </c>
      <c r="P270" t="s">
        <v>154</v>
      </c>
      <c r="Q270" t="s">
        <v>155</v>
      </c>
      <c r="R270" t="s">
        <v>156</v>
      </c>
      <c r="S270" t="s">
        <v>157</v>
      </c>
      <c r="T270" t="s">
        <v>454</v>
      </c>
    </row>
    <row r="271" spans="1:20" x14ac:dyDescent="0.25">
      <c r="A271">
        <v>2025</v>
      </c>
      <c r="B271" t="s">
        <v>106</v>
      </c>
      <c r="C271" s="142">
        <v>45756</v>
      </c>
      <c r="D271" t="s">
        <v>75</v>
      </c>
      <c r="E271" t="s">
        <v>4</v>
      </c>
      <c r="F271" t="s">
        <v>77</v>
      </c>
      <c r="G271" t="s">
        <v>329</v>
      </c>
      <c r="H271" t="s">
        <v>150</v>
      </c>
      <c r="I271" t="s">
        <v>350</v>
      </c>
      <c r="J271" t="s">
        <v>77</v>
      </c>
      <c r="K271" t="s">
        <v>159</v>
      </c>
      <c r="L271" t="s">
        <v>160</v>
      </c>
      <c r="N271">
        <v>1000</v>
      </c>
      <c r="O271">
        <v>1000</v>
      </c>
      <c r="P271" t="s">
        <v>154</v>
      </c>
      <c r="Q271" t="s">
        <v>155</v>
      </c>
      <c r="R271" t="s">
        <v>156</v>
      </c>
      <c r="S271" t="s">
        <v>157</v>
      </c>
      <c r="T271" t="s">
        <v>454</v>
      </c>
    </row>
    <row r="272" spans="1:20" x14ac:dyDescent="0.25">
      <c r="A272">
        <v>2025</v>
      </c>
      <c r="B272" t="s">
        <v>106</v>
      </c>
      <c r="C272" s="142">
        <v>45762</v>
      </c>
      <c r="D272" t="s">
        <v>75</v>
      </c>
      <c r="E272" t="s">
        <v>4</v>
      </c>
      <c r="F272" t="s">
        <v>77</v>
      </c>
      <c r="G272" t="s">
        <v>329</v>
      </c>
      <c r="H272" t="s">
        <v>150</v>
      </c>
      <c r="I272" t="s">
        <v>350</v>
      </c>
      <c r="J272" t="s">
        <v>77</v>
      </c>
      <c r="K272" t="s">
        <v>162</v>
      </c>
      <c r="L272" t="s">
        <v>163</v>
      </c>
      <c r="N272">
        <v>225</v>
      </c>
      <c r="O272">
        <v>225</v>
      </c>
      <c r="P272" t="s">
        <v>154</v>
      </c>
      <c r="Q272" t="s">
        <v>155</v>
      </c>
      <c r="R272" t="s">
        <v>156</v>
      </c>
      <c r="S272" t="s">
        <v>157</v>
      </c>
      <c r="T272" t="s">
        <v>454</v>
      </c>
    </row>
    <row r="273" spans="1:20" x14ac:dyDescent="0.25">
      <c r="A273">
        <v>2025</v>
      </c>
      <c r="B273" t="s">
        <v>106</v>
      </c>
      <c r="C273" s="142">
        <v>45756</v>
      </c>
      <c r="D273" t="s">
        <v>75</v>
      </c>
      <c r="E273" t="s">
        <v>4</v>
      </c>
      <c r="F273" t="s">
        <v>77</v>
      </c>
      <c r="G273" t="s">
        <v>329</v>
      </c>
      <c r="H273" t="s">
        <v>150</v>
      </c>
      <c r="I273" t="s">
        <v>350</v>
      </c>
      <c r="J273" t="s">
        <v>77</v>
      </c>
      <c r="K273" t="s">
        <v>311</v>
      </c>
      <c r="L273" t="s">
        <v>312</v>
      </c>
      <c r="N273">
        <v>2009.92</v>
      </c>
      <c r="O273">
        <v>2009.92</v>
      </c>
      <c r="P273" t="s">
        <v>154</v>
      </c>
      <c r="Q273" t="s">
        <v>155</v>
      </c>
      <c r="R273" t="s">
        <v>156</v>
      </c>
      <c r="S273" t="s">
        <v>157</v>
      </c>
      <c r="T273" t="s">
        <v>454</v>
      </c>
    </row>
    <row r="274" spans="1:20" x14ac:dyDescent="0.25">
      <c r="A274">
        <v>2025</v>
      </c>
      <c r="B274" t="s">
        <v>106</v>
      </c>
      <c r="C274" s="142">
        <v>45772</v>
      </c>
      <c r="D274" t="s">
        <v>75</v>
      </c>
      <c r="E274" t="s">
        <v>4</v>
      </c>
      <c r="F274" t="s">
        <v>77</v>
      </c>
      <c r="G274" t="s">
        <v>329</v>
      </c>
      <c r="H274" t="s">
        <v>150</v>
      </c>
      <c r="I274" t="s">
        <v>350</v>
      </c>
      <c r="J274" t="s">
        <v>77</v>
      </c>
      <c r="K274" t="s">
        <v>311</v>
      </c>
      <c r="L274" t="s">
        <v>312</v>
      </c>
      <c r="N274">
        <v>1578.72</v>
      </c>
      <c r="O274">
        <v>1578.72</v>
      </c>
      <c r="P274" t="s">
        <v>154</v>
      </c>
      <c r="Q274" t="s">
        <v>155</v>
      </c>
      <c r="R274" t="s">
        <v>156</v>
      </c>
      <c r="S274" t="s">
        <v>157</v>
      </c>
      <c r="T274" t="s">
        <v>454</v>
      </c>
    </row>
    <row r="275" spans="1:20" x14ac:dyDescent="0.25">
      <c r="A275">
        <v>2025</v>
      </c>
      <c r="B275" t="s">
        <v>106</v>
      </c>
      <c r="C275" s="142">
        <v>45774</v>
      </c>
      <c r="D275" t="s">
        <v>75</v>
      </c>
      <c r="E275" t="s">
        <v>4</v>
      </c>
      <c r="F275" t="s">
        <v>77</v>
      </c>
      <c r="G275" t="s">
        <v>329</v>
      </c>
      <c r="H275" t="s">
        <v>150</v>
      </c>
      <c r="I275" t="s">
        <v>350</v>
      </c>
      <c r="J275" t="s">
        <v>77</v>
      </c>
      <c r="K275" t="s">
        <v>311</v>
      </c>
      <c r="L275" t="s">
        <v>312</v>
      </c>
      <c r="N275">
        <v>2025.84</v>
      </c>
      <c r="O275">
        <v>2025.84</v>
      </c>
      <c r="P275" t="s">
        <v>154</v>
      </c>
      <c r="Q275" t="s">
        <v>155</v>
      </c>
      <c r="R275" t="s">
        <v>156</v>
      </c>
      <c r="S275" t="s">
        <v>157</v>
      </c>
      <c r="T275" t="s">
        <v>454</v>
      </c>
    </row>
    <row r="276" spans="1:20" x14ac:dyDescent="0.25">
      <c r="A276">
        <v>2025</v>
      </c>
      <c r="B276" t="s">
        <v>106</v>
      </c>
      <c r="C276" s="142">
        <v>45777</v>
      </c>
      <c r="D276" t="s">
        <v>75</v>
      </c>
      <c r="E276" t="s">
        <v>4</v>
      </c>
      <c r="F276" t="s">
        <v>77</v>
      </c>
      <c r="G276" t="s">
        <v>329</v>
      </c>
      <c r="H276" t="s">
        <v>150</v>
      </c>
      <c r="I276" t="s">
        <v>350</v>
      </c>
      <c r="J276" t="s">
        <v>77</v>
      </c>
      <c r="K276" t="s">
        <v>311</v>
      </c>
      <c r="L276" t="s">
        <v>312</v>
      </c>
      <c r="N276">
        <v>1694.64</v>
      </c>
      <c r="O276">
        <v>1694.64</v>
      </c>
      <c r="P276" t="s">
        <v>154</v>
      </c>
      <c r="Q276" t="s">
        <v>155</v>
      </c>
      <c r="R276" t="s">
        <v>156</v>
      </c>
      <c r="S276" t="s">
        <v>157</v>
      </c>
      <c r="T276" t="s">
        <v>77</v>
      </c>
    </row>
    <row r="277" spans="1:20" x14ac:dyDescent="0.25">
      <c r="A277">
        <v>2025</v>
      </c>
      <c r="B277" t="s">
        <v>106</v>
      </c>
      <c r="C277" s="142">
        <v>45754</v>
      </c>
      <c r="D277" t="s">
        <v>75</v>
      </c>
      <c r="E277" t="s">
        <v>4</v>
      </c>
      <c r="F277" t="s">
        <v>77</v>
      </c>
      <c r="G277" t="s">
        <v>329</v>
      </c>
      <c r="H277" t="s">
        <v>349</v>
      </c>
      <c r="I277" t="s">
        <v>350</v>
      </c>
      <c r="J277" t="s">
        <v>77</v>
      </c>
      <c r="K277" t="s">
        <v>206</v>
      </c>
      <c r="L277" t="s">
        <v>207</v>
      </c>
      <c r="N277">
        <v>597.6</v>
      </c>
      <c r="O277">
        <v>597.6</v>
      </c>
      <c r="P277" t="s">
        <v>154</v>
      </c>
      <c r="Q277" t="s">
        <v>155</v>
      </c>
      <c r="R277" t="s">
        <v>156</v>
      </c>
      <c r="S277" t="s">
        <v>157</v>
      </c>
      <c r="T277" t="s">
        <v>454</v>
      </c>
    </row>
    <row r="278" spans="1:20" x14ac:dyDescent="0.25">
      <c r="A278">
        <v>2025</v>
      </c>
      <c r="B278" t="s">
        <v>107</v>
      </c>
      <c r="C278" s="142">
        <v>45800</v>
      </c>
      <c r="D278" t="s">
        <v>75</v>
      </c>
      <c r="E278" t="s">
        <v>4</v>
      </c>
      <c r="F278" t="s">
        <v>77</v>
      </c>
      <c r="G278" t="s">
        <v>329</v>
      </c>
      <c r="H278" t="s">
        <v>349</v>
      </c>
      <c r="I278" t="s">
        <v>350</v>
      </c>
      <c r="J278" t="s">
        <v>77</v>
      </c>
      <c r="K278" t="s">
        <v>159</v>
      </c>
      <c r="L278" t="s">
        <v>160</v>
      </c>
      <c r="N278">
        <v>189.56</v>
      </c>
      <c r="O278">
        <v>189.56</v>
      </c>
      <c r="P278" t="s">
        <v>154</v>
      </c>
      <c r="Q278" t="s">
        <v>155</v>
      </c>
      <c r="R278" t="s">
        <v>156</v>
      </c>
      <c r="S278" t="s">
        <v>157</v>
      </c>
      <c r="T278" t="s">
        <v>77</v>
      </c>
    </row>
    <row r="279" spans="1:20" x14ac:dyDescent="0.25">
      <c r="A279">
        <v>2025</v>
      </c>
      <c r="B279" t="s">
        <v>107</v>
      </c>
      <c r="C279" s="142">
        <v>45784</v>
      </c>
      <c r="D279" t="s">
        <v>75</v>
      </c>
      <c r="E279" t="s">
        <v>4</v>
      </c>
      <c r="F279" t="s">
        <v>77</v>
      </c>
      <c r="G279" t="s">
        <v>329</v>
      </c>
      <c r="H279" t="s">
        <v>150</v>
      </c>
      <c r="I279" t="s">
        <v>350</v>
      </c>
      <c r="J279" t="s">
        <v>77</v>
      </c>
      <c r="K279" t="s">
        <v>311</v>
      </c>
      <c r="L279" t="s">
        <v>312</v>
      </c>
      <c r="N279">
        <v>1873.32</v>
      </c>
      <c r="O279">
        <v>1873.32</v>
      </c>
      <c r="P279" t="s">
        <v>154</v>
      </c>
      <c r="Q279" t="s">
        <v>155</v>
      </c>
      <c r="R279" t="s">
        <v>156</v>
      </c>
      <c r="S279" t="s">
        <v>157</v>
      </c>
      <c r="T279" t="s">
        <v>77</v>
      </c>
    </row>
    <row r="280" spans="1:20" x14ac:dyDescent="0.25">
      <c r="A280">
        <v>2025</v>
      </c>
      <c r="B280" t="s">
        <v>107</v>
      </c>
      <c r="C280" s="142">
        <v>45791</v>
      </c>
      <c r="D280" t="s">
        <v>75</v>
      </c>
      <c r="E280" t="s">
        <v>4</v>
      </c>
      <c r="F280" t="s">
        <v>77</v>
      </c>
      <c r="G280" t="s">
        <v>329</v>
      </c>
      <c r="H280" t="s">
        <v>150</v>
      </c>
      <c r="I280" t="s">
        <v>350</v>
      </c>
      <c r="J280" t="s">
        <v>77</v>
      </c>
      <c r="K280" t="s">
        <v>311</v>
      </c>
      <c r="L280" t="s">
        <v>312</v>
      </c>
      <c r="N280">
        <v>1940.32</v>
      </c>
      <c r="O280">
        <v>1940.32</v>
      </c>
      <c r="P280" t="s">
        <v>154</v>
      </c>
      <c r="Q280" t="s">
        <v>155</v>
      </c>
      <c r="R280" t="s">
        <v>156</v>
      </c>
      <c r="S280" t="s">
        <v>157</v>
      </c>
      <c r="T280" t="s">
        <v>77</v>
      </c>
    </row>
    <row r="281" spans="1:20" x14ac:dyDescent="0.25">
      <c r="A281">
        <v>2025</v>
      </c>
      <c r="B281" t="s">
        <v>107</v>
      </c>
      <c r="C281" s="142">
        <v>45792</v>
      </c>
      <c r="D281" t="s">
        <v>75</v>
      </c>
      <c r="E281" t="s">
        <v>4</v>
      </c>
      <c r="F281" t="s">
        <v>77</v>
      </c>
      <c r="G281" t="s">
        <v>329</v>
      </c>
      <c r="H281" t="s">
        <v>150</v>
      </c>
      <c r="I281" t="s">
        <v>350</v>
      </c>
      <c r="J281" t="s">
        <v>77</v>
      </c>
      <c r="K281" t="s">
        <v>311</v>
      </c>
      <c r="L281" t="s">
        <v>312</v>
      </c>
      <c r="N281">
        <v>278.72000000000003</v>
      </c>
      <c r="O281">
        <v>278.72000000000003</v>
      </c>
      <c r="P281" t="s">
        <v>154</v>
      </c>
      <c r="Q281" t="s">
        <v>155</v>
      </c>
      <c r="R281" t="s">
        <v>156</v>
      </c>
      <c r="S281" t="s">
        <v>157</v>
      </c>
      <c r="T281" t="s">
        <v>77</v>
      </c>
    </row>
    <row r="282" spans="1:20" x14ac:dyDescent="0.25">
      <c r="A282">
        <v>2025</v>
      </c>
      <c r="B282" t="s">
        <v>107</v>
      </c>
      <c r="C282" s="142">
        <v>45799</v>
      </c>
      <c r="D282" t="s">
        <v>75</v>
      </c>
      <c r="E282" t="s">
        <v>4</v>
      </c>
      <c r="F282" t="s">
        <v>77</v>
      </c>
      <c r="G282" t="s">
        <v>329</v>
      </c>
      <c r="H282" t="s">
        <v>150</v>
      </c>
      <c r="I282" t="s">
        <v>350</v>
      </c>
      <c r="J282" t="s">
        <v>77</v>
      </c>
      <c r="K282" t="s">
        <v>311</v>
      </c>
      <c r="L282" t="s">
        <v>312</v>
      </c>
      <c r="N282">
        <v>1851.88</v>
      </c>
      <c r="O282">
        <v>1851.88</v>
      </c>
      <c r="P282" t="s">
        <v>154</v>
      </c>
      <c r="Q282" t="s">
        <v>155</v>
      </c>
      <c r="R282" t="s">
        <v>156</v>
      </c>
      <c r="S282" t="s">
        <v>157</v>
      </c>
      <c r="T282" t="s">
        <v>77</v>
      </c>
    </row>
    <row r="283" spans="1:20" x14ac:dyDescent="0.25">
      <c r="A283">
        <v>2025</v>
      </c>
      <c r="B283" t="s">
        <v>107</v>
      </c>
      <c r="C283" s="142">
        <v>45806</v>
      </c>
      <c r="D283" t="s">
        <v>75</v>
      </c>
      <c r="E283" t="s">
        <v>4</v>
      </c>
      <c r="F283" t="s">
        <v>77</v>
      </c>
      <c r="G283" t="s">
        <v>329</v>
      </c>
      <c r="H283" t="s">
        <v>150</v>
      </c>
      <c r="I283" t="s">
        <v>350</v>
      </c>
      <c r="J283" t="s">
        <v>77</v>
      </c>
      <c r="K283" t="s">
        <v>311</v>
      </c>
      <c r="L283" t="s">
        <v>312</v>
      </c>
      <c r="N283">
        <v>1827.85</v>
      </c>
      <c r="O283">
        <v>1827.85</v>
      </c>
      <c r="P283" t="s">
        <v>154</v>
      </c>
      <c r="Q283" t="s">
        <v>155</v>
      </c>
      <c r="R283" t="s">
        <v>156</v>
      </c>
      <c r="S283" t="s">
        <v>157</v>
      </c>
      <c r="T283" t="s">
        <v>77</v>
      </c>
    </row>
    <row r="284" spans="1:20" x14ac:dyDescent="0.25">
      <c r="A284">
        <v>2025</v>
      </c>
      <c r="B284" t="s">
        <v>108</v>
      </c>
      <c r="C284" s="142">
        <v>45809</v>
      </c>
      <c r="D284" t="s">
        <v>75</v>
      </c>
      <c r="E284" t="s">
        <v>4</v>
      </c>
      <c r="F284" t="s">
        <v>77</v>
      </c>
      <c r="G284" t="s">
        <v>329</v>
      </c>
      <c r="H284" t="s">
        <v>357</v>
      </c>
      <c r="I284" t="s">
        <v>310</v>
      </c>
      <c r="J284" t="s">
        <v>77</v>
      </c>
      <c r="K284" t="s">
        <v>311</v>
      </c>
      <c r="L284" t="s">
        <v>312</v>
      </c>
      <c r="N284">
        <v>5669.63</v>
      </c>
      <c r="O284">
        <v>-5669.63</v>
      </c>
      <c r="P284" t="s">
        <v>154</v>
      </c>
      <c r="Q284" t="s">
        <v>165</v>
      </c>
      <c r="R284" t="s">
        <v>166</v>
      </c>
      <c r="S284" t="s">
        <v>167</v>
      </c>
      <c r="T284" t="s">
        <v>358</v>
      </c>
    </row>
    <row r="285" spans="1:20" x14ac:dyDescent="0.25">
      <c r="A285">
        <v>2025</v>
      </c>
      <c r="B285" t="s">
        <v>109</v>
      </c>
      <c r="C285" s="142">
        <v>45839</v>
      </c>
      <c r="D285" t="s">
        <v>75</v>
      </c>
      <c r="E285" t="s">
        <v>4</v>
      </c>
      <c r="F285" t="s">
        <v>77</v>
      </c>
      <c r="G285" t="s">
        <v>329</v>
      </c>
      <c r="H285" t="s">
        <v>357</v>
      </c>
      <c r="I285" t="s">
        <v>310</v>
      </c>
      <c r="J285" t="s">
        <v>77</v>
      </c>
      <c r="K285" t="s">
        <v>311</v>
      </c>
      <c r="L285" t="s">
        <v>312</v>
      </c>
      <c r="N285">
        <v>8120.81</v>
      </c>
      <c r="O285">
        <v>-8120.81</v>
      </c>
      <c r="P285" t="s">
        <v>154</v>
      </c>
      <c r="Q285" t="s">
        <v>165</v>
      </c>
      <c r="R285" t="s">
        <v>166</v>
      </c>
      <c r="S285" t="s">
        <v>167</v>
      </c>
      <c r="T285" t="s">
        <v>367</v>
      </c>
    </row>
    <row r="286" spans="1:20" x14ac:dyDescent="0.25">
      <c r="A286">
        <v>2025</v>
      </c>
      <c r="B286" t="s">
        <v>110</v>
      </c>
      <c r="C286" s="142">
        <v>45887</v>
      </c>
      <c r="D286" t="s">
        <v>75</v>
      </c>
      <c r="E286" t="s">
        <v>4</v>
      </c>
      <c r="F286" t="s">
        <v>77</v>
      </c>
      <c r="G286" t="s">
        <v>329</v>
      </c>
      <c r="H286" t="s">
        <v>330</v>
      </c>
      <c r="I286" t="s">
        <v>310</v>
      </c>
      <c r="J286" t="s">
        <v>77</v>
      </c>
      <c r="K286" t="s">
        <v>162</v>
      </c>
      <c r="L286" t="s">
        <v>163</v>
      </c>
      <c r="M286" t="s">
        <v>455</v>
      </c>
      <c r="N286">
        <v>749.18</v>
      </c>
      <c r="O286">
        <v>-749.18</v>
      </c>
      <c r="P286" t="s">
        <v>154</v>
      </c>
      <c r="Q286" t="s">
        <v>165</v>
      </c>
      <c r="R286" t="s">
        <v>166</v>
      </c>
      <c r="S286" t="s">
        <v>167</v>
      </c>
      <c r="T286" t="s">
        <v>456</v>
      </c>
    </row>
    <row r="287" spans="1:20" x14ac:dyDescent="0.25">
      <c r="A287">
        <v>2025</v>
      </c>
      <c r="B287" t="s">
        <v>110</v>
      </c>
      <c r="C287" s="142">
        <v>45890</v>
      </c>
      <c r="D287" t="s">
        <v>75</v>
      </c>
      <c r="E287" t="s">
        <v>4</v>
      </c>
      <c r="F287" t="s">
        <v>77</v>
      </c>
      <c r="G287" t="s">
        <v>329</v>
      </c>
      <c r="H287" t="s">
        <v>330</v>
      </c>
      <c r="I287" t="s">
        <v>310</v>
      </c>
      <c r="J287" t="s">
        <v>77</v>
      </c>
      <c r="K287" t="s">
        <v>162</v>
      </c>
      <c r="L287" t="s">
        <v>163</v>
      </c>
      <c r="M287" t="s">
        <v>457</v>
      </c>
      <c r="N287">
        <v>720</v>
      </c>
      <c r="O287">
        <v>-720</v>
      </c>
      <c r="P287" t="s">
        <v>154</v>
      </c>
      <c r="Q287" t="s">
        <v>165</v>
      </c>
      <c r="R287" t="s">
        <v>166</v>
      </c>
      <c r="S287" t="s">
        <v>167</v>
      </c>
      <c r="T287" t="s">
        <v>458</v>
      </c>
    </row>
    <row r="288" spans="1:20" x14ac:dyDescent="0.25">
      <c r="A288">
        <v>2025</v>
      </c>
      <c r="B288" t="s">
        <v>110</v>
      </c>
      <c r="C288" s="142">
        <v>45870</v>
      </c>
      <c r="D288" t="s">
        <v>75</v>
      </c>
      <c r="E288" t="s">
        <v>4</v>
      </c>
      <c r="F288" t="s">
        <v>77</v>
      </c>
      <c r="G288" t="s">
        <v>329</v>
      </c>
      <c r="H288" t="s">
        <v>357</v>
      </c>
      <c r="I288" t="s">
        <v>310</v>
      </c>
      <c r="J288" t="s">
        <v>77</v>
      </c>
      <c r="K288" t="s">
        <v>311</v>
      </c>
      <c r="L288" t="s">
        <v>312</v>
      </c>
      <c r="N288">
        <v>7928.41</v>
      </c>
      <c r="O288">
        <v>-7928.41</v>
      </c>
      <c r="P288" t="s">
        <v>154</v>
      </c>
      <c r="Q288" t="s">
        <v>165</v>
      </c>
      <c r="R288" t="s">
        <v>166</v>
      </c>
      <c r="S288" t="s">
        <v>167</v>
      </c>
      <c r="T288" t="s">
        <v>367</v>
      </c>
    </row>
    <row r="289" spans="1:20" x14ac:dyDescent="0.25">
      <c r="A289">
        <v>2025</v>
      </c>
      <c r="B289" t="s">
        <v>111</v>
      </c>
      <c r="C289" s="142">
        <v>45901</v>
      </c>
      <c r="D289" t="s">
        <v>75</v>
      </c>
      <c r="E289" t="s">
        <v>4</v>
      </c>
      <c r="F289" t="s">
        <v>77</v>
      </c>
      <c r="G289" t="s">
        <v>329</v>
      </c>
      <c r="H289" t="s">
        <v>357</v>
      </c>
      <c r="I289" t="s">
        <v>310</v>
      </c>
      <c r="J289" t="s">
        <v>77</v>
      </c>
      <c r="K289" t="s">
        <v>311</v>
      </c>
      <c r="L289" t="s">
        <v>312</v>
      </c>
      <c r="N289">
        <v>8032.02</v>
      </c>
      <c r="O289">
        <v>-8032.02</v>
      </c>
      <c r="P289" t="s">
        <v>154</v>
      </c>
      <c r="Q289" t="s">
        <v>165</v>
      </c>
      <c r="R289" t="s">
        <v>166</v>
      </c>
      <c r="S289" t="s">
        <v>167</v>
      </c>
      <c r="T289" t="s">
        <v>387</v>
      </c>
    </row>
    <row r="290" spans="1:20" x14ac:dyDescent="0.25">
      <c r="A290">
        <v>2025</v>
      </c>
      <c r="B290" t="s">
        <v>112</v>
      </c>
      <c r="C290" s="142">
        <v>45954</v>
      </c>
      <c r="D290" t="s">
        <v>75</v>
      </c>
      <c r="E290" t="s">
        <v>4</v>
      </c>
      <c r="F290" t="s">
        <v>77</v>
      </c>
      <c r="G290" t="s">
        <v>329</v>
      </c>
      <c r="H290" t="s">
        <v>161</v>
      </c>
      <c r="I290" t="s">
        <v>310</v>
      </c>
      <c r="J290" t="s">
        <v>77</v>
      </c>
      <c r="K290" t="s">
        <v>152</v>
      </c>
      <c r="L290" t="s">
        <v>153</v>
      </c>
      <c r="M290" t="s">
        <v>459</v>
      </c>
      <c r="N290">
        <v>60</v>
      </c>
      <c r="O290">
        <v>-60</v>
      </c>
      <c r="P290" t="s">
        <v>154</v>
      </c>
      <c r="Q290" t="s">
        <v>187</v>
      </c>
      <c r="R290" t="s">
        <v>166</v>
      </c>
      <c r="S290" t="s">
        <v>167</v>
      </c>
      <c r="T290" t="s">
        <v>460</v>
      </c>
    </row>
    <row r="291" spans="1:20" x14ac:dyDescent="0.25">
      <c r="A291">
        <v>2025</v>
      </c>
      <c r="B291" t="s">
        <v>112</v>
      </c>
      <c r="C291" s="142">
        <v>45954</v>
      </c>
      <c r="D291" t="s">
        <v>75</v>
      </c>
      <c r="E291" t="s">
        <v>4</v>
      </c>
      <c r="F291" t="s">
        <v>77</v>
      </c>
      <c r="G291" t="s">
        <v>329</v>
      </c>
      <c r="H291" t="s">
        <v>291</v>
      </c>
      <c r="I291" t="s">
        <v>310</v>
      </c>
      <c r="J291" t="s">
        <v>77</v>
      </c>
      <c r="K291" t="s">
        <v>152</v>
      </c>
      <c r="L291" t="s">
        <v>153</v>
      </c>
      <c r="M291" t="s">
        <v>461</v>
      </c>
      <c r="N291">
        <v>120</v>
      </c>
      <c r="O291">
        <v>-120</v>
      </c>
      <c r="P291" t="s">
        <v>154</v>
      </c>
      <c r="Q291" t="s">
        <v>187</v>
      </c>
      <c r="R291" t="s">
        <v>166</v>
      </c>
      <c r="S291" t="s">
        <v>167</v>
      </c>
      <c r="T291" t="s">
        <v>462</v>
      </c>
    </row>
    <row r="292" spans="1:20" x14ac:dyDescent="0.25">
      <c r="A292">
        <v>2025</v>
      </c>
      <c r="B292" t="s">
        <v>112</v>
      </c>
      <c r="C292" s="142">
        <v>45947</v>
      </c>
      <c r="D292" t="s">
        <v>75</v>
      </c>
      <c r="E292" t="s">
        <v>4</v>
      </c>
      <c r="F292" t="s">
        <v>77</v>
      </c>
      <c r="G292" t="s">
        <v>329</v>
      </c>
      <c r="H292" t="s">
        <v>330</v>
      </c>
      <c r="I292" t="s">
        <v>310</v>
      </c>
      <c r="J292" t="s">
        <v>77</v>
      </c>
      <c r="K292" t="s">
        <v>162</v>
      </c>
      <c r="L292" t="s">
        <v>163</v>
      </c>
      <c r="M292" t="s">
        <v>463</v>
      </c>
      <c r="N292">
        <v>1799.12</v>
      </c>
      <c r="O292">
        <v>-1799.12</v>
      </c>
      <c r="P292" t="s">
        <v>154</v>
      </c>
      <c r="Q292" t="s">
        <v>187</v>
      </c>
      <c r="R292" t="s">
        <v>166</v>
      </c>
      <c r="S292" t="s">
        <v>167</v>
      </c>
      <c r="T292" t="s">
        <v>464</v>
      </c>
    </row>
    <row r="293" spans="1:20" x14ac:dyDescent="0.25">
      <c r="A293">
        <v>2025</v>
      </c>
      <c r="B293" t="s">
        <v>112</v>
      </c>
      <c r="C293" s="142">
        <v>45947</v>
      </c>
      <c r="D293" t="s">
        <v>75</v>
      </c>
      <c r="E293" t="s">
        <v>4</v>
      </c>
      <c r="F293" t="s">
        <v>77</v>
      </c>
      <c r="G293" t="s">
        <v>329</v>
      </c>
      <c r="H293" t="s">
        <v>330</v>
      </c>
      <c r="I293" t="s">
        <v>310</v>
      </c>
      <c r="J293" t="s">
        <v>77</v>
      </c>
      <c r="K293" t="s">
        <v>162</v>
      </c>
      <c r="L293" t="s">
        <v>163</v>
      </c>
      <c r="M293" t="s">
        <v>465</v>
      </c>
      <c r="N293">
        <v>1706</v>
      </c>
      <c r="O293">
        <v>-1706</v>
      </c>
      <c r="P293" t="s">
        <v>154</v>
      </c>
      <c r="Q293" t="s">
        <v>187</v>
      </c>
      <c r="R293" t="s">
        <v>166</v>
      </c>
      <c r="S293" t="s">
        <v>167</v>
      </c>
      <c r="T293" t="s">
        <v>466</v>
      </c>
    </row>
    <row r="294" spans="1:20" x14ac:dyDescent="0.25">
      <c r="A294">
        <v>2025</v>
      </c>
      <c r="B294" t="s">
        <v>112</v>
      </c>
      <c r="C294" s="142">
        <v>45948</v>
      </c>
      <c r="D294" t="s">
        <v>75</v>
      </c>
      <c r="E294" t="s">
        <v>4</v>
      </c>
      <c r="F294" t="s">
        <v>77</v>
      </c>
      <c r="G294" t="s">
        <v>329</v>
      </c>
      <c r="H294" t="s">
        <v>330</v>
      </c>
      <c r="I294" t="s">
        <v>310</v>
      </c>
      <c r="J294" t="s">
        <v>77</v>
      </c>
      <c r="K294" t="s">
        <v>162</v>
      </c>
      <c r="L294" t="s">
        <v>163</v>
      </c>
      <c r="M294" t="s">
        <v>467</v>
      </c>
      <c r="N294">
        <v>74.099999999999994</v>
      </c>
      <c r="O294">
        <v>-74.099999999999994</v>
      </c>
      <c r="P294" t="s">
        <v>154</v>
      </c>
      <c r="Q294" t="s">
        <v>187</v>
      </c>
      <c r="R294" t="s">
        <v>166</v>
      </c>
      <c r="S294" t="s">
        <v>167</v>
      </c>
      <c r="T294" t="s">
        <v>468</v>
      </c>
    </row>
    <row r="295" spans="1:20" x14ac:dyDescent="0.25">
      <c r="A295">
        <v>2025</v>
      </c>
      <c r="B295" t="s">
        <v>112</v>
      </c>
      <c r="C295" s="142">
        <v>45961</v>
      </c>
      <c r="D295" t="s">
        <v>75</v>
      </c>
      <c r="E295" t="s">
        <v>4</v>
      </c>
      <c r="F295" t="s">
        <v>77</v>
      </c>
      <c r="G295" t="s">
        <v>329</v>
      </c>
      <c r="H295" t="s">
        <v>469</v>
      </c>
      <c r="I295" t="s">
        <v>310</v>
      </c>
      <c r="J295" t="s">
        <v>77</v>
      </c>
      <c r="K295" t="s">
        <v>162</v>
      </c>
      <c r="L295" t="s">
        <v>163</v>
      </c>
      <c r="M295" t="s">
        <v>470</v>
      </c>
      <c r="N295">
        <v>178.9</v>
      </c>
      <c r="O295">
        <v>-178.9</v>
      </c>
      <c r="P295" t="s">
        <v>154</v>
      </c>
      <c r="Q295" t="s">
        <v>187</v>
      </c>
      <c r="R295" t="s">
        <v>166</v>
      </c>
      <c r="S295" t="s">
        <v>167</v>
      </c>
      <c r="T295" t="s">
        <v>471</v>
      </c>
    </row>
    <row r="296" spans="1:20" x14ac:dyDescent="0.25">
      <c r="A296">
        <v>2025</v>
      </c>
      <c r="B296" t="s">
        <v>112</v>
      </c>
      <c r="C296" s="142">
        <v>45961</v>
      </c>
      <c r="D296" t="s">
        <v>75</v>
      </c>
      <c r="E296" t="s">
        <v>4</v>
      </c>
      <c r="F296" t="s">
        <v>77</v>
      </c>
      <c r="G296" t="s">
        <v>329</v>
      </c>
      <c r="H296" t="s">
        <v>469</v>
      </c>
      <c r="I296" t="s">
        <v>310</v>
      </c>
      <c r="J296" t="s">
        <v>77</v>
      </c>
      <c r="K296" t="s">
        <v>162</v>
      </c>
      <c r="L296" t="s">
        <v>163</v>
      </c>
      <c r="M296" t="s">
        <v>470</v>
      </c>
      <c r="N296">
        <v>178.9</v>
      </c>
      <c r="O296">
        <v>-178.9</v>
      </c>
      <c r="P296" t="s">
        <v>154</v>
      </c>
      <c r="Q296" t="s">
        <v>187</v>
      </c>
      <c r="R296" t="s">
        <v>166</v>
      </c>
      <c r="S296" t="s">
        <v>167</v>
      </c>
      <c r="T296" t="s">
        <v>471</v>
      </c>
    </row>
    <row r="297" spans="1:20" x14ac:dyDescent="0.25">
      <c r="A297">
        <v>2025</v>
      </c>
      <c r="B297" t="s">
        <v>112</v>
      </c>
      <c r="C297" s="142">
        <v>45961</v>
      </c>
      <c r="D297" t="s">
        <v>75</v>
      </c>
      <c r="E297" t="s">
        <v>4</v>
      </c>
      <c r="F297" t="s">
        <v>77</v>
      </c>
      <c r="G297" t="s">
        <v>329</v>
      </c>
      <c r="H297" t="s">
        <v>357</v>
      </c>
      <c r="I297" t="s">
        <v>310</v>
      </c>
      <c r="J297" t="s">
        <v>77</v>
      </c>
      <c r="K297" t="s">
        <v>311</v>
      </c>
      <c r="L297" t="s">
        <v>312</v>
      </c>
      <c r="M297" t="s">
        <v>390</v>
      </c>
      <c r="N297">
        <v>7903.58</v>
      </c>
      <c r="O297">
        <v>-7903.58</v>
      </c>
      <c r="P297" t="s">
        <v>154</v>
      </c>
      <c r="Q297" t="s">
        <v>187</v>
      </c>
      <c r="R297" t="s">
        <v>166</v>
      </c>
      <c r="S297" t="s">
        <v>167</v>
      </c>
      <c r="T297" t="s">
        <v>391</v>
      </c>
    </row>
    <row r="298" spans="1:20" x14ac:dyDescent="0.25">
      <c r="A298">
        <v>2025</v>
      </c>
      <c r="B298" t="s">
        <v>113</v>
      </c>
      <c r="C298" s="142">
        <v>45980</v>
      </c>
      <c r="D298" t="s">
        <v>75</v>
      </c>
      <c r="E298" t="s">
        <v>4</v>
      </c>
      <c r="F298" t="s">
        <v>77</v>
      </c>
      <c r="G298" t="s">
        <v>329</v>
      </c>
      <c r="H298" t="s">
        <v>161</v>
      </c>
      <c r="I298" t="s">
        <v>310</v>
      </c>
      <c r="J298" t="s">
        <v>77</v>
      </c>
      <c r="K298" t="s">
        <v>162</v>
      </c>
      <c r="L298" t="s">
        <v>163</v>
      </c>
      <c r="M298" t="s">
        <v>472</v>
      </c>
      <c r="N298">
        <v>1224.42</v>
      </c>
      <c r="O298">
        <v>-1224.42</v>
      </c>
      <c r="P298" t="s">
        <v>154</v>
      </c>
      <c r="Q298" t="s">
        <v>187</v>
      </c>
      <c r="R298" t="s">
        <v>166</v>
      </c>
      <c r="S298" t="s">
        <v>167</v>
      </c>
      <c r="T298" t="s">
        <v>473</v>
      </c>
    </row>
    <row r="299" spans="1:20" x14ac:dyDescent="0.25">
      <c r="A299">
        <v>2025</v>
      </c>
      <c r="B299" t="s">
        <v>113</v>
      </c>
      <c r="C299" s="142">
        <v>45980</v>
      </c>
      <c r="D299" t="s">
        <v>75</v>
      </c>
      <c r="E299" t="s">
        <v>4</v>
      </c>
      <c r="F299" t="s">
        <v>77</v>
      </c>
      <c r="G299" t="s">
        <v>329</v>
      </c>
      <c r="H299" t="s">
        <v>161</v>
      </c>
      <c r="I299" t="s">
        <v>310</v>
      </c>
      <c r="J299" t="s">
        <v>77</v>
      </c>
      <c r="K299" t="s">
        <v>162</v>
      </c>
      <c r="L299" t="s">
        <v>163</v>
      </c>
      <c r="M299" t="s">
        <v>472</v>
      </c>
      <c r="N299">
        <v>1224.42</v>
      </c>
      <c r="O299">
        <v>-1224.42</v>
      </c>
      <c r="P299" t="s">
        <v>154</v>
      </c>
      <c r="Q299" t="s">
        <v>187</v>
      </c>
      <c r="R299" t="s">
        <v>166</v>
      </c>
      <c r="S299" t="s">
        <v>167</v>
      </c>
      <c r="T299" t="s">
        <v>473</v>
      </c>
    </row>
    <row r="300" spans="1:20" x14ac:dyDescent="0.25">
      <c r="A300">
        <v>2025</v>
      </c>
      <c r="B300" t="s">
        <v>113</v>
      </c>
      <c r="C300" s="142">
        <v>45989</v>
      </c>
      <c r="D300" t="s">
        <v>75</v>
      </c>
      <c r="E300" t="s">
        <v>4</v>
      </c>
      <c r="F300" t="s">
        <v>77</v>
      </c>
      <c r="G300" t="s">
        <v>329</v>
      </c>
      <c r="H300" t="s">
        <v>330</v>
      </c>
      <c r="I300" t="s">
        <v>310</v>
      </c>
      <c r="J300" t="s">
        <v>77</v>
      </c>
      <c r="K300" t="s">
        <v>162</v>
      </c>
      <c r="L300" t="s">
        <v>163</v>
      </c>
      <c r="M300" t="s">
        <v>474</v>
      </c>
      <c r="N300">
        <v>606.98</v>
      </c>
      <c r="O300">
        <v>-606.98</v>
      </c>
      <c r="P300" t="s">
        <v>154</v>
      </c>
      <c r="Q300" t="s">
        <v>187</v>
      </c>
      <c r="R300" t="s">
        <v>166</v>
      </c>
      <c r="S300" t="s">
        <v>167</v>
      </c>
      <c r="T300" t="s">
        <v>475</v>
      </c>
    </row>
    <row r="301" spans="1:20" x14ac:dyDescent="0.25">
      <c r="A301">
        <v>2025</v>
      </c>
      <c r="B301" t="s">
        <v>113</v>
      </c>
      <c r="C301" s="142">
        <v>45991</v>
      </c>
      <c r="D301" t="s">
        <v>75</v>
      </c>
      <c r="E301" t="s">
        <v>4</v>
      </c>
      <c r="F301" t="s">
        <v>77</v>
      </c>
      <c r="G301" t="s">
        <v>329</v>
      </c>
      <c r="H301" t="s">
        <v>357</v>
      </c>
      <c r="I301" t="s">
        <v>310</v>
      </c>
      <c r="J301" t="s">
        <v>77</v>
      </c>
      <c r="K301" t="s">
        <v>311</v>
      </c>
      <c r="L301" t="s">
        <v>312</v>
      </c>
      <c r="M301" t="s">
        <v>400</v>
      </c>
      <c r="N301">
        <v>9787.4</v>
      </c>
      <c r="O301">
        <v>-9787.4</v>
      </c>
      <c r="P301" t="s">
        <v>154</v>
      </c>
      <c r="Q301" t="s">
        <v>187</v>
      </c>
      <c r="R301" t="s">
        <v>166</v>
      </c>
      <c r="S301" t="s">
        <v>167</v>
      </c>
      <c r="T301" t="s">
        <v>401</v>
      </c>
    </row>
    <row r="302" spans="1:20" x14ac:dyDescent="0.25">
      <c r="A302">
        <v>2025</v>
      </c>
      <c r="B302" t="s">
        <v>114</v>
      </c>
      <c r="C302" s="142">
        <v>46014</v>
      </c>
      <c r="D302" t="s">
        <v>75</v>
      </c>
      <c r="E302" t="s">
        <v>4</v>
      </c>
      <c r="F302" t="s">
        <v>77</v>
      </c>
      <c r="G302" t="s">
        <v>329</v>
      </c>
      <c r="H302" t="s">
        <v>330</v>
      </c>
      <c r="I302" t="s">
        <v>310</v>
      </c>
      <c r="J302" t="s">
        <v>77</v>
      </c>
      <c r="K302" t="s">
        <v>162</v>
      </c>
      <c r="L302" t="s">
        <v>163</v>
      </c>
      <c r="M302" t="s">
        <v>476</v>
      </c>
      <c r="N302">
        <v>1170</v>
      </c>
      <c r="O302">
        <v>-1170</v>
      </c>
      <c r="P302" t="s">
        <v>209</v>
      </c>
      <c r="Q302" t="s">
        <v>187</v>
      </c>
      <c r="R302" t="s">
        <v>166</v>
      </c>
      <c r="S302" t="s">
        <v>167</v>
      </c>
      <c r="T302" t="s">
        <v>477</v>
      </c>
    </row>
    <row r="303" spans="1:20" x14ac:dyDescent="0.25">
      <c r="A303">
        <v>2025</v>
      </c>
      <c r="B303" t="s">
        <v>114</v>
      </c>
      <c r="C303" s="142">
        <v>46022</v>
      </c>
      <c r="D303" t="s">
        <v>75</v>
      </c>
      <c r="E303" t="s">
        <v>4</v>
      </c>
      <c r="F303" t="s">
        <v>77</v>
      </c>
      <c r="G303" t="s">
        <v>329</v>
      </c>
      <c r="H303" t="s">
        <v>357</v>
      </c>
      <c r="I303" t="s">
        <v>310</v>
      </c>
      <c r="J303" t="s">
        <v>77</v>
      </c>
      <c r="K303" t="s">
        <v>311</v>
      </c>
      <c r="L303" t="s">
        <v>312</v>
      </c>
      <c r="M303" t="s">
        <v>413</v>
      </c>
      <c r="N303">
        <v>2022.08</v>
      </c>
      <c r="O303">
        <v>-2022.08</v>
      </c>
      <c r="P303" t="s">
        <v>154</v>
      </c>
      <c r="Q303" t="s">
        <v>187</v>
      </c>
      <c r="R303" t="s">
        <v>166</v>
      </c>
      <c r="S303" t="s">
        <v>167</v>
      </c>
      <c r="T303" t="s">
        <v>414</v>
      </c>
    </row>
    <row r="304" spans="1:20" x14ac:dyDescent="0.25">
      <c r="A304">
        <v>2026</v>
      </c>
      <c r="B304" t="s">
        <v>115</v>
      </c>
      <c r="C304" s="142">
        <v>46036</v>
      </c>
      <c r="D304" t="s">
        <v>75</v>
      </c>
      <c r="E304" t="s">
        <v>4</v>
      </c>
      <c r="F304" t="s">
        <v>77</v>
      </c>
      <c r="G304" t="s">
        <v>329</v>
      </c>
      <c r="H304" t="s">
        <v>161</v>
      </c>
      <c r="I304" t="s">
        <v>310</v>
      </c>
      <c r="J304" t="s">
        <v>77</v>
      </c>
      <c r="K304" t="s">
        <v>162</v>
      </c>
      <c r="L304" t="s">
        <v>163</v>
      </c>
      <c r="M304" t="s">
        <v>478</v>
      </c>
      <c r="N304">
        <v>574.92999999999995</v>
      </c>
      <c r="O304">
        <v>-574.92999999999995</v>
      </c>
      <c r="P304" t="s">
        <v>154</v>
      </c>
      <c r="Q304" t="s">
        <v>187</v>
      </c>
      <c r="R304" t="s">
        <v>156</v>
      </c>
      <c r="S304" t="s">
        <v>157</v>
      </c>
      <c r="T304" t="s">
        <v>479</v>
      </c>
    </row>
    <row r="305" spans="1:20" x14ac:dyDescent="0.25">
      <c r="A305">
        <v>2026</v>
      </c>
      <c r="B305" t="s">
        <v>115</v>
      </c>
      <c r="C305" s="142">
        <v>46053</v>
      </c>
      <c r="D305" t="s">
        <v>75</v>
      </c>
      <c r="E305" t="s">
        <v>4</v>
      </c>
      <c r="F305" t="s">
        <v>77</v>
      </c>
      <c r="H305" t="s">
        <v>469</v>
      </c>
      <c r="I305" t="s">
        <v>310</v>
      </c>
      <c r="J305" t="s">
        <v>77</v>
      </c>
      <c r="K305" t="s">
        <v>311</v>
      </c>
      <c r="L305" t="s">
        <v>312</v>
      </c>
      <c r="M305" t="s">
        <v>313</v>
      </c>
      <c r="N305">
        <v>6105.93</v>
      </c>
      <c r="O305">
        <v>-6105.93</v>
      </c>
      <c r="P305" t="s">
        <v>154</v>
      </c>
      <c r="Q305" t="s">
        <v>187</v>
      </c>
      <c r="R305" t="s">
        <v>314</v>
      </c>
      <c r="S305" t="s">
        <v>315</v>
      </c>
      <c r="T305" t="s">
        <v>316</v>
      </c>
    </row>
    <row r="306" spans="1:20" x14ac:dyDescent="0.25">
      <c r="A306">
        <v>2026</v>
      </c>
      <c r="B306" t="s">
        <v>116</v>
      </c>
      <c r="C306" s="142">
        <v>46058</v>
      </c>
      <c r="D306" t="s">
        <v>75</v>
      </c>
      <c r="E306" t="s">
        <v>4</v>
      </c>
      <c r="F306" t="s">
        <v>77</v>
      </c>
      <c r="G306" t="s">
        <v>329</v>
      </c>
      <c r="H306" t="s">
        <v>330</v>
      </c>
      <c r="I306" t="s">
        <v>310</v>
      </c>
      <c r="J306" t="s">
        <v>77</v>
      </c>
      <c r="K306" t="s">
        <v>162</v>
      </c>
      <c r="L306" t="s">
        <v>163</v>
      </c>
      <c r="M306" t="s">
        <v>480</v>
      </c>
      <c r="N306">
        <v>735.46</v>
      </c>
      <c r="O306">
        <v>-735.46</v>
      </c>
      <c r="P306" t="s">
        <v>154</v>
      </c>
      <c r="Q306" t="s">
        <v>187</v>
      </c>
      <c r="R306" t="s">
        <v>156</v>
      </c>
      <c r="S306" t="s">
        <v>157</v>
      </c>
      <c r="T306" t="s">
        <v>481</v>
      </c>
    </row>
    <row r="307" spans="1:20" x14ac:dyDescent="0.25">
      <c r="A307">
        <v>2026</v>
      </c>
      <c r="B307" t="s">
        <v>116</v>
      </c>
      <c r="C307" s="142">
        <v>46062</v>
      </c>
      <c r="D307" t="s">
        <v>75</v>
      </c>
      <c r="E307" t="s">
        <v>4</v>
      </c>
      <c r="F307" t="s">
        <v>77</v>
      </c>
      <c r="G307" t="s">
        <v>329</v>
      </c>
      <c r="H307" t="s">
        <v>330</v>
      </c>
      <c r="I307" t="s">
        <v>310</v>
      </c>
      <c r="J307" t="s">
        <v>77</v>
      </c>
      <c r="K307" t="s">
        <v>162</v>
      </c>
      <c r="L307" t="s">
        <v>163</v>
      </c>
      <c r="M307" t="s">
        <v>482</v>
      </c>
      <c r="N307">
        <v>525.83000000000004</v>
      </c>
      <c r="O307">
        <v>-525.83000000000004</v>
      </c>
      <c r="P307" t="s">
        <v>154</v>
      </c>
      <c r="Q307" t="s">
        <v>187</v>
      </c>
      <c r="R307" t="s">
        <v>156</v>
      </c>
      <c r="S307" t="s">
        <v>157</v>
      </c>
      <c r="T307" t="s">
        <v>483</v>
      </c>
    </row>
    <row r="308" spans="1:20" x14ac:dyDescent="0.25">
      <c r="A308">
        <v>2026</v>
      </c>
      <c r="B308" t="s">
        <v>116</v>
      </c>
      <c r="C308" s="142">
        <v>46081</v>
      </c>
      <c r="D308" t="s">
        <v>75</v>
      </c>
      <c r="E308" t="s">
        <v>4</v>
      </c>
      <c r="F308" t="s">
        <v>77</v>
      </c>
      <c r="H308" t="s">
        <v>469</v>
      </c>
      <c r="I308" t="s">
        <v>310</v>
      </c>
      <c r="J308" t="s">
        <v>77</v>
      </c>
      <c r="K308" t="s">
        <v>311</v>
      </c>
      <c r="L308" t="s">
        <v>312</v>
      </c>
      <c r="M308" t="s">
        <v>335</v>
      </c>
      <c r="N308">
        <v>11377.12</v>
      </c>
      <c r="O308">
        <v>-11377.12</v>
      </c>
      <c r="P308" t="s">
        <v>154</v>
      </c>
      <c r="Q308" t="s">
        <v>187</v>
      </c>
      <c r="R308" t="s">
        <v>314</v>
      </c>
      <c r="S308" t="s">
        <v>315</v>
      </c>
      <c r="T308" t="s">
        <v>336</v>
      </c>
    </row>
    <row r="309" spans="1:20" x14ac:dyDescent="0.25">
      <c r="A309">
        <v>2026</v>
      </c>
      <c r="B309" t="s">
        <v>117</v>
      </c>
      <c r="C309" s="142">
        <v>46083</v>
      </c>
      <c r="D309" t="s">
        <v>75</v>
      </c>
      <c r="E309" t="s">
        <v>4</v>
      </c>
      <c r="F309" t="s">
        <v>77</v>
      </c>
      <c r="G309" t="s">
        <v>329</v>
      </c>
      <c r="H309" t="s">
        <v>330</v>
      </c>
      <c r="I309" t="s">
        <v>310</v>
      </c>
      <c r="J309" t="s">
        <v>77</v>
      </c>
      <c r="K309" t="s">
        <v>162</v>
      </c>
      <c r="L309" t="s">
        <v>163</v>
      </c>
      <c r="M309" t="s">
        <v>484</v>
      </c>
      <c r="N309">
        <v>92.76</v>
      </c>
      <c r="O309">
        <v>-92.76</v>
      </c>
      <c r="P309" t="s">
        <v>224</v>
      </c>
      <c r="Q309" t="s">
        <v>187</v>
      </c>
      <c r="R309" t="s">
        <v>156</v>
      </c>
      <c r="S309" t="s">
        <v>157</v>
      </c>
      <c r="T309" t="s">
        <v>485</v>
      </c>
    </row>
    <row r="310" spans="1:20" x14ac:dyDescent="0.25">
      <c r="A310">
        <v>2026</v>
      </c>
      <c r="B310" t="s">
        <v>117</v>
      </c>
      <c r="C310" s="142">
        <v>46085</v>
      </c>
      <c r="D310" t="s">
        <v>75</v>
      </c>
      <c r="E310" t="s">
        <v>4</v>
      </c>
      <c r="F310" t="s">
        <v>77</v>
      </c>
      <c r="G310" t="s">
        <v>329</v>
      </c>
      <c r="H310" t="s">
        <v>330</v>
      </c>
      <c r="I310" t="s">
        <v>310</v>
      </c>
      <c r="J310" t="s">
        <v>77</v>
      </c>
      <c r="K310" t="s">
        <v>162</v>
      </c>
      <c r="L310" t="s">
        <v>163</v>
      </c>
      <c r="M310" t="s">
        <v>486</v>
      </c>
      <c r="N310">
        <v>3412</v>
      </c>
      <c r="O310">
        <v>-3412</v>
      </c>
      <c r="P310" t="s">
        <v>224</v>
      </c>
      <c r="Q310" t="s">
        <v>187</v>
      </c>
      <c r="R310" t="s">
        <v>156</v>
      </c>
      <c r="S310" t="s">
        <v>157</v>
      </c>
      <c r="T310" t="s">
        <v>487</v>
      </c>
    </row>
    <row r="311" spans="1:20" x14ac:dyDescent="0.25">
      <c r="A311">
        <v>2026</v>
      </c>
      <c r="B311" t="s">
        <v>117</v>
      </c>
      <c r="C311" s="142">
        <v>46093</v>
      </c>
      <c r="D311" t="s">
        <v>75</v>
      </c>
      <c r="E311" t="s">
        <v>4</v>
      </c>
      <c r="F311" t="s">
        <v>77</v>
      </c>
      <c r="G311" t="s">
        <v>329</v>
      </c>
      <c r="H311" t="s">
        <v>330</v>
      </c>
      <c r="I311" t="s">
        <v>310</v>
      </c>
      <c r="J311" t="s">
        <v>77</v>
      </c>
      <c r="K311" t="s">
        <v>162</v>
      </c>
      <c r="L311" t="s">
        <v>163</v>
      </c>
      <c r="M311" t="s">
        <v>488</v>
      </c>
      <c r="N311">
        <v>25.01</v>
      </c>
      <c r="O311">
        <v>-25.01</v>
      </c>
      <c r="P311" t="s">
        <v>224</v>
      </c>
      <c r="Q311" t="s">
        <v>187</v>
      </c>
      <c r="R311" t="s">
        <v>156</v>
      </c>
      <c r="S311" t="s">
        <v>157</v>
      </c>
      <c r="T311" t="s">
        <v>489</v>
      </c>
    </row>
    <row r="312" spans="1:20" x14ac:dyDescent="0.25">
      <c r="A312">
        <v>2026</v>
      </c>
      <c r="B312" t="s">
        <v>117</v>
      </c>
      <c r="C312" s="142">
        <v>46111</v>
      </c>
      <c r="D312" t="s">
        <v>75</v>
      </c>
      <c r="E312" t="s">
        <v>4</v>
      </c>
      <c r="F312" t="s">
        <v>77</v>
      </c>
      <c r="G312" t="s">
        <v>329</v>
      </c>
      <c r="H312" t="s">
        <v>330</v>
      </c>
      <c r="I312" t="s">
        <v>310</v>
      </c>
      <c r="J312" t="s">
        <v>77</v>
      </c>
      <c r="K312" t="s">
        <v>162</v>
      </c>
      <c r="L312" t="s">
        <v>163</v>
      </c>
      <c r="M312" t="s">
        <v>490</v>
      </c>
      <c r="N312">
        <v>1130</v>
      </c>
      <c r="O312">
        <v>-1130</v>
      </c>
      <c r="P312" t="s">
        <v>224</v>
      </c>
      <c r="Q312" t="s">
        <v>187</v>
      </c>
      <c r="R312" t="s">
        <v>156</v>
      </c>
      <c r="S312" t="s">
        <v>157</v>
      </c>
      <c r="T312" t="s">
        <v>491</v>
      </c>
    </row>
    <row r="313" spans="1:20" x14ac:dyDescent="0.25">
      <c r="A313">
        <v>2026</v>
      </c>
      <c r="B313" t="s">
        <v>117</v>
      </c>
      <c r="C313" s="142">
        <v>46112</v>
      </c>
      <c r="D313" t="s">
        <v>75</v>
      </c>
      <c r="E313" t="s">
        <v>4</v>
      </c>
      <c r="F313" t="s">
        <v>77</v>
      </c>
      <c r="H313" t="s">
        <v>469</v>
      </c>
      <c r="I313" t="s">
        <v>310</v>
      </c>
      <c r="J313" t="s">
        <v>77</v>
      </c>
      <c r="K313" t="s">
        <v>311</v>
      </c>
      <c r="L313" t="s">
        <v>312</v>
      </c>
      <c r="M313" t="s">
        <v>347</v>
      </c>
      <c r="N313">
        <v>15769.28</v>
      </c>
      <c r="O313">
        <v>-15769.28</v>
      </c>
      <c r="P313" t="s">
        <v>154</v>
      </c>
      <c r="Q313" t="s">
        <v>187</v>
      </c>
      <c r="R313" t="s">
        <v>314</v>
      </c>
      <c r="S313" t="s">
        <v>315</v>
      </c>
      <c r="T313" t="s">
        <v>348</v>
      </c>
    </row>
    <row r="314" spans="1:20" x14ac:dyDescent="0.25">
      <c r="A314">
        <v>2025</v>
      </c>
      <c r="B314" t="s">
        <v>103</v>
      </c>
      <c r="C314" s="142">
        <v>45674</v>
      </c>
      <c r="D314" t="s">
        <v>75</v>
      </c>
      <c r="E314" t="s">
        <v>4</v>
      </c>
      <c r="F314" t="s">
        <v>78</v>
      </c>
      <c r="G314" t="s">
        <v>149</v>
      </c>
      <c r="H314" t="s">
        <v>150</v>
      </c>
      <c r="I314" t="s">
        <v>492</v>
      </c>
      <c r="J314" t="s">
        <v>78</v>
      </c>
      <c r="K314" t="s">
        <v>159</v>
      </c>
      <c r="L314" t="s">
        <v>160</v>
      </c>
      <c r="N314">
        <v>64</v>
      </c>
      <c r="O314">
        <v>64</v>
      </c>
      <c r="P314" t="s">
        <v>154</v>
      </c>
      <c r="Q314" t="s">
        <v>155</v>
      </c>
      <c r="R314" t="s">
        <v>156</v>
      </c>
      <c r="S314" t="s">
        <v>157</v>
      </c>
      <c r="T314" t="s">
        <v>493</v>
      </c>
    </row>
    <row r="315" spans="1:20" x14ac:dyDescent="0.25">
      <c r="A315">
        <v>2025</v>
      </c>
      <c r="B315" t="s">
        <v>103</v>
      </c>
      <c r="C315" s="142">
        <v>45680</v>
      </c>
      <c r="D315" t="s">
        <v>75</v>
      </c>
      <c r="E315" t="s">
        <v>4</v>
      </c>
      <c r="F315" t="s">
        <v>78</v>
      </c>
      <c r="G315" t="s">
        <v>149</v>
      </c>
      <c r="H315" t="s">
        <v>150</v>
      </c>
      <c r="I315" t="s">
        <v>492</v>
      </c>
      <c r="J315" t="s">
        <v>78</v>
      </c>
      <c r="K315" t="s">
        <v>159</v>
      </c>
      <c r="L315" t="s">
        <v>160</v>
      </c>
      <c r="N315">
        <v>1630.68</v>
      </c>
      <c r="O315">
        <v>1630.68</v>
      </c>
      <c r="P315" t="s">
        <v>154</v>
      </c>
      <c r="Q315" t="s">
        <v>155</v>
      </c>
      <c r="R315" t="s">
        <v>156</v>
      </c>
      <c r="S315" t="s">
        <v>157</v>
      </c>
      <c r="T315" t="s">
        <v>493</v>
      </c>
    </row>
    <row r="316" spans="1:20" x14ac:dyDescent="0.25">
      <c r="A316">
        <v>2025</v>
      </c>
      <c r="B316" t="s">
        <v>103</v>
      </c>
      <c r="C316" s="142">
        <v>45666</v>
      </c>
      <c r="D316" t="s">
        <v>75</v>
      </c>
      <c r="E316" t="s">
        <v>4</v>
      </c>
      <c r="F316" t="s">
        <v>78</v>
      </c>
      <c r="G316" t="s">
        <v>149</v>
      </c>
      <c r="H316" t="s">
        <v>150</v>
      </c>
      <c r="I316" t="s">
        <v>492</v>
      </c>
      <c r="J316" t="s">
        <v>78</v>
      </c>
      <c r="K316" t="s">
        <v>162</v>
      </c>
      <c r="L316" t="s">
        <v>163</v>
      </c>
      <c r="N316">
        <v>840</v>
      </c>
      <c r="O316">
        <v>840</v>
      </c>
      <c r="P316" t="s">
        <v>154</v>
      </c>
      <c r="Q316" t="s">
        <v>155</v>
      </c>
      <c r="R316" t="s">
        <v>156</v>
      </c>
      <c r="S316" t="s">
        <v>157</v>
      </c>
      <c r="T316" t="s">
        <v>493</v>
      </c>
    </row>
    <row r="317" spans="1:20" x14ac:dyDescent="0.25">
      <c r="A317">
        <v>2025</v>
      </c>
      <c r="B317" t="s">
        <v>103</v>
      </c>
      <c r="C317" s="142">
        <v>45663</v>
      </c>
      <c r="D317" t="s">
        <v>75</v>
      </c>
      <c r="E317" t="s">
        <v>4</v>
      </c>
      <c r="F317" t="s">
        <v>78</v>
      </c>
      <c r="G317" t="s">
        <v>149</v>
      </c>
      <c r="H317" t="s">
        <v>150</v>
      </c>
      <c r="I317" t="s">
        <v>492</v>
      </c>
      <c r="J317" t="s">
        <v>78</v>
      </c>
      <c r="K317" t="s">
        <v>311</v>
      </c>
      <c r="L317" t="s">
        <v>312</v>
      </c>
      <c r="N317">
        <v>1537.35</v>
      </c>
      <c r="O317">
        <v>1537.35</v>
      </c>
      <c r="P317" t="s">
        <v>154</v>
      </c>
      <c r="Q317" t="s">
        <v>155</v>
      </c>
      <c r="R317" t="s">
        <v>156</v>
      </c>
      <c r="S317" t="s">
        <v>157</v>
      </c>
      <c r="T317" t="s">
        <v>493</v>
      </c>
    </row>
    <row r="318" spans="1:20" x14ac:dyDescent="0.25">
      <c r="A318">
        <v>2025</v>
      </c>
      <c r="B318" t="s">
        <v>103</v>
      </c>
      <c r="C318" s="142">
        <v>45666</v>
      </c>
      <c r="D318" t="s">
        <v>75</v>
      </c>
      <c r="E318" t="s">
        <v>4</v>
      </c>
      <c r="F318" t="s">
        <v>78</v>
      </c>
      <c r="G318" t="s">
        <v>149</v>
      </c>
      <c r="H318" t="s">
        <v>150</v>
      </c>
      <c r="I318" t="s">
        <v>492</v>
      </c>
      <c r="J318" t="s">
        <v>78</v>
      </c>
      <c r="K318" t="s">
        <v>311</v>
      </c>
      <c r="L318" t="s">
        <v>312</v>
      </c>
      <c r="N318">
        <v>1617.68</v>
      </c>
      <c r="O318">
        <v>1617.68</v>
      </c>
      <c r="P318" t="s">
        <v>154</v>
      </c>
      <c r="Q318" t="s">
        <v>155</v>
      </c>
      <c r="R318" t="s">
        <v>156</v>
      </c>
      <c r="S318" t="s">
        <v>157</v>
      </c>
      <c r="T318" t="s">
        <v>493</v>
      </c>
    </row>
    <row r="319" spans="1:20" x14ac:dyDescent="0.25">
      <c r="A319">
        <v>2025</v>
      </c>
      <c r="B319" t="s">
        <v>103</v>
      </c>
      <c r="C319" s="142">
        <v>45677</v>
      </c>
      <c r="D319" t="s">
        <v>75</v>
      </c>
      <c r="E319" t="s">
        <v>4</v>
      </c>
      <c r="F319" t="s">
        <v>78</v>
      </c>
      <c r="G319" t="s">
        <v>149</v>
      </c>
      <c r="H319" t="s">
        <v>150</v>
      </c>
      <c r="I319" t="s">
        <v>492</v>
      </c>
      <c r="J319" t="s">
        <v>78</v>
      </c>
      <c r="K319" t="s">
        <v>311</v>
      </c>
      <c r="L319" t="s">
        <v>312</v>
      </c>
      <c r="N319">
        <v>1513.15</v>
      </c>
      <c r="O319">
        <v>1513.15</v>
      </c>
      <c r="P319" t="s">
        <v>154</v>
      </c>
      <c r="Q319" t="s">
        <v>155</v>
      </c>
      <c r="R319" t="s">
        <v>156</v>
      </c>
      <c r="S319" t="s">
        <v>157</v>
      </c>
      <c r="T319" t="s">
        <v>493</v>
      </c>
    </row>
    <row r="320" spans="1:20" x14ac:dyDescent="0.25">
      <c r="A320">
        <v>2025</v>
      </c>
      <c r="B320" t="s">
        <v>103</v>
      </c>
      <c r="C320" s="142">
        <v>45687</v>
      </c>
      <c r="D320" t="s">
        <v>75</v>
      </c>
      <c r="E320" t="s">
        <v>4</v>
      </c>
      <c r="F320" t="s">
        <v>78</v>
      </c>
      <c r="G320" t="s">
        <v>149</v>
      </c>
      <c r="H320" t="s">
        <v>150</v>
      </c>
      <c r="I320" t="s">
        <v>492</v>
      </c>
      <c r="J320" t="s">
        <v>78</v>
      </c>
      <c r="K320" t="s">
        <v>311</v>
      </c>
      <c r="L320" t="s">
        <v>312</v>
      </c>
      <c r="N320">
        <v>1587.38</v>
      </c>
      <c r="O320">
        <v>1587.38</v>
      </c>
      <c r="P320" t="s">
        <v>154</v>
      </c>
      <c r="Q320" t="s">
        <v>155</v>
      </c>
      <c r="R320" t="s">
        <v>156</v>
      </c>
      <c r="S320" t="s">
        <v>157</v>
      </c>
      <c r="T320" t="s">
        <v>493</v>
      </c>
    </row>
    <row r="321" spans="1:20" x14ac:dyDescent="0.25">
      <c r="A321">
        <v>2025</v>
      </c>
      <c r="B321" t="s">
        <v>103</v>
      </c>
      <c r="C321" s="142">
        <v>45667</v>
      </c>
      <c r="D321" t="s">
        <v>75</v>
      </c>
      <c r="E321" t="s">
        <v>4</v>
      </c>
      <c r="F321" t="s">
        <v>78</v>
      </c>
      <c r="G321" t="s">
        <v>149</v>
      </c>
      <c r="H321" t="s">
        <v>349</v>
      </c>
      <c r="I321" t="s">
        <v>492</v>
      </c>
      <c r="J321" t="s">
        <v>78</v>
      </c>
      <c r="K321" t="s">
        <v>206</v>
      </c>
      <c r="L321" t="s">
        <v>207</v>
      </c>
      <c r="N321">
        <v>673</v>
      </c>
      <c r="O321">
        <v>673</v>
      </c>
      <c r="P321" t="s">
        <v>154</v>
      </c>
      <c r="Q321" t="s">
        <v>155</v>
      </c>
      <c r="R321" t="s">
        <v>156</v>
      </c>
      <c r="S321" t="s">
        <v>157</v>
      </c>
      <c r="T321" t="s">
        <v>493</v>
      </c>
    </row>
    <row r="322" spans="1:20" x14ac:dyDescent="0.25">
      <c r="A322">
        <v>2025</v>
      </c>
      <c r="B322" t="s">
        <v>103</v>
      </c>
      <c r="C322" s="142">
        <v>45670</v>
      </c>
      <c r="D322" t="s">
        <v>75</v>
      </c>
      <c r="E322" t="s">
        <v>4</v>
      </c>
      <c r="F322" t="s">
        <v>78</v>
      </c>
      <c r="G322" t="s">
        <v>149</v>
      </c>
      <c r="H322" t="s">
        <v>150</v>
      </c>
      <c r="I322" t="s">
        <v>492</v>
      </c>
      <c r="J322" t="s">
        <v>78</v>
      </c>
      <c r="K322" t="s">
        <v>206</v>
      </c>
      <c r="L322" t="s">
        <v>207</v>
      </c>
      <c r="N322">
        <v>1856</v>
      </c>
      <c r="O322">
        <v>1856</v>
      </c>
      <c r="P322" t="s">
        <v>154</v>
      </c>
      <c r="Q322" t="s">
        <v>155</v>
      </c>
      <c r="R322" t="s">
        <v>156</v>
      </c>
      <c r="S322" t="s">
        <v>157</v>
      </c>
      <c r="T322" t="s">
        <v>493</v>
      </c>
    </row>
    <row r="323" spans="1:20" x14ac:dyDescent="0.25">
      <c r="A323">
        <v>2025</v>
      </c>
      <c r="B323" t="s">
        <v>104</v>
      </c>
      <c r="C323" s="142">
        <v>45706</v>
      </c>
      <c r="D323" t="s">
        <v>75</v>
      </c>
      <c r="E323" t="s">
        <v>4</v>
      </c>
      <c r="F323" t="s">
        <v>78</v>
      </c>
      <c r="G323" t="s">
        <v>149</v>
      </c>
      <c r="H323" t="s">
        <v>150</v>
      </c>
      <c r="I323" t="s">
        <v>492</v>
      </c>
      <c r="J323" t="s">
        <v>78</v>
      </c>
      <c r="K323" t="s">
        <v>152</v>
      </c>
      <c r="L323" t="s">
        <v>153</v>
      </c>
      <c r="N323">
        <v>45.02</v>
      </c>
      <c r="O323">
        <v>45.02</v>
      </c>
      <c r="P323" t="s">
        <v>154</v>
      </c>
      <c r="Q323" t="s">
        <v>155</v>
      </c>
      <c r="R323" t="s">
        <v>156</v>
      </c>
      <c r="S323" t="s">
        <v>157</v>
      </c>
      <c r="T323" t="s">
        <v>493</v>
      </c>
    </row>
    <row r="324" spans="1:20" x14ac:dyDescent="0.25">
      <c r="A324">
        <v>2025</v>
      </c>
      <c r="B324" t="s">
        <v>104</v>
      </c>
      <c r="C324" s="142">
        <v>45698</v>
      </c>
      <c r="D324" t="s">
        <v>75</v>
      </c>
      <c r="E324" t="s">
        <v>4</v>
      </c>
      <c r="F324" t="s">
        <v>78</v>
      </c>
      <c r="G324" t="s">
        <v>149</v>
      </c>
      <c r="H324" t="s">
        <v>150</v>
      </c>
      <c r="I324" t="s">
        <v>492</v>
      </c>
      <c r="J324" t="s">
        <v>78</v>
      </c>
      <c r="K324" t="s">
        <v>162</v>
      </c>
      <c r="L324" t="s">
        <v>163</v>
      </c>
      <c r="N324">
        <v>1520</v>
      </c>
      <c r="O324">
        <v>1520</v>
      </c>
      <c r="P324" t="s">
        <v>154</v>
      </c>
      <c r="Q324" t="s">
        <v>155</v>
      </c>
      <c r="R324" t="s">
        <v>156</v>
      </c>
      <c r="S324" t="s">
        <v>157</v>
      </c>
      <c r="T324" t="s">
        <v>493</v>
      </c>
    </row>
    <row r="325" spans="1:20" x14ac:dyDescent="0.25">
      <c r="A325">
        <v>2025</v>
      </c>
      <c r="B325" t="s">
        <v>104</v>
      </c>
      <c r="C325" s="142">
        <v>45692</v>
      </c>
      <c r="D325" t="s">
        <v>75</v>
      </c>
      <c r="E325" t="s">
        <v>4</v>
      </c>
      <c r="F325" t="s">
        <v>78</v>
      </c>
      <c r="G325" t="s">
        <v>149</v>
      </c>
      <c r="H325" t="s">
        <v>150</v>
      </c>
      <c r="I325" t="s">
        <v>492</v>
      </c>
      <c r="J325" t="s">
        <v>78</v>
      </c>
      <c r="K325" t="s">
        <v>206</v>
      </c>
      <c r="L325" t="s">
        <v>207</v>
      </c>
      <c r="N325">
        <v>680</v>
      </c>
      <c r="O325">
        <v>680</v>
      </c>
      <c r="P325" t="s">
        <v>154</v>
      </c>
      <c r="Q325" t="s">
        <v>155</v>
      </c>
      <c r="R325" t="s">
        <v>156</v>
      </c>
      <c r="S325" t="s">
        <v>157</v>
      </c>
      <c r="T325" t="s">
        <v>493</v>
      </c>
    </row>
    <row r="326" spans="1:20" x14ac:dyDescent="0.25">
      <c r="A326">
        <v>2025</v>
      </c>
      <c r="B326" t="s">
        <v>104</v>
      </c>
      <c r="C326" s="142">
        <v>45700</v>
      </c>
      <c r="D326" t="s">
        <v>75</v>
      </c>
      <c r="E326" t="s">
        <v>4</v>
      </c>
      <c r="F326" t="s">
        <v>78</v>
      </c>
      <c r="G326" t="s">
        <v>149</v>
      </c>
      <c r="H326" t="s">
        <v>150</v>
      </c>
      <c r="I326" t="s">
        <v>492</v>
      </c>
      <c r="J326" t="s">
        <v>78</v>
      </c>
      <c r="K326" t="s">
        <v>206</v>
      </c>
      <c r="L326" t="s">
        <v>207</v>
      </c>
      <c r="N326">
        <v>2070</v>
      </c>
      <c r="O326">
        <v>2070</v>
      </c>
      <c r="P326" t="s">
        <v>154</v>
      </c>
      <c r="Q326" t="s">
        <v>155</v>
      </c>
      <c r="R326" t="s">
        <v>156</v>
      </c>
      <c r="S326" t="s">
        <v>157</v>
      </c>
      <c r="T326" t="s">
        <v>493</v>
      </c>
    </row>
    <row r="327" spans="1:20" x14ac:dyDescent="0.25">
      <c r="A327">
        <v>2025</v>
      </c>
      <c r="B327" t="s">
        <v>104</v>
      </c>
      <c r="C327" s="142">
        <v>45705</v>
      </c>
      <c r="D327" t="s">
        <v>75</v>
      </c>
      <c r="E327" t="s">
        <v>4</v>
      </c>
      <c r="F327" t="s">
        <v>78</v>
      </c>
      <c r="G327" t="s">
        <v>149</v>
      </c>
      <c r="H327" t="s">
        <v>150</v>
      </c>
      <c r="I327" t="s">
        <v>492</v>
      </c>
      <c r="J327" t="s">
        <v>78</v>
      </c>
      <c r="K327" t="s">
        <v>206</v>
      </c>
      <c r="L327" t="s">
        <v>207</v>
      </c>
      <c r="N327">
        <v>2070</v>
      </c>
      <c r="O327">
        <v>2070</v>
      </c>
      <c r="P327" t="s">
        <v>154</v>
      </c>
      <c r="Q327" t="s">
        <v>155</v>
      </c>
      <c r="R327" t="s">
        <v>156</v>
      </c>
      <c r="S327" t="s">
        <v>157</v>
      </c>
      <c r="T327" t="s">
        <v>493</v>
      </c>
    </row>
    <row r="328" spans="1:20" x14ac:dyDescent="0.25">
      <c r="A328">
        <v>2025</v>
      </c>
      <c r="B328" t="s">
        <v>104</v>
      </c>
      <c r="C328" s="142">
        <v>45707</v>
      </c>
      <c r="D328" t="s">
        <v>75</v>
      </c>
      <c r="E328" t="s">
        <v>4</v>
      </c>
      <c r="F328" t="s">
        <v>78</v>
      </c>
      <c r="G328" t="s">
        <v>149</v>
      </c>
      <c r="H328" t="s">
        <v>150</v>
      </c>
      <c r="I328" t="s">
        <v>492</v>
      </c>
      <c r="J328" t="s">
        <v>78</v>
      </c>
      <c r="K328" t="s">
        <v>206</v>
      </c>
      <c r="L328" t="s">
        <v>207</v>
      </c>
      <c r="N328">
        <v>1656</v>
      </c>
      <c r="O328">
        <v>1656</v>
      </c>
      <c r="P328" t="s">
        <v>154</v>
      </c>
      <c r="Q328" t="s">
        <v>155</v>
      </c>
      <c r="R328" t="s">
        <v>156</v>
      </c>
      <c r="S328" t="s">
        <v>157</v>
      </c>
      <c r="T328" t="s">
        <v>493</v>
      </c>
    </row>
    <row r="329" spans="1:20" x14ac:dyDescent="0.25">
      <c r="A329">
        <v>2025</v>
      </c>
      <c r="B329" t="s">
        <v>105</v>
      </c>
      <c r="C329" s="142">
        <v>45721</v>
      </c>
      <c r="D329" t="s">
        <v>75</v>
      </c>
      <c r="E329" t="s">
        <v>4</v>
      </c>
      <c r="F329" t="s">
        <v>78</v>
      </c>
      <c r="G329" t="s">
        <v>149</v>
      </c>
      <c r="H329" t="s">
        <v>349</v>
      </c>
      <c r="I329" t="s">
        <v>492</v>
      </c>
      <c r="J329" t="s">
        <v>78</v>
      </c>
      <c r="K329" t="s">
        <v>159</v>
      </c>
      <c r="L329" t="s">
        <v>160</v>
      </c>
      <c r="N329">
        <v>127</v>
      </c>
      <c r="O329">
        <v>127</v>
      </c>
      <c r="P329" t="s">
        <v>154</v>
      </c>
      <c r="Q329" t="s">
        <v>155</v>
      </c>
      <c r="R329" t="s">
        <v>156</v>
      </c>
      <c r="S329" t="s">
        <v>157</v>
      </c>
      <c r="T329" t="s">
        <v>493</v>
      </c>
    </row>
    <row r="330" spans="1:20" x14ac:dyDescent="0.25">
      <c r="A330">
        <v>2025</v>
      </c>
      <c r="B330" t="s">
        <v>105</v>
      </c>
      <c r="C330" s="142">
        <v>45727</v>
      </c>
      <c r="D330" t="s">
        <v>75</v>
      </c>
      <c r="E330" t="s">
        <v>4</v>
      </c>
      <c r="F330" t="s">
        <v>78</v>
      </c>
      <c r="G330" t="s">
        <v>329</v>
      </c>
      <c r="H330" t="s">
        <v>291</v>
      </c>
      <c r="I330" t="s">
        <v>350</v>
      </c>
      <c r="J330" t="s">
        <v>78</v>
      </c>
      <c r="K330" t="s">
        <v>159</v>
      </c>
      <c r="L330" t="s">
        <v>160</v>
      </c>
      <c r="M330" t="s">
        <v>494</v>
      </c>
      <c r="N330">
        <v>705.68</v>
      </c>
      <c r="O330">
        <v>705.68</v>
      </c>
      <c r="P330" t="s">
        <v>154</v>
      </c>
      <c r="Q330" t="s">
        <v>165</v>
      </c>
      <c r="R330" t="s">
        <v>156</v>
      </c>
      <c r="S330" t="s">
        <v>157</v>
      </c>
      <c r="T330" t="s">
        <v>495</v>
      </c>
    </row>
    <row r="331" spans="1:20" x14ac:dyDescent="0.25">
      <c r="A331">
        <v>2025</v>
      </c>
      <c r="B331" t="s">
        <v>105</v>
      </c>
      <c r="C331" s="142">
        <v>45729</v>
      </c>
      <c r="D331" t="s">
        <v>75</v>
      </c>
      <c r="E331" t="s">
        <v>4</v>
      </c>
      <c r="F331" t="s">
        <v>78</v>
      </c>
      <c r="G331" t="s">
        <v>149</v>
      </c>
      <c r="H331" t="s">
        <v>150</v>
      </c>
      <c r="I331" t="s">
        <v>492</v>
      </c>
      <c r="J331" t="s">
        <v>78</v>
      </c>
      <c r="K331" t="s">
        <v>159</v>
      </c>
      <c r="L331" t="s">
        <v>160</v>
      </c>
      <c r="N331">
        <v>587.66999999999996</v>
      </c>
      <c r="O331">
        <v>587.66999999999996</v>
      </c>
      <c r="P331" t="s">
        <v>154</v>
      </c>
      <c r="Q331" t="s">
        <v>155</v>
      </c>
      <c r="R331" t="s">
        <v>156</v>
      </c>
      <c r="S331" t="s">
        <v>157</v>
      </c>
      <c r="T331" t="s">
        <v>493</v>
      </c>
    </row>
    <row r="332" spans="1:20" x14ac:dyDescent="0.25">
      <c r="A332">
        <v>2025</v>
      </c>
      <c r="B332" t="s">
        <v>105</v>
      </c>
      <c r="C332" s="142">
        <v>45730</v>
      </c>
      <c r="D332" t="s">
        <v>75</v>
      </c>
      <c r="E332" t="s">
        <v>4</v>
      </c>
      <c r="F332" t="s">
        <v>78</v>
      </c>
      <c r="G332" t="s">
        <v>149</v>
      </c>
      <c r="H332" t="s">
        <v>150</v>
      </c>
      <c r="I332" t="s">
        <v>492</v>
      </c>
      <c r="J332" t="s">
        <v>78</v>
      </c>
      <c r="K332" t="s">
        <v>159</v>
      </c>
      <c r="L332" t="s">
        <v>160</v>
      </c>
      <c r="N332">
        <v>2484</v>
      </c>
      <c r="O332">
        <v>2484</v>
      </c>
      <c r="P332" t="s">
        <v>154</v>
      </c>
      <c r="Q332" t="s">
        <v>155</v>
      </c>
      <c r="R332" t="s">
        <v>156</v>
      </c>
      <c r="S332" t="s">
        <v>157</v>
      </c>
      <c r="T332" t="s">
        <v>493</v>
      </c>
    </row>
    <row r="333" spans="1:20" x14ac:dyDescent="0.25">
      <c r="A333">
        <v>2025</v>
      </c>
      <c r="B333" t="s">
        <v>105</v>
      </c>
      <c r="C333" s="142">
        <v>45747</v>
      </c>
      <c r="D333" t="s">
        <v>75</v>
      </c>
      <c r="E333" t="s">
        <v>4</v>
      </c>
      <c r="F333" t="s">
        <v>78</v>
      </c>
      <c r="G333" t="s">
        <v>149</v>
      </c>
      <c r="H333" t="s">
        <v>150</v>
      </c>
      <c r="I333" t="s">
        <v>492</v>
      </c>
      <c r="J333" t="s">
        <v>78</v>
      </c>
      <c r="K333" t="s">
        <v>162</v>
      </c>
      <c r="L333" t="s">
        <v>163</v>
      </c>
      <c r="N333">
        <v>1590</v>
      </c>
      <c r="O333">
        <v>1590</v>
      </c>
      <c r="P333" t="s">
        <v>154</v>
      </c>
      <c r="Q333" t="s">
        <v>155</v>
      </c>
      <c r="R333" t="s">
        <v>156</v>
      </c>
      <c r="S333" t="s">
        <v>157</v>
      </c>
      <c r="T333" t="s">
        <v>493</v>
      </c>
    </row>
    <row r="334" spans="1:20" x14ac:dyDescent="0.25">
      <c r="A334">
        <v>2025</v>
      </c>
      <c r="B334" t="s">
        <v>105</v>
      </c>
      <c r="C334" s="142">
        <v>45747</v>
      </c>
      <c r="D334" t="s">
        <v>75</v>
      </c>
      <c r="E334" t="s">
        <v>4</v>
      </c>
      <c r="F334" t="s">
        <v>78</v>
      </c>
      <c r="G334" t="s">
        <v>149</v>
      </c>
      <c r="H334" t="s">
        <v>150</v>
      </c>
      <c r="I334" t="s">
        <v>492</v>
      </c>
      <c r="J334" t="s">
        <v>78</v>
      </c>
      <c r="K334" t="s">
        <v>162</v>
      </c>
      <c r="L334" t="s">
        <v>163</v>
      </c>
      <c r="N334">
        <v>770</v>
      </c>
      <c r="O334">
        <v>770</v>
      </c>
      <c r="P334" t="s">
        <v>154</v>
      </c>
      <c r="Q334" t="s">
        <v>155</v>
      </c>
      <c r="R334" t="s">
        <v>156</v>
      </c>
      <c r="S334" t="s">
        <v>157</v>
      </c>
      <c r="T334" t="s">
        <v>493</v>
      </c>
    </row>
    <row r="335" spans="1:20" x14ac:dyDescent="0.25">
      <c r="A335">
        <v>2025</v>
      </c>
      <c r="B335" t="s">
        <v>105</v>
      </c>
      <c r="C335" s="142">
        <v>45727</v>
      </c>
      <c r="D335" t="s">
        <v>75</v>
      </c>
      <c r="E335" t="s">
        <v>4</v>
      </c>
      <c r="F335" t="s">
        <v>78</v>
      </c>
      <c r="G335" t="s">
        <v>149</v>
      </c>
      <c r="H335" t="s">
        <v>150</v>
      </c>
      <c r="I335" t="s">
        <v>492</v>
      </c>
      <c r="J335" t="s">
        <v>78</v>
      </c>
      <c r="K335" t="s">
        <v>311</v>
      </c>
      <c r="L335" t="s">
        <v>312</v>
      </c>
      <c r="N335">
        <v>1638.77</v>
      </c>
      <c r="O335">
        <v>1638.77</v>
      </c>
      <c r="P335" t="s">
        <v>154</v>
      </c>
      <c r="Q335" t="s">
        <v>155</v>
      </c>
      <c r="R335" t="s">
        <v>156</v>
      </c>
      <c r="S335" t="s">
        <v>157</v>
      </c>
      <c r="T335" t="s">
        <v>493</v>
      </c>
    </row>
    <row r="336" spans="1:20" x14ac:dyDescent="0.25">
      <c r="A336">
        <v>2025</v>
      </c>
      <c r="B336" t="s">
        <v>105</v>
      </c>
      <c r="C336" s="142">
        <v>45731</v>
      </c>
      <c r="D336" t="s">
        <v>75</v>
      </c>
      <c r="E336" t="s">
        <v>4</v>
      </c>
      <c r="F336" t="s">
        <v>78</v>
      </c>
      <c r="G336" t="s">
        <v>149</v>
      </c>
      <c r="H336" t="s">
        <v>150</v>
      </c>
      <c r="I336" t="s">
        <v>492</v>
      </c>
      <c r="J336" t="s">
        <v>78</v>
      </c>
      <c r="K336" t="s">
        <v>311</v>
      </c>
      <c r="L336" t="s">
        <v>312</v>
      </c>
      <c r="N336">
        <v>1627.35</v>
      </c>
      <c r="O336">
        <v>1627.35</v>
      </c>
      <c r="P336" t="s">
        <v>154</v>
      </c>
      <c r="Q336" t="s">
        <v>155</v>
      </c>
      <c r="R336" t="s">
        <v>156</v>
      </c>
      <c r="S336" t="s">
        <v>157</v>
      </c>
      <c r="T336" t="s">
        <v>493</v>
      </c>
    </row>
    <row r="337" spans="1:20" x14ac:dyDescent="0.25">
      <c r="A337">
        <v>2025</v>
      </c>
      <c r="B337" t="s">
        <v>105</v>
      </c>
      <c r="C337" s="142">
        <v>45736</v>
      </c>
      <c r="D337" t="s">
        <v>75</v>
      </c>
      <c r="E337" t="s">
        <v>4</v>
      </c>
      <c r="F337" t="s">
        <v>78</v>
      </c>
      <c r="G337" t="s">
        <v>149</v>
      </c>
      <c r="H337" t="s">
        <v>150</v>
      </c>
      <c r="I337" t="s">
        <v>492</v>
      </c>
      <c r="J337" t="s">
        <v>78</v>
      </c>
      <c r="K337" t="s">
        <v>311</v>
      </c>
      <c r="L337" t="s">
        <v>312</v>
      </c>
      <c r="N337">
        <v>1647.34</v>
      </c>
      <c r="O337">
        <v>1647.34</v>
      </c>
      <c r="P337" t="s">
        <v>154</v>
      </c>
      <c r="Q337" t="s">
        <v>155</v>
      </c>
      <c r="R337" t="s">
        <v>156</v>
      </c>
      <c r="S337" t="s">
        <v>157</v>
      </c>
      <c r="T337" t="s">
        <v>493</v>
      </c>
    </row>
    <row r="338" spans="1:20" x14ac:dyDescent="0.25">
      <c r="A338">
        <v>2025</v>
      </c>
      <c r="B338" t="s">
        <v>105</v>
      </c>
      <c r="C338" s="142">
        <v>45743</v>
      </c>
      <c r="D338" t="s">
        <v>75</v>
      </c>
      <c r="E338" t="s">
        <v>4</v>
      </c>
      <c r="F338" t="s">
        <v>78</v>
      </c>
      <c r="G338" t="s">
        <v>149</v>
      </c>
      <c r="H338" t="s">
        <v>150</v>
      </c>
      <c r="I338" t="s">
        <v>492</v>
      </c>
      <c r="J338" t="s">
        <v>78</v>
      </c>
      <c r="K338" t="s">
        <v>311</v>
      </c>
      <c r="L338" t="s">
        <v>312</v>
      </c>
      <c r="N338">
        <v>1653.05</v>
      </c>
      <c r="O338">
        <v>1653.05</v>
      </c>
      <c r="P338" t="s">
        <v>154</v>
      </c>
      <c r="Q338" t="s">
        <v>155</v>
      </c>
      <c r="R338" t="s">
        <v>156</v>
      </c>
      <c r="S338" t="s">
        <v>157</v>
      </c>
      <c r="T338" t="s">
        <v>493</v>
      </c>
    </row>
    <row r="339" spans="1:20" x14ac:dyDescent="0.25">
      <c r="A339">
        <v>2025</v>
      </c>
      <c r="B339" t="s">
        <v>106</v>
      </c>
      <c r="C339" s="142">
        <v>45755</v>
      </c>
      <c r="D339" t="s">
        <v>75</v>
      </c>
      <c r="E339" t="s">
        <v>4</v>
      </c>
      <c r="F339" t="s">
        <v>78</v>
      </c>
      <c r="G339" t="s">
        <v>149</v>
      </c>
      <c r="H339" t="s">
        <v>150</v>
      </c>
      <c r="I339" t="s">
        <v>492</v>
      </c>
      <c r="J339" t="s">
        <v>78</v>
      </c>
      <c r="K339" t="s">
        <v>159</v>
      </c>
      <c r="L339" t="s">
        <v>160</v>
      </c>
      <c r="N339">
        <v>1916.54</v>
      </c>
      <c r="O339">
        <v>1916.54</v>
      </c>
      <c r="P339" t="s">
        <v>154</v>
      </c>
      <c r="Q339" t="s">
        <v>155</v>
      </c>
      <c r="R339" t="s">
        <v>156</v>
      </c>
      <c r="S339" t="s">
        <v>157</v>
      </c>
      <c r="T339" t="s">
        <v>493</v>
      </c>
    </row>
    <row r="340" spans="1:20" x14ac:dyDescent="0.25">
      <c r="A340">
        <v>2025</v>
      </c>
      <c r="B340" t="s">
        <v>106</v>
      </c>
      <c r="C340" s="142">
        <v>45757</v>
      </c>
      <c r="D340" t="s">
        <v>75</v>
      </c>
      <c r="E340" t="s">
        <v>4</v>
      </c>
      <c r="F340" t="s">
        <v>78</v>
      </c>
      <c r="G340" t="s">
        <v>149</v>
      </c>
      <c r="H340" t="s">
        <v>150</v>
      </c>
      <c r="I340" t="s">
        <v>492</v>
      </c>
      <c r="J340" t="s">
        <v>78</v>
      </c>
      <c r="K340" t="s">
        <v>159</v>
      </c>
      <c r="L340" t="s">
        <v>160</v>
      </c>
      <c r="N340">
        <v>350.2</v>
      </c>
      <c r="O340">
        <v>350.2</v>
      </c>
      <c r="P340" t="s">
        <v>154</v>
      </c>
      <c r="Q340" t="s">
        <v>155</v>
      </c>
      <c r="R340" t="s">
        <v>156</v>
      </c>
      <c r="S340" t="s">
        <v>157</v>
      </c>
      <c r="T340" t="s">
        <v>493</v>
      </c>
    </row>
    <row r="341" spans="1:20" x14ac:dyDescent="0.25">
      <c r="A341">
        <v>2025</v>
      </c>
      <c r="B341" t="s">
        <v>106</v>
      </c>
      <c r="C341" s="142">
        <v>45757</v>
      </c>
      <c r="D341" t="s">
        <v>75</v>
      </c>
      <c r="E341" t="s">
        <v>4</v>
      </c>
      <c r="F341" t="s">
        <v>78</v>
      </c>
      <c r="G341" t="s">
        <v>149</v>
      </c>
      <c r="H341" t="s">
        <v>150</v>
      </c>
      <c r="I341" t="s">
        <v>492</v>
      </c>
      <c r="J341" t="s">
        <v>78</v>
      </c>
      <c r="K341" t="s">
        <v>159</v>
      </c>
      <c r="L341" t="s">
        <v>160</v>
      </c>
      <c r="N341">
        <v>407.84</v>
      </c>
      <c r="O341">
        <v>407.84</v>
      </c>
      <c r="P341" t="s">
        <v>154</v>
      </c>
      <c r="Q341" t="s">
        <v>155</v>
      </c>
      <c r="R341" t="s">
        <v>156</v>
      </c>
      <c r="S341" t="s">
        <v>157</v>
      </c>
      <c r="T341" t="s">
        <v>493</v>
      </c>
    </row>
    <row r="342" spans="1:20" x14ac:dyDescent="0.25">
      <c r="A342">
        <v>2025</v>
      </c>
      <c r="B342" t="s">
        <v>106</v>
      </c>
      <c r="C342" s="142">
        <v>45761</v>
      </c>
      <c r="D342" t="s">
        <v>75</v>
      </c>
      <c r="E342" t="s">
        <v>4</v>
      </c>
      <c r="F342" t="s">
        <v>78</v>
      </c>
      <c r="G342" t="s">
        <v>149</v>
      </c>
      <c r="H342" t="s">
        <v>150</v>
      </c>
      <c r="I342" t="s">
        <v>492</v>
      </c>
      <c r="J342" t="s">
        <v>78</v>
      </c>
      <c r="K342" t="s">
        <v>159</v>
      </c>
      <c r="L342" t="s">
        <v>160</v>
      </c>
      <c r="N342">
        <v>113.81</v>
      </c>
      <c r="O342">
        <v>113.81</v>
      </c>
      <c r="P342" t="s">
        <v>154</v>
      </c>
      <c r="Q342" t="s">
        <v>155</v>
      </c>
      <c r="R342" t="s">
        <v>156</v>
      </c>
      <c r="S342" t="s">
        <v>157</v>
      </c>
      <c r="T342" t="s">
        <v>493</v>
      </c>
    </row>
    <row r="343" spans="1:20" x14ac:dyDescent="0.25">
      <c r="A343">
        <v>2025</v>
      </c>
      <c r="B343" t="s">
        <v>106</v>
      </c>
      <c r="C343" s="142">
        <v>45763</v>
      </c>
      <c r="D343" t="s">
        <v>75</v>
      </c>
      <c r="E343" t="s">
        <v>4</v>
      </c>
      <c r="F343" t="s">
        <v>78</v>
      </c>
      <c r="G343" t="s">
        <v>149</v>
      </c>
      <c r="H343" t="s">
        <v>150</v>
      </c>
      <c r="I343" t="s">
        <v>492</v>
      </c>
      <c r="J343" t="s">
        <v>78</v>
      </c>
      <c r="K343" t="s">
        <v>159</v>
      </c>
      <c r="L343" t="s">
        <v>160</v>
      </c>
      <c r="N343">
        <v>183.71</v>
      </c>
      <c r="O343">
        <v>183.71</v>
      </c>
      <c r="P343" t="s">
        <v>154</v>
      </c>
      <c r="Q343" t="s">
        <v>155</v>
      </c>
      <c r="R343" t="s">
        <v>156</v>
      </c>
      <c r="S343" t="s">
        <v>157</v>
      </c>
      <c r="T343" t="s">
        <v>493</v>
      </c>
    </row>
    <row r="344" spans="1:20" x14ac:dyDescent="0.25">
      <c r="A344">
        <v>2025</v>
      </c>
      <c r="B344" t="s">
        <v>106</v>
      </c>
      <c r="C344" s="142">
        <v>45769</v>
      </c>
      <c r="D344" t="s">
        <v>75</v>
      </c>
      <c r="E344" t="s">
        <v>4</v>
      </c>
      <c r="F344" t="s">
        <v>78</v>
      </c>
      <c r="G344" t="s">
        <v>149</v>
      </c>
      <c r="H344" t="s">
        <v>150</v>
      </c>
      <c r="I344" t="s">
        <v>492</v>
      </c>
      <c r="J344" t="s">
        <v>78</v>
      </c>
      <c r="K344" t="s">
        <v>152</v>
      </c>
      <c r="L344" t="s">
        <v>153</v>
      </c>
      <c r="N344">
        <v>34.35</v>
      </c>
      <c r="O344">
        <v>34.35</v>
      </c>
      <c r="P344" t="s">
        <v>154</v>
      </c>
      <c r="Q344" t="s">
        <v>155</v>
      </c>
      <c r="R344" t="s">
        <v>156</v>
      </c>
      <c r="S344" t="s">
        <v>157</v>
      </c>
      <c r="T344" t="s">
        <v>493</v>
      </c>
    </row>
    <row r="345" spans="1:20" x14ac:dyDescent="0.25">
      <c r="A345">
        <v>2025</v>
      </c>
      <c r="B345" t="s">
        <v>106</v>
      </c>
      <c r="C345" s="142">
        <v>45758</v>
      </c>
      <c r="D345" t="s">
        <v>75</v>
      </c>
      <c r="E345" t="s">
        <v>4</v>
      </c>
      <c r="F345" t="s">
        <v>78</v>
      </c>
      <c r="G345" t="s">
        <v>149</v>
      </c>
      <c r="H345" t="s">
        <v>150</v>
      </c>
      <c r="I345" t="s">
        <v>492</v>
      </c>
      <c r="J345" t="s">
        <v>78</v>
      </c>
      <c r="K345" t="s">
        <v>162</v>
      </c>
      <c r="L345" t="s">
        <v>163</v>
      </c>
      <c r="N345">
        <v>19360</v>
      </c>
      <c r="O345">
        <v>19360</v>
      </c>
      <c r="P345" t="s">
        <v>154</v>
      </c>
      <c r="Q345" t="s">
        <v>155</v>
      </c>
      <c r="R345" t="s">
        <v>156</v>
      </c>
      <c r="S345" t="s">
        <v>157</v>
      </c>
      <c r="T345" t="s">
        <v>493</v>
      </c>
    </row>
    <row r="346" spans="1:20" x14ac:dyDescent="0.25">
      <c r="A346">
        <v>2025</v>
      </c>
      <c r="B346" t="s">
        <v>106</v>
      </c>
      <c r="C346" s="142">
        <v>45761</v>
      </c>
      <c r="D346" t="s">
        <v>75</v>
      </c>
      <c r="E346" t="s">
        <v>4</v>
      </c>
      <c r="F346" t="s">
        <v>78</v>
      </c>
      <c r="G346" t="s">
        <v>149</v>
      </c>
      <c r="H346" t="s">
        <v>150</v>
      </c>
      <c r="I346" t="s">
        <v>492</v>
      </c>
      <c r="J346" t="s">
        <v>78</v>
      </c>
      <c r="K346" t="s">
        <v>162</v>
      </c>
      <c r="L346" t="s">
        <v>163</v>
      </c>
      <c r="N346">
        <v>1520</v>
      </c>
      <c r="O346">
        <v>1520</v>
      </c>
      <c r="P346" t="s">
        <v>154</v>
      </c>
      <c r="Q346" t="s">
        <v>155</v>
      </c>
      <c r="R346" t="s">
        <v>156</v>
      </c>
      <c r="S346" t="s">
        <v>157</v>
      </c>
      <c r="T346" t="s">
        <v>493</v>
      </c>
    </row>
    <row r="347" spans="1:20" x14ac:dyDescent="0.25">
      <c r="A347">
        <v>2025</v>
      </c>
      <c r="B347" t="s">
        <v>106</v>
      </c>
      <c r="C347" s="142">
        <v>45763</v>
      </c>
      <c r="D347" t="s">
        <v>75</v>
      </c>
      <c r="E347" t="s">
        <v>4</v>
      </c>
      <c r="F347" t="s">
        <v>78</v>
      </c>
      <c r="G347" t="s">
        <v>149</v>
      </c>
      <c r="H347" t="s">
        <v>150</v>
      </c>
      <c r="I347" t="s">
        <v>492</v>
      </c>
      <c r="J347" t="s">
        <v>78</v>
      </c>
      <c r="K347" t="s">
        <v>162</v>
      </c>
      <c r="L347" t="s">
        <v>163</v>
      </c>
      <c r="N347">
        <v>460</v>
      </c>
      <c r="O347">
        <v>460</v>
      </c>
      <c r="P347" t="s">
        <v>154</v>
      </c>
      <c r="Q347" t="s">
        <v>155</v>
      </c>
      <c r="R347" t="s">
        <v>156</v>
      </c>
      <c r="S347" t="s">
        <v>157</v>
      </c>
      <c r="T347" t="s">
        <v>493</v>
      </c>
    </row>
    <row r="348" spans="1:20" x14ac:dyDescent="0.25">
      <c r="A348">
        <v>2025</v>
      </c>
      <c r="B348" t="s">
        <v>106</v>
      </c>
      <c r="C348" s="142">
        <v>45775</v>
      </c>
      <c r="D348" t="s">
        <v>75</v>
      </c>
      <c r="E348" t="s">
        <v>4</v>
      </c>
      <c r="F348" t="s">
        <v>78</v>
      </c>
      <c r="G348" t="s">
        <v>149</v>
      </c>
      <c r="H348" t="s">
        <v>150</v>
      </c>
      <c r="I348" t="s">
        <v>492</v>
      </c>
      <c r="J348" t="s">
        <v>78</v>
      </c>
      <c r="K348" t="s">
        <v>162</v>
      </c>
      <c r="L348" t="s">
        <v>163</v>
      </c>
      <c r="N348">
        <v>1570</v>
      </c>
      <c r="O348">
        <v>1570</v>
      </c>
      <c r="P348" t="s">
        <v>154</v>
      </c>
      <c r="Q348" t="s">
        <v>155</v>
      </c>
      <c r="R348" t="s">
        <v>156</v>
      </c>
      <c r="S348" t="s">
        <v>157</v>
      </c>
      <c r="T348" t="s">
        <v>78</v>
      </c>
    </row>
    <row r="349" spans="1:20" x14ac:dyDescent="0.25">
      <c r="A349">
        <v>2025</v>
      </c>
      <c r="B349" t="s">
        <v>106</v>
      </c>
      <c r="C349" s="142">
        <v>45751</v>
      </c>
      <c r="D349" t="s">
        <v>75</v>
      </c>
      <c r="E349" t="s">
        <v>4</v>
      </c>
      <c r="F349" t="s">
        <v>78</v>
      </c>
      <c r="G349" t="s">
        <v>149</v>
      </c>
      <c r="H349" t="s">
        <v>150</v>
      </c>
      <c r="I349" t="s">
        <v>492</v>
      </c>
      <c r="J349" t="s">
        <v>78</v>
      </c>
      <c r="K349" t="s">
        <v>311</v>
      </c>
      <c r="L349" t="s">
        <v>312</v>
      </c>
      <c r="N349">
        <v>128.47</v>
      </c>
      <c r="O349">
        <v>128.47</v>
      </c>
      <c r="P349" t="s">
        <v>154</v>
      </c>
      <c r="Q349" t="s">
        <v>155</v>
      </c>
      <c r="R349" t="s">
        <v>156</v>
      </c>
      <c r="S349" t="s">
        <v>157</v>
      </c>
      <c r="T349" t="s">
        <v>493</v>
      </c>
    </row>
    <row r="350" spans="1:20" x14ac:dyDescent="0.25">
      <c r="A350">
        <v>2025</v>
      </c>
      <c r="B350" t="s">
        <v>106</v>
      </c>
      <c r="C350" s="142">
        <v>45751</v>
      </c>
      <c r="D350" t="s">
        <v>75</v>
      </c>
      <c r="E350" t="s">
        <v>4</v>
      </c>
      <c r="F350" t="s">
        <v>78</v>
      </c>
      <c r="G350" t="s">
        <v>149</v>
      </c>
      <c r="H350" t="s">
        <v>150</v>
      </c>
      <c r="I350" t="s">
        <v>492</v>
      </c>
      <c r="J350" t="s">
        <v>78</v>
      </c>
      <c r="K350" t="s">
        <v>311</v>
      </c>
      <c r="L350" t="s">
        <v>312</v>
      </c>
      <c r="N350">
        <v>1575.96</v>
      </c>
      <c r="O350">
        <v>1575.96</v>
      </c>
      <c r="P350" t="s">
        <v>154</v>
      </c>
      <c r="Q350" t="s">
        <v>155</v>
      </c>
      <c r="R350" t="s">
        <v>156</v>
      </c>
      <c r="S350" t="s">
        <v>157</v>
      </c>
      <c r="T350" t="s">
        <v>493</v>
      </c>
    </row>
    <row r="351" spans="1:20" x14ac:dyDescent="0.25">
      <c r="A351">
        <v>2025</v>
      </c>
      <c r="B351" t="s">
        <v>106</v>
      </c>
      <c r="C351" s="142">
        <v>45758</v>
      </c>
      <c r="D351" t="s">
        <v>75</v>
      </c>
      <c r="E351" t="s">
        <v>4</v>
      </c>
      <c r="F351" t="s">
        <v>78</v>
      </c>
      <c r="G351" t="s">
        <v>149</v>
      </c>
      <c r="H351" t="s">
        <v>150</v>
      </c>
      <c r="I351" t="s">
        <v>492</v>
      </c>
      <c r="J351" t="s">
        <v>78</v>
      </c>
      <c r="K351" t="s">
        <v>311</v>
      </c>
      <c r="L351" t="s">
        <v>312</v>
      </c>
      <c r="N351">
        <v>115.92</v>
      </c>
      <c r="O351">
        <v>115.92</v>
      </c>
      <c r="P351" t="s">
        <v>154</v>
      </c>
      <c r="Q351" t="s">
        <v>155</v>
      </c>
      <c r="R351" t="s">
        <v>156</v>
      </c>
      <c r="S351" t="s">
        <v>157</v>
      </c>
      <c r="T351" t="s">
        <v>493</v>
      </c>
    </row>
    <row r="352" spans="1:20" x14ac:dyDescent="0.25">
      <c r="A352">
        <v>2025</v>
      </c>
      <c r="B352" t="s">
        <v>106</v>
      </c>
      <c r="C352" s="142">
        <v>45758</v>
      </c>
      <c r="D352" t="s">
        <v>75</v>
      </c>
      <c r="E352" t="s">
        <v>4</v>
      </c>
      <c r="F352" t="s">
        <v>78</v>
      </c>
      <c r="G352" t="s">
        <v>149</v>
      </c>
      <c r="H352" t="s">
        <v>150</v>
      </c>
      <c r="I352" t="s">
        <v>492</v>
      </c>
      <c r="J352" t="s">
        <v>78</v>
      </c>
      <c r="K352" t="s">
        <v>311</v>
      </c>
      <c r="L352" t="s">
        <v>312</v>
      </c>
      <c r="N352">
        <v>110.4</v>
      </c>
      <c r="O352">
        <v>110.4</v>
      </c>
      <c r="P352" t="s">
        <v>154</v>
      </c>
      <c r="Q352" t="s">
        <v>155</v>
      </c>
      <c r="R352" t="s">
        <v>156</v>
      </c>
      <c r="S352" t="s">
        <v>157</v>
      </c>
      <c r="T352" t="s">
        <v>493</v>
      </c>
    </row>
    <row r="353" spans="1:20" x14ac:dyDescent="0.25">
      <c r="A353">
        <v>2025</v>
      </c>
      <c r="B353" t="s">
        <v>106</v>
      </c>
      <c r="C353" s="142">
        <v>45758</v>
      </c>
      <c r="D353" t="s">
        <v>75</v>
      </c>
      <c r="E353" t="s">
        <v>4</v>
      </c>
      <c r="F353" t="s">
        <v>78</v>
      </c>
      <c r="G353" t="s">
        <v>149</v>
      </c>
      <c r="H353" t="s">
        <v>150</v>
      </c>
      <c r="I353" t="s">
        <v>492</v>
      </c>
      <c r="J353" t="s">
        <v>78</v>
      </c>
      <c r="K353" t="s">
        <v>311</v>
      </c>
      <c r="L353" t="s">
        <v>312</v>
      </c>
      <c r="N353">
        <v>1396.56</v>
      </c>
      <c r="O353">
        <v>1396.56</v>
      </c>
      <c r="P353" t="s">
        <v>154</v>
      </c>
      <c r="Q353" t="s">
        <v>155</v>
      </c>
      <c r="R353" t="s">
        <v>156</v>
      </c>
      <c r="S353" t="s">
        <v>157</v>
      </c>
      <c r="T353" t="s">
        <v>493</v>
      </c>
    </row>
    <row r="354" spans="1:20" x14ac:dyDescent="0.25">
      <c r="A354">
        <v>2025</v>
      </c>
      <c r="B354" t="s">
        <v>106</v>
      </c>
      <c r="C354" s="142">
        <v>45769</v>
      </c>
      <c r="D354" t="s">
        <v>75</v>
      </c>
      <c r="E354" t="s">
        <v>4</v>
      </c>
      <c r="F354" t="s">
        <v>78</v>
      </c>
      <c r="G354" t="s">
        <v>149</v>
      </c>
      <c r="H354" t="s">
        <v>150</v>
      </c>
      <c r="I354" t="s">
        <v>492</v>
      </c>
      <c r="J354" t="s">
        <v>78</v>
      </c>
      <c r="K354" t="s">
        <v>311</v>
      </c>
      <c r="L354" t="s">
        <v>312</v>
      </c>
      <c r="N354">
        <v>113.16</v>
      </c>
      <c r="O354">
        <v>113.16</v>
      </c>
      <c r="P354" t="s">
        <v>154</v>
      </c>
      <c r="Q354" t="s">
        <v>155</v>
      </c>
      <c r="R354" t="s">
        <v>156</v>
      </c>
      <c r="S354" t="s">
        <v>157</v>
      </c>
      <c r="T354" t="s">
        <v>493</v>
      </c>
    </row>
    <row r="355" spans="1:20" x14ac:dyDescent="0.25">
      <c r="A355">
        <v>2025</v>
      </c>
      <c r="B355" t="s">
        <v>106</v>
      </c>
      <c r="C355" s="142">
        <v>45769</v>
      </c>
      <c r="D355" t="s">
        <v>75</v>
      </c>
      <c r="E355" t="s">
        <v>4</v>
      </c>
      <c r="F355" t="s">
        <v>78</v>
      </c>
      <c r="G355" t="s">
        <v>149</v>
      </c>
      <c r="H355" t="s">
        <v>150</v>
      </c>
      <c r="I355" t="s">
        <v>492</v>
      </c>
      <c r="J355" t="s">
        <v>78</v>
      </c>
      <c r="K355" t="s">
        <v>311</v>
      </c>
      <c r="L355" t="s">
        <v>312</v>
      </c>
      <c r="N355">
        <v>1564.92</v>
      </c>
      <c r="O355">
        <v>1564.92</v>
      </c>
      <c r="P355" t="s">
        <v>154</v>
      </c>
      <c r="Q355" t="s">
        <v>155</v>
      </c>
      <c r="R355" t="s">
        <v>156</v>
      </c>
      <c r="S355" t="s">
        <v>157</v>
      </c>
      <c r="T355" t="s">
        <v>493</v>
      </c>
    </row>
    <row r="356" spans="1:20" x14ac:dyDescent="0.25">
      <c r="A356">
        <v>2025</v>
      </c>
      <c r="B356" t="s">
        <v>106</v>
      </c>
      <c r="C356" s="142">
        <v>45748</v>
      </c>
      <c r="D356" t="s">
        <v>75</v>
      </c>
      <c r="E356" t="s">
        <v>4</v>
      </c>
      <c r="F356" t="s">
        <v>78</v>
      </c>
      <c r="G356" t="s">
        <v>149</v>
      </c>
      <c r="H356" t="s">
        <v>150</v>
      </c>
      <c r="I356" t="s">
        <v>492</v>
      </c>
      <c r="J356" t="s">
        <v>78</v>
      </c>
      <c r="K356" t="s">
        <v>206</v>
      </c>
      <c r="L356" t="s">
        <v>207</v>
      </c>
      <c r="N356">
        <v>3430</v>
      </c>
      <c r="O356">
        <v>3430</v>
      </c>
      <c r="P356" t="s">
        <v>154</v>
      </c>
      <c r="Q356" t="s">
        <v>155</v>
      </c>
      <c r="R356" t="s">
        <v>156</v>
      </c>
      <c r="S356" t="s">
        <v>157</v>
      </c>
      <c r="T356" t="s">
        <v>493</v>
      </c>
    </row>
    <row r="357" spans="1:20" x14ac:dyDescent="0.25">
      <c r="A357">
        <v>2025</v>
      </c>
      <c r="B357" t="s">
        <v>106</v>
      </c>
      <c r="C357" s="142">
        <v>45754</v>
      </c>
      <c r="D357" t="s">
        <v>75</v>
      </c>
      <c r="E357" t="s">
        <v>4</v>
      </c>
      <c r="F357" t="s">
        <v>78</v>
      </c>
      <c r="G357" t="s">
        <v>149</v>
      </c>
      <c r="H357" t="s">
        <v>349</v>
      </c>
      <c r="I357" t="s">
        <v>492</v>
      </c>
      <c r="J357" t="s">
        <v>78</v>
      </c>
      <c r="K357" t="s">
        <v>206</v>
      </c>
      <c r="L357" t="s">
        <v>207</v>
      </c>
      <c r="N357">
        <v>597.6</v>
      </c>
      <c r="O357">
        <v>597.6</v>
      </c>
      <c r="P357" t="s">
        <v>154</v>
      </c>
      <c r="Q357" t="s">
        <v>155</v>
      </c>
      <c r="R357" t="s">
        <v>156</v>
      </c>
      <c r="S357" t="s">
        <v>157</v>
      </c>
      <c r="T357" t="s">
        <v>493</v>
      </c>
    </row>
    <row r="358" spans="1:20" x14ac:dyDescent="0.25">
      <c r="A358">
        <v>2025</v>
      </c>
      <c r="B358" t="s">
        <v>107</v>
      </c>
      <c r="C358" s="142">
        <v>45798</v>
      </c>
      <c r="D358" t="s">
        <v>75</v>
      </c>
      <c r="E358" t="s">
        <v>4</v>
      </c>
      <c r="F358" t="s">
        <v>78</v>
      </c>
      <c r="G358" t="s">
        <v>149</v>
      </c>
      <c r="H358" t="s">
        <v>150</v>
      </c>
      <c r="I358" t="s">
        <v>492</v>
      </c>
      <c r="J358" t="s">
        <v>78</v>
      </c>
      <c r="K358" t="s">
        <v>159</v>
      </c>
      <c r="L358" t="s">
        <v>160</v>
      </c>
      <c r="N358">
        <v>1650.33</v>
      </c>
      <c r="O358">
        <v>1650.33</v>
      </c>
      <c r="P358" t="s">
        <v>154</v>
      </c>
      <c r="Q358" t="s">
        <v>155</v>
      </c>
      <c r="R358" t="s">
        <v>156</v>
      </c>
      <c r="S358" t="s">
        <v>157</v>
      </c>
      <c r="T358" t="s">
        <v>78</v>
      </c>
    </row>
    <row r="359" spans="1:20" x14ac:dyDescent="0.25">
      <c r="A359">
        <v>2025</v>
      </c>
      <c r="B359" t="s">
        <v>107</v>
      </c>
      <c r="C359" s="142">
        <v>45804</v>
      </c>
      <c r="D359" t="s">
        <v>75</v>
      </c>
      <c r="E359" t="s">
        <v>4</v>
      </c>
      <c r="F359" t="s">
        <v>78</v>
      </c>
      <c r="G359" t="s">
        <v>149</v>
      </c>
      <c r="H359" t="s">
        <v>150</v>
      </c>
      <c r="I359" t="s">
        <v>496</v>
      </c>
      <c r="J359" t="s">
        <v>78</v>
      </c>
      <c r="K359" t="s">
        <v>159</v>
      </c>
      <c r="L359" t="s">
        <v>160</v>
      </c>
      <c r="N359">
        <v>2040</v>
      </c>
      <c r="O359">
        <v>2040</v>
      </c>
      <c r="P359" t="s">
        <v>154</v>
      </c>
      <c r="Q359" t="s">
        <v>155</v>
      </c>
      <c r="R359" t="s">
        <v>156</v>
      </c>
      <c r="S359" t="s">
        <v>157</v>
      </c>
      <c r="T359" t="s">
        <v>78</v>
      </c>
    </row>
    <row r="360" spans="1:20" x14ac:dyDescent="0.25">
      <c r="A360">
        <v>2025</v>
      </c>
      <c r="B360" t="s">
        <v>107</v>
      </c>
      <c r="C360" s="142">
        <v>45807</v>
      </c>
      <c r="D360" t="s">
        <v>75</v>
      </c>
      <c r="E360" t="s">
        <v>4</v>
      </c>
      <c r="F360" t="s">
        <v>78</v>
      </c>
      <c r="G360" t="s">
        <v>149</v>
      </c>
      <c r="H360" t="s">
        <v>236</v>
      </c>
      <c r="I360" t="s">
        <v>492</v>
      </c>
      <c r="J360" t="s">
        <v>78</v>
      </c>
      <c r="K360" t="s">
        <v>159</v>
      </c>
      <c r="L360" t="s">
        <v>160</v>
      </c>
      <c r="N360">
        <v>1375.55</v>
      </c>
      <c r="O360">
        <v>1375.55</v>
      </c>
      <c r="P360" t="s">
        <v>154</v>
      </c>
      <c r="Q360" t="s">
        <v>155</v>
      </c>
      <c r="R360" t="s">
        <v>156</v>
      </c>
      <c r="S360" t="s">
        <v>157</v>
      </c>
      <c r="T360" t="s">
        <v>78</v>
      </c>
    </row>
    <row r="361" spans="1:20" x14ac:dyDescent="0.25">
      <c r="A361">
        <v>2025</v>
      </c>
      <c r="B361" t="s">
        <v>107</v>
      </c>
      <c r="C361" s="142">
        <v>45779</v>
      </c>
      <c r="D361" t="s">
        <v>75</v>
      </c>
      <c r="E361" t="s">
        <v>4</v>
      </c>
      <c r="F361" t="s">
        <v>78</v>
      </c>
      <c r="G361" t="s">
        <v>149</v>
      </c>
      <c r="H361" t="s">
        <v>150</v>
      </c>
      <c r="I361" t="s">
        <v>492</v>
      </c>
      <c r="J361" t="s">
        <v>78</v>
      </c>
      <c r="K361" t="s">
        <v>152</v>
      </c>
      <c r="L361" t="s">
        <v>153</v>
      </c>
      <c r="N361">
        <v>113.5</v>
      </c>
      <c r="O361">
        <v>113.5</v>
      </c>
      <c r="P361" t="s">
        <v>154</v>
      </c>
      <c r="Q361" t="s">
        <v>155</v>
      </c>
      <c r="R361" t="s">
        <v>156</v>
      </c>
      <c r="S361" t="s">
        <v>157</v>
      </c>
      <c r="T361" t="s">
        <v>78</v>
      </c>
    </row>
    <row r="362" spans="1:20" x14ac:dyDescent="0.25">
      <c r="A362">
        <v>2025</v>
      </c>
      <c r="B362" t="s">
        <v>107</v>
      </c>
      <c r="C362" s="142">
        <v>45796</v>
      </c>
      <c r="D362" t="s">
        <v>75</v>
      </c>
      <c r="E362" t="s">
        <v>4</v>
      </c>
      <c r="F362" t="s">
        <v>78</v>
      </c>
      <c r="G362" t="s">
        <v>149</v>
      </c>
      <c r="H362" t="s">
        <v>150</v>
      </c>
      <c r="I362" t="s">
        <v>492</v>
      </c>
      <c r="J362" t="s">
        <v>78</v>
      </c>
      <c r="K362" t="s">
        <v>152</v>
      </c>
      <c r="L362" t="s">
        <v>153</v>
      </c>
      <c r="N362">
        <v>70.760000000000005</v>
      </c>
      <c r="O362">
        <v>70.760000000000005</v>
      </c>
      <c r="P362" t="s">
        <v>154</v>
      </c>
      <c r="Q362" t="s">
        <v>155</v>
      </c>
      <c r="R362" t="s">
        <v>156</v>
      </c>
      <c r="S362" t="s">
        <v>157</v>
      </c>
      <c r="T362" t="s">
        <v>78</v>
      </c>
    </row>
    <row r="363" spans="1:20" x14ac:dyDescent="0.25">
      <c r="A363">
        <v>2025</v>
      </c>
      <c r="B363" t="s">
        <v>107</v>
      </c>
      <c r="C363" s="142">
        <v>45793</v>
      </c>
      <c r="D363" t="s">
        <v>75</v>
      </c>
      <c r="E363" t="s">
        <v>4</v>
      </c>
      <c r="F363" t="s">
        <v>78</v>
      </c>
      <c r="G363" t="s">
        <v>149</v>
      </c>
      <c r="H363" t="s">
        <v>150</v>
      </c>
      <c r="I363" t="s">
        <v>492</v>
      </c>
      <c r="J363" t="s">
        <v>78</v>
      </c>
      <c r="K363" t="s">
        <v>162</v>
      </c>
      <c r="L363" t="s">
        <v>163</v>
      </c>
      <c r="N363">
        <v>3000</v>
      </c>
      <c r="O363">
        <v>3000</v>
      </c>
      <c r="P363" t="s">
        <v>154</v>
      </c>
      <c r="Q363" t="s">
        <v>155</v>
      </c>
      <c r="R363" t="s">
        <v>156</v>
      </c>
      <c r="S363" t="s">
        <v>157</v>
      </c>
      <c r="T363" t="s">
        <v>78</v>
      </c>
    </row>
    <row r="364" spans="1:20" x14ac:dyDescent="0.25">
      <c r="A364">
        <v>2025</v>
      </c>
      <c r="B364" t="s">
        <v>107</v>
      </c>
      <c r="C364" s="142">
        <v>45793</v>
      </c>
      <c r="D364" t="s">
        <v>75</v>
      </c>
      <c r="E364" t="s">
        <v>4</v>
      </c>
      <c r="F364" t="s">
        <v>78</v>
      </c>
      <c r="G364" t="s">
        <v>149</v>
      </c>
      <c r="H364" t="s">
        <v>150</v>
      </c>
      <c r="I364" t="s">
        <v>492</v>
      </c>
      <c r="J364" t="s">
        <v>78</v>
      </c>
      <c r="K364" t="s">
        <v>162</v>
      </c>
      <c r="L364" t="s">
        <v>163</v>
      </c>
      <c r="N364">
        <v>1100</v>
      </c>
      <c r="O364">
        <v>1100</v>
      </c>
      <c r="P364" t="s">
        <v>154</v>
      </c>
      <c r="Q364" t="s">
        <v>155</v>
      </c>
      <c r="R364" t="s">
        <v>156</v>
      </c>
      <c r="S364" t="s">
        <v>157</v>
      </c>
      <c r="T364" t="s">
        <v>78</v>
      </c>
    </row>
    <row r="365" spans="1:20" x14ac:dyDescent="0.25">
      <c r="A365">
        <v>2025</v>
      </c>
      <c r="B365" t="s">
        <v>107</v>
      </c>
      <c r="C365" s="142">
        <v>45806</v>
      </c>
      <c r="D365" t="s">
        <v>75</v>
      </c>
      <c r="E365" t="s">
        <v>4</v>
      </c>
      <c r="F365" t="s">
        <v>78</v>
      </c>
      <c r="G365" t="s">
        <v>149</v>
      </c>
      <c r="H365" t="s">
        <v>150</v>
      </c>
      <c r="I365" t="s">
        <v>492</v>
      </c>
      <c r="J365" t="s">
        <v>78</v>
      </c>
      <c r="K365" t="s">
        <v>162</v>
      </c>
      <c r="L365" t="s">
        <v>163</v>
      </c>
      <c r="N365">
        <v>2000</v>
      </c>
      <c r="O365">
        <v>2000</v>
      </c>
      <c r="P365" t="s">
        <v>154</v>
      </c>
      <c r="Q365" t="s">
        <v>155</v>
      </c>
      <c r="R365" t="s">
        <v>156</v>
      </c>
      <c r="S365" t="s">
        <v>157</v>
      </c>
      <c r="T365" t="s">
        <v>78</v>
      </c>
    </row>
    <row r="366" spans="1:20" x14ac:dyDescent="0.25">
      <c r="A366">
        <v>2025</v>
      </c>
      <c r="B366" t="s">
        <v>107</v>
      </c>
      <c r="C366" s="142">
        <v>45779</v>
      </c>
      <c r="D366" t="s">
        <v>75</v>
      </c>
      <c r="E366" t="s">
        <v>4</v>
      </c>
      <c r="F366" t="s">
        <v>78</v>
      </c>
      <c r="G366" t="s">
        <v>149</v>
      </c>
      <c r="H366" t="s">
        <v>150</v>
      </c>
      <c r="I366" t="s">
        <v>492</v>
      </c>
      <c r="J366" t="s">
        <v>78</v>
      </c>
      <c r="K366" t="s">
        <v>311</v>
      </c>
      <c r="L366" t="s">
        <v>312</v>
      </c>
      <c r="N366">
        <v>118.68</v>
      </c>
      <c r="O366">
        <v>118.68</v>
      </c>
      <c r="P366" t="s">
        <v>154</v>
      </c>
      <c r="Q366" t="s">
        <v>155</v>
      </c>
      <c r="R366" t="s">
        <v>156</v>
      </c>
      <c r="S366" t="s">
        <v>157</v>
      </c>
      <c r="T366" t="s">
        <v>78</v>
      </c>
    </row>
    <row r="367" spans="1:20" x14ac:dyDescent="0.25">
      <c r="A367">
        <v>2025</v>
      </c>
      <c r="B367" t="s">
        <v>107</v>
      </c>
      <c r="C367" s="142">
        <v>45779</v>
      </c>
      <c r="D367" t="s">
        <v>75</v>
      </c>
      <c r="E367" t="s">
        <v>4</v>
      </c>
      <c r="F367" t="s">
        <v>78</v>
      </c>
      <c r="G367" t="s">
        <v>149</v>
      </c>
      <c r="H367" t="s">
        <v>150</v>
      </c>
      <c r="I367" t="s">
        <v>492</v>
      </c>
      <c r="J367" t="s">
        <v>78</v>
      </c>
      <c r="K367" t="s">
        <v>311</v>
      </c>
      <c r="L367" t="s">
        <v>312</v>
      </c>
      <c r="N367">
        <v>113.16</v>
      </c>
      <c r="O367">
        <v>113.16</v>
      </c>
      <c r="P367" t="s">
        <v>154</v>
      </c>
      <c r="Q367" t="s">
        <v>155</v>
      </c>
      <c r="R367" t="s">
        <v>156</v>
      </c>
      <c r="S367" t="s">
        <v>157</v>
      </c>
      <c r="T367" t="s">
        <v>78</v>
      </c>
    </row>
    <row r="368" spans="1:20" x14ac:dyDescent="0.25">
      <c r="A368">
        <v>2025</v>
      </c>
      <c r="B368" t="s">
        <v>107</v>
      </c>
      <c r="C368" s="142">
        <v>45790</v>
      </c>
      <c r="D368" t="s">
        <v>75</v>
      </c>
      <c r="E368" t="s">
        <v>4</v>
      </c>
      <c r="F368" t="s">
        <v>78</v>
      </c>
      <c r="G368" t="s">
        <v>149</v>
      </c>
      <c r="H368" t="s">
        <v>150</v>
      </c>
      <c r="I368" t="s">
        <v>492</v>
      </c>
      <c r="J368" t="s">
        <v>78</v>
      </c>
      <c r="K368" t="s">
        <v>311</v>
      </c>
      <c r="L368" t="s">
        <v>312</v>
      </c>
      <c r="N368">
        <v>1581.2</v>
      </c>
      <c r="O368">
        <v>1581.2</v>
      </c>
      <c r="P368" t="s">
        <v>154</v>
      </c>
      <c r="Q368" t="s">
        <v>155</v>
      </c>
      <c r="R368" t="s">
        <v>156</v>
      </c>
      <c r="S368" t="s">
        <v>157</v>
      </c>
      <c r="T368" t="s">
        <v>78</v>
      </c>
    </row>
    <row r="369" spans="1:20" x14ac:dyDescent="0.25">
      <c r="A369">
        <v>2025</v>
      </c>
      <c r="B369" t="s">
        <v>107</v>
      </c>
      <c r="C369" s="142">
        <v>45799</v>
      </c>
      <c r="D369" t="s">
        <v>75</v>
      </c>
      <c r="E369" t="s">
        <v>4</v>
      </c>
      <c r="F369" t="s">
        <v>78</v>
      </c>
      <c r="G369" t="s">
        <v>149</v>
      </c>
      <c r="H369" t="s">
        <v>150</v>
      </c>
      <c r="I369" t="s">
        <v>492</v>
      </c>
      <c r="J369" t="s">
        <v>78</v>
      </c>
      <c r="K369" t="s">
        <v>311</v>
      </c>
      <c r="L369" t="s">
        <v>312</v>
      </c>
      <c r="N369">
        <v>1522.24</v>
      </c>
      <c r="O369">
        <v>1522.24</v>
      </c>
      <c r="P369" t="s">
        <v>154</v>
      </c>
      <c r="Q369" t="s">
        <v>155</v>
      </c>
      <c r="R369" t="s">
        <v>156</v>
      </c>
      <c r="S369" t="s">
        <v>157</v>
      </c>
      <c r="T369" t="s">
        <v>78</v>
      </c>
    </row>
    <row r="370" spans="1:20" x14ac:dyDescent="0.25">
      <c r="A370">
        <v>2025</v>
      </c>
      <c r="B370" t="s">
        <v>107</v>
      </c>
      <c r="C370" s="142">
        <v>45806</v>
      </c>
      <c r="D370" t="s">
        <v>75</v>
      </c>
      <c r="E370" t="s">
        <v>4</v>
      </c>
      <c r="F370" t="s">
        <v>78</v>
      </c>
      <c r="G370" t="s">
        <v>149</v>
      </c>
      <c r="H370" t="s">
        <v>150</v>
      </c>
      <c r="I370" t="s">
        <v>492</v>
      </c>
      <c r="J370" t="s">
        <v>78</v>
      </c>
      <c r="K370" t="s">
        <v>311</v>
      </c>
      <c r="L370" t="s">
        <v>312</v>
      </c>
      <c r="N370">
        <v>268.26</v>
      </c>
      <c r="O370">
        <v>268.26</v>
      </c>
      <c r="P370" t="s">
        <v>154</v>
      </c>
      <c r="Q370" t="s">
        <v>155</v>
      </c>
      <c r="R370" t="s">
        <v>156</v>
      </c>
      <c r="S370" t="s">
        <v>157</v>
      </c>
      <c r="T370" t="s">
        <v>78</v>
      </c>
    </row>
    <row r="371" spans="1:20" x14ac:dyDescent="0.25">
      <c r="A371">
        <v>2025</v>
      </c>
      <c r="B371" t="s">
        <v>107</v>
      </c>
      <c r="C371" s="142">
        <v>45806</v>
      </c>
      <c r="D371" t="s">
        <v>75</v>
      </c>
      <c r="E371" t="s">
        <v>4</v>
      </c>
      <c r="F371" t="s">
        <v>78</v>
      </c>
      <c r="G371" t="s">
        <v>149</v>
      </c>
      <c r="H371" t="s">
        <v>150</v>
      </c>
      <c r="I371" t="s">
        <v>492</v>
      </c>
      <c r="J371" t="s">
        <v>78</v>
      </c>
      <c r="K371" t="s">
        <v>311</v>
      </c>
      <c r="L371" t="s">
        <v>312</v>
      </c>
      <c r="N371">
        <v>1307.1099999999999</v>
      </c>
      <c r="O371">
        <v>1307.1099999999999</v>
      </c>
      <c r="P371" t="s">
        <v>154</v>
      </c>
      <c r="Q371" t="s">
        <v>155</v>
      </c>
      <c r="R371" t="s">
        <v>156</v>
      </c>
      <c r="S371" t="s">
        <v>157</v>
      </c>
      <c r="T371" t="s">
        <v>78</v>
      </c>
    </row>
    <row r="372" spans="1:20" x14ac:dyDescent="0.25">
      <c r="A372">
        <v>2025</v>
      </c>
      <c r="B372" t="s">
        <v>107</v>
      </c>
      <c r="C372" s="142">
        <v>45785</v>
      </c>
      <c r="D372" t="s">
        <v>75</v>
      </c>
      <c r="E372" t="s">
        <v>4</v>
      </c>
      <c r="F372" t="s">
        <v>78</v>
      </c>
      <c r="G372" t="s">
        <v>149</v>
      </c>
      <c r="H372" t="s">
        <v>150</v>
      </c>
      <c r="I372" t="s">
        <v>492</v>
      </c>
      <c r="J372" t="s">
        <v>78</v>
      </c>
      <c r="K372" t="s">
        <v>206</v>
      </c>
      <c r="L372" t="s">
        <v>207</v>
      </c>
      <c r="N372">
        <v>1988</v>
      </c>
      <c r="O372">
        <v>1988</v>
      </c>
      <c r="P372" t="s">
        <v>154</v>
      </c>
      <c r="Q372" t="s">
        <v>155</v>
      </c>
      <c r="R372" t="s">
        <v>156</v>
      </c>
      <c r="S372" t="s">
        <v>157</v>
      </c>
      <c r="T372" t="s">
        <v>78</v>
      </c>
    </row>
    <row r="373" spans="1:20" x14ac:dyDescent="0.25">
      <c r="A373">
        <v>2025</v>
      </c>
      <c r="B373" t="s">
        <v>107</v>
      </c>
      <c r="C373" s="142">
        <v>45803</v>
      </c>
      <c r="D373" t="s">
        <v>75</v>
      </c>
      <c r="E373" t="s">
        <v>4</v>
      </c>
      <c r="F373" t="s">
        <v>78</v>
      </c>
      <c r="G373" t="s">
        <v>149</v>
      </c>
      <c r="H373" t="s">
        <v>150</v>
      </c>
      <c r="I373" t="s">
        <v>492</v>
      </c>
      <c r="J373" t="s">
        <v>78</v>
      </c>
      <c r="K373" t="s">
        <v>206</v>
      </c>
      <c r="L373" t="s">
        <v>207</v>
      </c>
      <c r="N373">
        <v>2596</v>
      </c>
      <c r="O373">
        <v>2596</v>
      </c>
      <c r="P373" t="s">
        <v>154</v>
      </c>
      <c r="Q373" t="s">
        <v>155</v>
      </c>
      <c r="R373" t="s">
        <v>156</v>
      </c>
      <c r="S373" t="s">
        <v>157</v>
      </c>
      <c r="T373" t="s">
        <v>78</v>
      </c>
    </row>
    <row r="374" spans="1:20" x14ac:dyDescent="0.25">
      <c r="A374">
        <v>2025</v>
      </c>
      <c r="B374" t="s">
        <v>108</v>
      </c>
      <c r="C374" s="142">
        <v>45818</v>
      </c>
      <c r="D374" t="s">
        <v>75</v>
      </c>
      <c r="E374" t="s">
        <v>4</v>
      </c>
      <c r="F374" t="s">
        <v>78</v>
      </c>
      <c r="G374" t="s">
        <v>149</v>
      </c>
      <c r="H374" t="s">
        <v>161</v>
      </c>
      <c r="I374" t="s">
        <v>492</v>
      </c>
      <c r="J374" t="s">
        <v>78</v>
      </c>
      <c r="K374" t="s">
        <v>162</v>
      </c>
      <c r="L374" t="s">
        <v>163</v>
      </c>
      <c r="M374" t="s">
        <v>497</v>
      </c>
      <c r="N374">
        <v>2280</v>
      </c>
      <c r="O374">
        <v>-2280</v>
      </c>
      <c r="P374" t="s">
        <v>154</v>
      </c>
      <c r="Q374" t="s">
        <v>165</v>
      </c>
      <c r="R374" t="s">
        <v>166</v>
      </c>
      <c r="S374" t="s">
        <v>167</v>
      </c>
      <c r="T374" t="s">
        <v>498</v>
      </c>
    </row>
    <row r="375" spans="1:20" x14ac:dyDescent="0.25">
      <c r="A375">
        <v>2025</v>
      </c>
      <c r="B375" t="s">
        <v>108</v>
      </c>
      <c r="C375" s="142">
        <v>45825</v>
      </c>
      <c r="D375" t="s">
        <v>75</v>
      </c>
      <c r="E375" t="s">
        <v>4</v>
      </c>
      <c r="F375" t="s">
        <v>78</v>
      </c>
      <c r="G375" t="s">
        <v>149</v>
      </c>
      <c r="H375" t="s">
        <v>291</v>
      </c>
      <c r="I375" t="s">
        <v>492</v>
      </c>
      <c r="J375" t="s">
        <v>78</v>
      </c>
      <c r="K375" t="s">
        <v>162</v>
      </c>
      <c r="L375" t="s">
        <v>163</v>
      </c>
      <c r="M375" t="s">
        <v>499</v>
      </c>
      <c r="N375">
        <v>261.8</v>
      </c>
      <c r="O375">
        <v>-261.8</v>
      </c>
      <c r="P375" t="s">
        <v>154</v>
      </c>
      <c r="Q375" t="s">
        <v>165</v>
      </c>
      <c r="R375" t="s">
        <v>166</v>
      </c>
      <c r="S375" t="s">
        <v>167</v>
      </c>
      <c r="T375" t="s">
        <v>500</v>
      </c>
    </row>
    <row r="376" spans="1:20" x14ac:dyDescent="0.25">
      <c r="A376">
        <v>2025</v>
      </c>
      <c r="B376" t="s">
        <v>108</v>
      </c>
      <c r="C376" s="142">
        <v>45826</v>
      </c>
      <c r="D376" t="s">
        <v>75</v>
      </c>
      <c r="E376" t="s">
        <v>4</v>
      </c>
      <c r="F376" t="s">
        <v>78</v>
      </c>
      <c r="G376" t="s">
        <v>149</v>
      </c>
      <c r="H376" t="s">
        <v>161</v>
      </c>
      <c r="I376" t="s">
        <v>492</v>
      </c>
      <c r="J376" t="s">
        <v>78</v>
      </c>
      <c r="K376" t="s">
        <v>162</v>
      </c>
      <c r="L376" t="s">
        <v>163</v>
      </c>
      <c r="M376" t="s">
        <v>501</v>
      </c>
      <c r="N376">
        <v>2776.82</v>
      </c>
      <c r="O376">
        <v>-2776.82</v>
      </c>
      <c r="P376" t="s">
        <v>154</v>
      </c>
      <c r="Q376" t="s">
        <v>165</v>
      </c>
      <c r="R376" t="s">
        <v>166</v>
      </c>
      <c r="S376" t="s">
        <v>167</v>
      </c>
      <c r="T376" t="s">
        <v>502</v>
      </c>
    </row>
    <row r="377" spans="1:20" x14ac:dyDescent="0.25">
      <c r="A377">
        <v>2025</v>
      </c>
      <c r="B377" t="s">
        <v>108</v>
      </c>
      <c r="C377" s="142">
        <v>45826</v>
      </c>
      <c r="D377" t="s">
        <v>75</v>
      </c>
      <c r="E377" t="s">
        <v>4</v>
      </c>
      <c r="F377" t="s">
        <v>78</v>
      </c>
      <c r="G377" t="s">
        <v>149</v>
      </c>
      <c r="H377" t="s">
        <v>161</v>
      </c>
      <c r="I377" t="s">
        <v>492</v>
      </c>
      <c r="J377" t="s">
        <v>78</v>
      </c>
      <c r="K377" t="s">
        <v>162</v>
      </c>
      <c r="L377" t="s">
        <v>163</v>
      </c>
      <c r="M377" t="s">
        <v>503</v>
      </c>
      <c r="N377">
        <v>183.42</v>
      </c>
      <c r="O377">
        <v>-183.42</v>
      </c>
      <c r="P377" t="s">
        <v>154</v>
      </c>
      <c r="Q377" t="s">
        <v>165</v>
      </c>
      <c r="R377" t="s">
        <v>166</v>
      </c>
      <c r="S377" t="s">
        <v>167</v>
      </c>
      <c r="T377" t="s">
        <v>504</v>
      </c>
    </row>
    <row r="378" spans="1:20" x14ac:dyDescent="0.25">
      <c r="A378">
        <v>2025</v>
      </c>
      <c r="B378" t="s">
        <v>108</v>
      </c>
      <c r="C378" s="142">
        <v>45826</v>
      </c>
      <c r="D378" t="s">
        <v>75</v>
      </c>
      <c r="E378" t="s">
        <v>4</v>
      </c>
      <c r="F378" t="s">
        <v>78</v>
      </c>
      <c r="G378" t="s">
        <v>149</v>
      </c>
      <c r="H378" t="s">
        <v>161</v>
      </c>
      <c r="I378" t="s">
        <v>492</v>
      </c>
      <c r="J378" t="s">
        <v>78</v>
      </c>
      <c r="K378" t="s">
        <v>162</v>
      </c>
      <c r="L378" t="s">
        <v>163</v>
      </c>
      <c r="M378" t="s">
        <v>505</v>
      </c>
      <c r="N378">
        <v>240</v>
      </c>
      <c r="O378">
        <v>-240</v>
      </c>
      <c r="P378" t="s">
        <v>154</v>
      </c>
      <c r="Q378" t="s">
        <v>165</v>
      </c>
      <c r="R378" t="s">
        <v>166</v>
      </c>
      <c r="S378" t="s">
        <v>167</v>
      </c>
      <c r="T378" t="s">
        <v>506</v>
      </c>
    </row>
    <row r="379" spans="1:20" x14ac:dyDescent="0.25">
      <c r="A379">
        <v>2025</v>
      </c>
      <c r="B379" t="s">
        <v>108</v>
      </c>
      <c r="C379" s="142">
        <v>45832</v>
      </c>
      <c r="D379" t="s">
        <v>75</v>
      </c>
      <c r="E379" t="s">
        <v>4</v>
      </c>
      <c r="F379" t="s">
        <v>78</v>
      </c>
      <c r="G379" t="s">
        <v>149</v>
      </c>
      <c r="H379" t="s">
        <v>291</v>
      </c>
      <c r="I379" t="s">
        <v>492</v>
      </c>
      <c r="J379" t="s">
        <v>78</v>
      </c>
      <c r="K379" t="s">
        <v>162</v>
      </c>
      <c r="L379" t="s">
        <v>163</v>
      </c>
      <c r="M379" t="s">
        <v>507</v>
      </c>
      <c r="N379">
        <v>700</v>
      </c>
      <c r="O379">
        <v>-700</v>
      </c>
      <c r="P379" t="s">
        <v>154</v>
      </c>
      <c r="Q379" t="s">
        <v>165</v>
      </c>
      <c r="R379" t="s">
        <v>166</v>
      </c>
      <c r="S379" t="s">
        <v>167</v>
      </c>
      <c r="T379" t="s">
        <v>508</v>
      </c>
    </row>
    <row r="380" spans="1:20" x14ac:dyDescent="0.25">
      <c r="A380">
        <v>2025</v>
      </c>
      <c r="B380" t="s">
        <v>108</v>
      </c>
      <c r="C380" s="142">
        <v>45832</v>
      </c>
      <c r="D380" t="s">
        <v>75</v>
      </c>
      <c r="E380" t="s">
        <v>4</v>
      </c>
      <c r="F380" t="s">
        <v>78</v>
      </c>
      <c r="G380" t="s">
        <v>149</v>
      </c>
      <c r="H380" t="s">
        <v>291</v>
      </c>
      <c r="I380" t="s">
        <v>492</v>
      </c>
      <c r="J380" t="s">
        <v>78</v>
      </c>
      <c r="K380" t="s">
        <v>162</v>
      </c>
      <c r="L380" t="s">
        <v>163</v>
      </c>
      <c r="M380" t="s">
        <v>509</v>
      </c>
      <c r="N380">
        <v>700</v>
      </c>
      <c r="O380">
        <v>-700</v>
      </c>
      <c r="P380" t="s">
        <v>154</v>
      </c>
      <c r="Q380" t="s">
        <v>165</v>
      </c>
      <c r="R380" t="s">
        <v>166</v>
      </c>
      <c r="S380" t="s">
        <v>167</v>
      </c>
      <c r="T380" t="s">
        <v>510</v>
      </c>
    </row>
    <row r="381" spans="1:20" x14ac:dyDescent="0.25">
      <c r="A381">
        <v>2025</v>
      </c>
      <c r="B381" t="s">
        <v>109</v>
      </c>
      <c r="C381" s="142">
        <v>45860</v>
      </c>
      <c r="D381" t="s">
        <v>75</v>
      </c>
      <c r="E381" t="s">
        <v>4</v>
      </c>
      <c r="F381" t="s">
        <v>78</v>
      </c>
      <c r="G381" t="s">
        <v>149</v>
      </c>
      <c r="H381" t="s">
        <v>161</v>
      </c>
      <c r="I381" t="s">
        <v>492</v>
      </c>
      <c r="J381" t="s">
        <v>78</v>
      </c>
      <c r="K381" t="s">
        <v>162</v>
      </c>
      <c r="L381" t="s">
        <v>163</v>
      </c>
      <c r="M381" t="s">
        <v>511</v>
      </c>
      <c r="N381">
        <v>1158</v>
      </c>
      <c r="O381">
        <v>-1158</v>
      </c>
      <c r="P381" t="s">
        <v>154</v>
      </c>
      <c r="Q381" t="s">
        <v>165</v>
      </c>
      <c r="R381" t="s">
        <v>166</v>
      </c>
      <c r="S381" t="s">
        <v>167</v>
      </c>
      <c r="T381" t="s">
        <v>512</v>
      </c>
    </row>
    <row r="382" spans="1:20" x14ac:dyDescent="0.25">
      <c r="A382">
        <v>2025</v>
      </c>
      <c r="B382" t="s">
        <v>109</v>
      </c>
      <c r="C382" s="142">
        <v>45863</v>
      </c>
      <c r="D382" t="s">
        <v>75</v>
      </c>
      <c r="E382" t="s">
        <v>4</v>
      </c>
      <c r="F382" t="s">
        <v>78</v>
      </c>
      <c r="G382" t="s">
        <v>329</v>
      </c>
      <c r="H382" t="s">
        <v>161</v>
      </c>
      <c r="I382" t="s">
        <v>350</v>
      </c>
      <c r="J382" t="s">
        <v>78</v>
      </c>
      <c r="K382" t="s">
        <v>162</v>
      </c>
      <c r="L382" t="s">
        <v>163</v>
      </c>
      <c r="M382" t="s">
        <v>513</v>
      </c>
      <c r="N382">
        <v>89.54</v>
      </c>
      <c r="O382">
        <v>-89.54</v>
      </c>
      <c r="P382" t="s">
        <v>154</v>
      </c>
      <c r="Q382" t="s">
        <v>165</v>
      </c>
      <c r="R382" t="s">
        <v>166</v>
      </c>
      <c r="S382" t="s">
        <v>167</v>
      </c>
      <c r="T382" t="s">
        <v>514</v>
      </c>
    </row>
    <row r="383" spans="1:20" x14ac:dyDescent="0.25">
      <c r="A383">
        <v>2025</v>
      </c>
      <c r="B383" t="s">
        <v>109</v>
      </c>
      <c r="C383" s="142">
        <v>45863</v>
      </c>
      <c r="D383" t="s">
        <v>75</v>
      </c>
      <c r="E383" t="s">
        <v>4</v>
      </c>
      <c r="F383" t="s">
        <v>78</v>
      </c>
      <c r="G383" t="s">
        <v>149</v>
      </c>
      <c r="H383" t="s">
        <v>161</v>
      </c>
      <c r="I383" t="s">
        <v>492</v>
      </c>
      <c r="J383" t="s">
        <v>78</v>
      </c>
      <c r="K383" t="s">
        <v>162</v>
      </c>
      <c r="L383" t="s">
        <v>163</v>
      </c>
      <c r="M383" t="s">
        <v>513</v>
      </c>
      <c r="N383">
        <v>89.54</v>
      </c>
      <c r="O383">
        <v>-89.54</v>
      </c>
      <c r="P383" t="s">
        <v>154</v>
      </c>
      <c r="Q383" t="s">
        <v>165</v>
      </c>
      <c r="R383" t="s">
        <v>166</v>
      </c>
      <c r="S383" t="s">
        <v>167</v>
      </c>
      <c r="T383" t="s">
        <v>514</v>
      </c>
    </row>
    <row r="384" spans="1:20" x14ac:dyDescent="0.25">
      <c r="A384">
        <v>2025</v>
      </c>
      <c r="B384" t="s">
        <v>110</v>
      </c>
      <c r="C384" s="142">
        <v>45870</v>
      </c>
      <c r="D384" t="s">
        <v>75</v>
      </c>
      <c r="E384" t="s">
        <v>4</v>
      </c>
      <c r="F384" t="s">
        <v>78</v>
      </c>
      <c r="G384" t="s">
        <v>329</v>
      </c>
      <c r="H384" t="s">
        <v>161</v>
      </c>
      <c r="I384" t="s">
        <v>515</v>
      </c>
      <c r="J384" t="s">
        <v>78</v>
      </c>
      <c r="K384" t="s">
        <v>162</v>
      </c>
      <c r="L384" t="s">
        <v>163</v>
      </c>
      <c r="M384" t="s">
        <v>516</v>
      </c>
      <c r="N384">
        <v>35.42</v>
      </c>
      <c r="O384">
        <v>-35.42</v>
      </c>
      <c r="P384" t="s">
        <v>154</v>
      </c>
      <c r="Q384" t="s">
        <v>165</v>
      </c>
      <c r="R384" t="s">
        <v>156</v>
      </c>
      <c r="S384" t="s">
        <v>157</v>
      </c>
      <c r="T384" t="s">
        <v>517</v>
      </c>
    </row>
    <row r="385" spans="1:20" x14ac:dyDescent="0.25">
      <c r="A385">
        <v>2025</v>
      </c>
      <c r="B385" t="s">
        <v>110</v>
      </c>
      <c r="C385" s="142">
        <v>45870</v>
      </c>
      <c r="D385" t="s">
        <v>75</v>
      </c>
      <c r="E385" t="s">
        <v>4</v>
      </c>
      <c r="F385" t="s">
        <v>78</v>
      </c>
      <c r="G385" t="s">
        <v>149</v>
      </c>
      <c r="H385" t="s">
        <v>161</v>
      </c>
      <c r="I385" t="s">
        <v>492</v>
      </c>
      <c r="J385" t="s">
        <v>78</v>
      </c>
      <c r="K385" t="s">
        <v>162</v>
      </c>
      <c r="L385" t="s">
        <v>163</v>
      </c>
      <c r="M385" t="s">
        <v>516</v>
      </c>
      <c r="N385">
        <v>206.07</v>
      </c>
      <c r="O385">
        <v>-206.07</v>
      </c>
      <c r="P385" t="s">
        <v>154</v>
      </c>
      <c r="Q385" t="s">
        <v>165</v>
      </c>
      <c r="R385" t="s">
        <v>166</v>
      </c>
      <c r="S385" t="s">
        <v>167</v>
      </c>
      <c r="T385" t="s">
        <v>517</v>
      </c>
    </row>
    <row r="386" spans="1:20" x14ac:dyDescent="0.25">
      <c r="A386">
        <v>2025</v>
      </c>
      <c r="B386" t="s">
        <v>110</v>
      </c>
      <c r="C386" s="142">
        <v>45870</v>
      </c>
      <c r="D386" t="s">
        <v>75</v>
      </c>
      <c r="E386" t="s">
        <v>4</v>
      </c>
      <c r="F386" t="s">
        <v>78</v>
      </c>
      <c r="G386" t="s">
        <v>149</v>
      </c>
      <c r="H386" t="s">
        <v>161</v>
      </c>
      <c r="I386" t="s">
        <v>492</v>
      </c>
      <c r="J386" t="s">
        <v>78</v>
      </c>
      <c r="K386" t="s">
        <v>162</v>
      </c>
      <c r="L386" t="s">
        <v>163</v>
      </c>
      <c r="M386" t="s">
        <v>518</v>
      </c>
      <c r="N386">
        <v>1965.46</v>
      </c>
      <c r="O386">
        <v>-1965.46</v>
      </c>
      <c r="P386" t="s">
        <v>154</v>
      </c>
      <c r="Q386" t="s">
        <v>165</v>
      </c>
      <c r="R386" t="s">
        <v>166</v>
      </c>
      <c r="S386" t="s">
        <v>167</v>
      </c>
      <c r="T386" t="s">
        <v>519</v>
      </c>
    </row>
    <row r="387" spans="1:20" x14ac:dyDescent="0.25">
      <c r="A387">
        <v>2025</v>
      </c>
      <c r="B387" t="s">
        <v>110</v>
      </c>
      <c r="C387" s="142">
        <v>45881</v>
      </c>
      <c r="D387" t="s">
        <v>75</v>
      </c>
      <c r="E387" t="s">
        <v>4</v>
      </c>
      <c r="F387" t="s">
        <v>78</v>
      </c>
      <c r="G387" t="s">
        <v>149</v>
      </c>
      <c r="H387" t="s">
        <v>161</v>
      </c>
      <c r="I387" t="s">
        <v>492</v>
      </c>
      <c r="J387" t="s">
        <v>78</v>
      </c>
      <c r="K387" t="s">
        <v>162</v>
      </c>
      <c r="L387" t="s">
        <v>163</v>
      </c>
      <c r="M387" t="s">
        <v>520</v>
      </c>
      <c r="N387">
        <v>1230</v>
      </c>
      <c r="O387">
        <v>-1230</v>
      </c>
      <c r="P387" t="s">
        <v>154</v>
      </c>
      <c r="Q387" t="s">
        <v>165</v>
      </c>
      <c r="R387" t="s">
        <v>166</v>
      </c>
      <c r="S387" t="s">
        <v>167</v>
      </c>
      <c r="T387" t="s">
        <v>521</v>
      </c>
    </row>
    <row r="388" spans="1:20" x14ac:dyDescent="0.25">
      <c r="A388">
        <v>2025</v>
      </c>
      <c r="B388" t="s">
        <v>110</v>
      </c>
      <c r="C388" s="142">
        <v>45898</v>
      </c>
      <c r="D388" t="s">
        <v>75</v>
      </c>
      <c r="E388" t="s">
        <v>4</v>
      </c>
      <c r="F388" t="s">
        <v>78</v>
      </c>
      <c r="G388" t="s">
        <v>149</v>
      </c>
      <c r="H388" t="s">
        <v>161</v>
      </c>
      <c r="I388" t="s">
        <v>492</v>
      </c>
      <c r="J388" t="s">
        <v>78</v>
      </c>
      <c r="K388" t="s">
        <v>162</v>
      </c>
      <c r="L388" t="s">
        <v>163</v>
      </c>
      <c r="M388" t="s">
        <v>522</v>
      </c>
      <c r="N388">
        <v>660</v>
      </c>
      <c r="O388">
        <v>-660</v>
      </c>
      <c r="P388" t="s">
        <v>154</v>
      </c>
      <c r="Q388" t="s">
        <v>165</v>
      </c>
      <c r="R388" t="s">
        <v>166</v>
      </c>
      <c r="S388" t="s">
        <v>167</v>
      </c>
      <c r="T388" t="s">
        <v>523</v>
      </c>
    </row>
    <row r="389" spans="1:20" x14ac:dyDescent="0.25">
      <c r="A389">
        <v>2025</v>
      </c>
      <c r="B389" t="s">
        <v>111</v>
      </c>
      <c r="C389" s="142">
        <v>45901</v>
      </c>
      <c r="D389" t="s">
        <v>75</v>
      </c>
      <c r="E389" t="s">
        <v>4</v>
      </c>
      <c r="F389" t="s">
        <v>78</v>
      </c>
      <c r="G389" t="s">
        <v>149</v>
      </c>
      <c r="H389" t="s">
        <v>161</v>
      </c>
      <c r="I389" t="s">
        <v>492</v>
      </c>
      <c r="J389" t="s">
        <v>78</v>
      </c>
      <c r="K389" t="s">
        <v>152</v>
      </c>
      <c r="L389" t="s">
        <v>153</v>
      </c>
      <c r="M389" t="s">
        <v>524</v>
      </c>
      <c r="N389">
        <v>146.99</v>
      </c>
      <c r="O389">
        <v>-146.99</v>
      </c>
      <c r="P389" t="s">
        <v>154</v>
      </c>
      <c r="Q389" t="s">
        <v>165</v>
      </c>
      <c r="R389" t="s">
        <v>166</v>
      </c>
      <c r="S389" t="s">
        <v>167</v>
      </c>
      <c r="T389" t="s">
        <v>525</v>
      </c>
    </row>
    <row r="390" spans="1:20" x14ac:dyDescent="0.25">
      <c r="A390">
        <v>2025</v>
      </c>
      <c r="B390" t="s">
        <v>111</v>
      </c>
      <c r="C390" s="142">
        <v>45904</v>
      </c>
      <c r="D390" t="s">
        <v>75</v>
      </c>
      <c r="E390" t="s">
        <v>4</v>
      </c>
      <c r="F390" t="s">
        <v>78</v>
      </c>
      <c r="G390" t="s">
        <v>149</v>
      </c>
      <c r="H390" t="s">
        <v>161</v>
      </c>
      <c r="I390" t="s">
        <v>492</v>
      </c>
      <c r="J390" t="s">
        <v>78</v>
      </c>
      <c r="K390" t="s">
        <v>152</v>
      </c>
      <c r="L390" t="s">
        <v>153</v>
      </c>
      <c r="M390" t="s">
        <v>526</v>
      </c>
      <c r="N390">
        <v>3850</v>
      </c>
      <c r="O390">
        <v>-3850</v>
      </c>
      <c r="P390" t="s">
        <v>154</v>
      </c>
      <c r="Q390" t="s">
        <v>165</v>
      </c>
      <c r="R390" t="s">
        <v>166</v>
      </c>
      <c r="S390" t="s">
        <v>167</v>
      </c>
      <c r="T390" t="s">
        <v>527</v>
      </c>
    </row>
    <row r="391" spans="1:20" x14ac:dyDescent="0.25">
      <c r="A391">
        <v>2025</v>
      </c>
      <c r="B391" t="s">
        <v>111</v>
      </c>
      <c r="C391" s="142">
        <v>45902</v>
      </c>
      <c r="D391" t="s">
        <v>75</v>
      </c>
      <c r="E391" t="s">
        <v>4</v>
      </c>
      <c r="F391" t="s">
        <v>78</v>
      </c>
      <c r="G391" t="s">
        <v>149</v>
      </c>
      <c r="H391" t="s">
        <v>161</v>
      </c>
      <c r="I391" t="s">
        <v>492</v>
      </c>
      <c r="J391" t="s">
        <v>78</v>
      </c>
      <c r="K391" t="s">
        <v>162</v>
      </c>
      <c r="L391" t="s">
        <v>163</v>
      </c>
      <c r="M391" t="s">
        <v>528</v>
      </c>
      <c r="N391">
        <v>199.96</v>
      </c>
      <c r="O391">
        <v>-199.96</v>
      </c>
      <c r="P391" t="s">
        <v>154</v>
      </c>
      <c r="Q391" t="s">
        <v>165</v>
      </c>
      <c r="R391" t="s">
        <v>166</v>
      </c>
      <c r="S391" t="s">
        <v>167</v>
      </c>
      <c r="T391" t="s">
        <v>529</v>
      </c>
    </row>
    <row r="392" spans="1:20" x14ac:dyDescent="0.25">
      <c r="A392">
        <v>2025</v>
      </c>
      <c r="B392" t="s">
        <v>111</v>
      </c>
      <c r="C392" s="142">
        <v>45904</v>
      </c>
      <c r="D392" t="s">
        <v>75</v>
      </c>
      <c r="E392" t="s">
        <v>4</v>
      </c>
      <c r="F392" t="s">
        <v>78</v>
      </c>
      <c r="G392" t="s">
        <v>149</v>
      </c>
      <c r="H392" t="s">
        <v>161</v>
      </c>
      <c r="I392" t="s">
        <v>492</v>
      </c>
      <c r="J392" t="s">
        <v>78</v>
      </c>
      <c r="K392" t="s">
        <v>162</v>
      </c>
      <c r="L392" t="s">
        <v>163</v>
      </c>
      <c r="M392" t="s">
        <v>530</v>
      </c>
      <c r="N392">
        <v>6500</v>
      </c>
      <c r="O392">
        <v>-6500</v>
      </c>
      <c r="P392" t="s">
        <v>154</v>
      </c>
      <c r="Q392" t="s">
        <v>165</v>
      </c>
      <c r="R392" t="s">
        <v>166</v>
      </c>
      <c r="S392" t="s">
        <v>167</v>
      </c>
      <c r="T392" t="s">
        <v>531</v>
      </c>
    </row>
    <row r="393" spans="1:20" x14ac:dyDescent="0.25">
      <c r="A393">
        <v>2025</v>
      </c>
      <c r="B393" t="s">
        <v>111</v>
      </c>
      <c r="C393" s="142">
        <v>45904</v>
      </c>
      <c r="D393" t="s">
        <v>75</v>
      </c>
      <c r="E393" t="s">
        <v>4</v>
      </c>
      <c r="F393" t="s">
        <v>78</v>
      </c>
      <c r="G393" t="s">
        <v>149</v>
      </c>
      <c r="H393" t="s">
        <v>161</v>
      </c>
      <c r="I393" t="s">
        <v>492</v>
      </c>
      <c r="J393" t="s">
        <v>78</v>
      </c>
      <c r="K393" t="s">
        <v>162</v>
      </c>
      <c r="L393" t="s">
        <v>163</v>
      </c>
      <c r="M393" t="s">
        <v>532</v>
      </c>
      <c r="N393">
        <v>330</v>
      </c>
      <c r="O393">
        <v>-330</v>
      </c>
      <c r="P393" t="s">
        <v>154</v>
      </c>
      <c r="Q393" t="s">
        <v>165</v>
      </c>
      <c r="R393" t="s">
        <v>166</v>
      </c>
      <c r="S393" t="s">
        <v>167</v>
      </c>
      <c r="T393" t="s">
        <v>533</v>
      </c>
    </row>
    <row r="394" spans="1:20" x14ac:dyDescent="0.25">
      <c r="A394">
        <v>2025</v>
      </c>
      <c r="B394" t="s">
        <v>111</v>
      </c>
      <c r="C394" s="142">
        <v>45904</v>
      </c>
      <c r="D394" t="s">
        <v>75</v>
      </c>
      <c r="E394" t="s">
        <v>4</v>
      </c>
      <c r="F394" t="s">
        <v>78</v>
      </c>
      <c r="G394" t="s">
        <v>149</v>
      </c>
      <c r="H394" t="s">
        <v>161</v>
      </c>
      <c r="I394" t="s">
        <v>492</v>
      </c>
      <c r="J394" t="s">
        <v>78</v>
      </c>
      <c r="K394" t="s">
        <v>162</v>
      </c>
      <c r="L394" t="s">
        <v>163</v>
      </c>
      <c r="M394" t="s">
        <v>534</v>
      </c>
      <c r="N394">
        <v>18664.830000000002</v>
      </c>
      <c r="O394">
        <v>-18664.830000000002</v>
      </c>
      <c r="P394" t="s">
        <v>154</v>
      </c>
      <c r="Q394" t="s">
        <v>165</v>
      </c>
      <c r="R394" t="s">
        <v>166</v>
      </c>
      <c r="S394" t="s">
        <v>167</v>
      </c>
      <c r="T394" t="s">
        <v>535</v>
      </c>
    </row>
    <row r="395" spans="1:20" x14ac:dyDescent="0.25">
      <c r="A395">
        <v>2025</v>
      </c>
      <c r="B395" t="s">
        <v>111</v>
      </c>
      <c r="C395" s="142">
        <v>45904</v>
      </c>
      <c r="D395" t="s">
        <v>75</v>
      </c>
      <c r="E395" t="s">
        <v>4</v>
      </c>
      <c r="F395" t="s">
        <v>78</v>
      </c>
      <c r="G395" t="s">
        <v>149</v>
      </c>
      <c r="H395" t="s">
        <v>161</v>
      </c>
      <c r="I395" t="s">
        <v>492</v>
      </c>
      <c r="J395" t="s">
        <v>78</v>
      </c>
      <c r="K395" t="s">
        <v>162</v>
      </c>
      <c r="L395" t="s">
        <v>163</v>
      </c>
      <c r="M395" t="s">
        <v>534</v>
      </c>
      <c r="N395">
        <v>18670.439999999999</v>
      </c>
      <c r="O395">
        <v>-18670.439999999999</v>
      </c>
      <c r="P395" t="s">
        <v>154</v>
      </c>
      <c r="Q395" t="s">
        <v>165</v>
      </c>
      <c r="R395" t="s">
        <v>166</v>
      </c>
      <c r="S395" t="s">
        <v>167</v>
      </c>
      <c r="T395" t="s">
        <v>535</v>
      </c>
    </row>
    <row r="396" spans="1:20" x14ac:dyDescent="0.25">
      <c r="A396">
        <v>2025</v>
      </c>
      <c r="B396" t="s">
        <v>111</v>
      </c>
      <c r="C396" s="142">
        <v>45904</v>
      </c>
      <c r="D396" t="s">
        <v>75</v>
      </c>
      <c r="E396" t="s">
        <v>4</v>
      </c>
      <c r="F396" t="s">
        <v>78</v>
      </c>
      <c r="G396" t="s">
        <v>149</v>
      </c>
      <c r="H396" t="s">
        <v>161</v>
      </c>
      <c r="I396" t="s">
        <v>492</v>
      </c>
      <c r="J396" t="s">
        <v>78</v>
      </c>
      <c r="K396" t="s">
        <v>162</v>
      </c>
      <c r="L396" t="s">
        <v>163</v>
      </c>
      <c r="M396" t="s">
        <v>534</v>
      </c>
      <c r="N396">
        <v>18664.830000000002</v>
      </c>
      <c r="O396">
        <v>-18664.830000000002</v>
      </c>
      <c r="P396" t="s">
        <v>154</v>
      </c>
      <c r="Q396" t="s">
        <v>165</v>
      </c>
      <c r="R396" t="s">
        <v>166</v>
      </c>
      <c r="S396" t="s">
        <v>167</v>
      </c>
      <c r="T396" t="s">
        <v>535</v>
      </c>
    </row>
    <row r="397" spans="1:20" x14ac:dyDescent="0.25">
      <c r="A397">
        <v>2025</v>
      </c>
      <c r="B397" t="s">
        <v>111</v>
      </c>
      <c r="C397" s="142">
        <v>45908</v>
      </c>
      <c r="D397" t="s">
        <v>75</v>
      </c>
      <c r="E397" t="s">
        <v>4</v>
      </c>
      <c r="F397" t="s">
        <v>78</v>
      </c>
      <c r="G397" t="s">
        <v>149</v>
      </c>
      <c r="H397" t="s">
        <v>161</v>
      </c>
      <c r="I397" t="s">
        <v>492</v>
      </c>
      <c r="J397" t="s">
        <v>78</v>
      </c>
      <c r="K397" t="s">
        <v>162</v>
      </c>
      <c r="L397" t="s">
        <v>163</v>
      </c>
      <c r="M397" t="s">
        <v>536</v>
      </c>
      <c r="N397">
        <v>2750</v>
      </c>
      <c r="O397">
        <v>-2750</v>
      </c>
      <c r="P397" t="s">
        <v>154</v>
      </c>
      <c r="Q397" t="s">
        <v>165</v>
      </c>
      <c r="R397" t="s">
        <v>166</v>
      </c>
      <c r="S397" t="s">
        <v>167</v>
      </c>
      <c r="T397" t="s">
        <v>537</v>
      </c>
    </row>
    <row r="398" spans="1:20" x14ac:dyDescent="0.25">
      <c r="A398">
        <v>2025</v>
      </c>
      <c r="B398" t="s">
        <v>111</v>
      </c>
      <c r="C398" s="142">
        <v>45912</v>
      </c>
      <c r="D398" t="s">
        <v>75</v>
      </c>
      <c r="E398" t="s">
        <v>4</v>
      </c>
      <c r="F398" t="s">
        <v>78</v>
      </c>
      <c r="G398" t="s">
        <v>149</v>
      </c>
      <c r="H398" t="s">
        <v>161</v>
      </c>
      <c r="I398" t="s">
        <v>492</v>
      </c>
      <c r="J398" t="s">
        <v>78</v>
      </c>
      <c r="K398" t="s">
        <v>162</v>
      </c>
      <c r="L398" t="s">
        <v>163</v>
      </c>
      <c r="M398" t="s">
        <v>538</v>
      </c>
      <c r="N398">
        <v>1562.48</v>
      </c>
      <c r="O398">
        <v>-1562.48</v>
      </c>
      <c r="P398" t="s">
        <v>154</v>
      </c>
      <c r="Q398" t="s">
        <v>165</v>
      </c>
      <c r="R398" t="s">
        <v>166</v>
      </c>
      <c r="S398" t="s">
        <v>167</v>
      </c>
      <c r="T398" t="s">
        <v>539</v>
      </c>
    </row>
    <row r="399" spans="1:20" x14ac:dyDescent="0.25">
      <c r="A399">
        <v>2025</v>
      </c>
      <c r="B399" t="s">
        <v>111</v>
      </c>
      <c r="C399" s="142">
        <v>45912</v>
      </c>
      <c r="D399" t="s">
        <v>75</v>
      </c>
      <c r="E399" t="s">
        <v>4</v>
      </c>
      <c r="F399" t="s">
        <v>78</v>
      </c>
      <c r="G399" t="s">
        <v>149</v>
      </c>
      <c r="H399" t="s">
        <v>161</v>
      </c>
      <c r="I399" t="s">
        <v>492</v>
      </c>
      <c r="J399" t="s">
        <v>78</v>
      </c>
      <c r="K399" t="s">
        <v>162</v>
      </c>
      <c r="L399" t="s">
        <v>163</v>
      </c>
      <c r="M399" t="s">
        <v>540</v>
      </c>
      <c r="N399">
        <v>361.21</v>
      </c>
      <c r="O399">
        <v>-361.21</v>
      </c>
      <c r="P399" t="s">
        <v>154</v>
      </c>
      <c r="Q399" t="s">
        <v>165</v>
      </c>
      <c r="R399" t="s">
        <v>166</v>
      </c>
      <c r="S399" t="s">
        <v>167</v>
      </c>
      <c r="T399" t="s">
        <v>541</v>
      </c>
    </row>
    <row r="400" spans="1:20" x14ac:dyDescent="0.25">
      <c r="A400">
        <v>2025</v>
      </c>
      <c r="B400" t="s">
        <v>111</v>
      </c>
      <c r="C400" s="142">
        <v>45915</v>
      </c>
      <c r="D400" t="s">
        <v>75</v>
      </c>
      <c r="E400" t="s">
        <v>4</v>
      </c>
      <c r="F400" t="s">
        <v>78</v>
      </c>
      <c r="G400" t="s">
        <v>149</v>
      </c>
      <c r="H400" t="s">
        <v>161</v>
      </c>
      <c r="I400" t="s">
        <v>492</v>
      </c>
      <c r="J400" t="s">
        <v>78</v>
      </c>
      <c r="K400" t="s">
        <v>162</v>
      </c>
      <c r="L400" t="s">
        <v>163</v>
      </c>
      <c r="M400" t="s">
        <v>542</v>
      </c>
      <c r="N400">
        <v>1020</v>
      </c>
      <c r="O400">
        <v>-1020</v>
      </c>
      <c r="P400" t="s">
        <v>154</v>
      </c>
      <c r="Q400" t="s">
        <v>165</v>
      </c>
      <c r="R400" t="s">
        <v>166</v>
      </c>
      <c r="S400" t="s">
        <v>167</v>
      </c>
      <c r="T400" t="s">
        <v>543</v>
      </c>
    </row>
    <row r="401" spans="1:20" x14ac:dyDescent="0.25">
      <c r="A401">
        <v>2025</v>
      </c>
      <c r="B401" t="s">
        <v>111</v>
      </c>
      <c r="C401" s="142">
        <v>45916</v>
      </c>
      <c r="D401" t="s">
        <v>75</v>
      </c>
      <c r="E401" t="s">
        <v>4</v>
      </c>
      <c r="F401" t="s">
        <v>78</v>
      </c>
      <c r="G401" t="s">
        <v>149</v>
      </c>
      <c r="H401" t="s">
        <v>161</v>
      </c>
      <c r="I401" t="s">
        <v>492</v>
      </c>
      <c r="J401" t="s">
        <v>78</v>
      </c>
      <c r="K401" t="s">
        <v>162</v>
      </c>
      <c r="L401" t="s">
        <v>163</v>
      </c>
      <c r="M401" t="s">
        <v>544</v>
      </c>
      <c r="N401">
        <v>875</v>
      </c>
      <c r="O401">
        <v>-875</v>
      </c>
      <c r="P401" t="s">
        <v>154</v>
      </c>
      <c r="Q401" t="s">
        <v>165</v>
      </c>
      <c r="R401" t="s">
        <v>166</v>
      </c>
      <c r="S401" t="s">
        <v>167</v>
      </c>
      <c r="T401" t="s">
        <v>545</v>
      </c>
    </row>
    <row r="402" spans="1:20" x14ac:dyDescent="0.25">
      <c r="A402">
        <v>2025</v>
      </c>
      <c r="B402" t="s">
        <v>111</v>
      </c>
      <c r="C402" s="142">
        <v>45917</v>
      </c>
      <c r="D402" t="s">
        <v>75</v>
      </c>
      <c r="E402" t="s">
        <v>4</v>
      </c>
      <c r="F402" t="s">
        <v>78</v>
      </c>
      <c r="G402" t="s">
        <v>149</v>
      </c>
      <c r="H402" t="s">
        <v>161</v>
      </c>
      <c r="I402" t="s">
        <v>492</v>
      </c>
      <c r="J402" t="s">
        <v>78</v>
      </c>
      <c r="K402" t="s">
        <v>162</v>
      </c>
      <c r="L402" t="s">
        <v>163</v>
      </c>
      <c r="M402" t="s">
        <v>546</v>
      </c>
      <c r="N402">
        <v>600</v>
      </c>
      <c r="O402">
        <v>-600</v>
      </c>
      <c r="P402" t="s">
        <v>154</v>
      </c>
      <c r="Q402" t="s">
        <v>165</v>
      </c>
      <c r="R402" t="s">
        <v>166</v>
      </c>
      <c r="S402" t="s">
        <v>167</v>
      </c>
      <c r="T402" t="s">
        <v>547</v>
      </c>
    </row>
    <row r="403" spans="1:20" x14ac:dyDescent="0.25">
      <c r="A403">
        <v>2025</v>
      </c>
      <c r="B403" t="s">
        <v>111</v>
      </c>
      <c r="C403" s="142">
        <v>45917</v>
      </c>
      <c r="D403" t="s">
        <v>75</v>
      </c>
      <c r="E403" t="s">
        <v>4</v>
      </c>
      <c r="F403" t="s">
        <v>78</v>
      </c>
      <c r="G403" t="s">
        <v>149</v>
      </c>
      <c r="H403" t="s">
        <v>291</v>
      </c>
      <c r="I403" t="s">
        <v>492</v>
      </c>
      <c r="J403" t="s">
        <v>78</v>
      </c>
      <c r="K403" t="s">
        <v>162</v>
      </c>
      <c r="L403" t="s">
        <v>163</v>
      </c>
      <c r="M403" t="s">
        <v>548</v>
      </c>
      <c r="N403">
        <v>895</v>
      </c>
      <c r="O403">
        <v>-895</v>
      </c>
      <c r="P403" t="s">
        <v>154</v>
      </c>
      <c r="Q403" t="s">
        <v>165</v>
      </c>
      <c r="R403" t="s">
        <v>166</v>
      </c>
      <c r="S403" t="s">
        <v>167</v>
      </c>
      <c r="T403" t="s">
        <v>549</v>
      </c>
    </row>
    <row r="404" spans="1:20" x14ac:dyDescent="0.25">
      <c r="A404">
        <v>2025</v>
      </c>
      <c r="B404" t="s">
        <v>111</v>
      </c>
      <c r="C404" s="142">
        <v>45924</v>
      </c>
      <c r="D404" t="s">
        <v>75</v>
      </c>
      <c r="E404" t="s">
        <v>4</v>
      </c>
      <c r="F404" t="s">
        <v>78</v>
      </c>
      <c r="G404" t="s">
        <v>149</v>
      </c>
      <c r="H404" t="s">
        <v>161</v>
      </c>
      <c r="I404" t="s">
        <v>492</v>
      </c>
      <c r="J404" t="s">
        <v>78</v>
      </c>
      <c r="K404" t="s">
        <v>162</v>
      </c>
      <c r="L404" t="s">
        <v>163</v>
      </c>
      <c r="M404" t="s">
        <v>550</v>
      </c>
      <c r="N404">
        <v>328</v>
      </c>
      <c r="O404">
        <v>-328</v>
      </c>
      <c r="P404" t="s">
        <v>154</v>
      </c>
      <c r="Q404" t="s">
        <v>165</v>
      </c>
      <c r="R404" t="s">
        <v>166</v>
      </c>
      <c r="S404" t="s">
        <v>167</v>
      </c>
      <c r="T404" t="s">
        <v>551</v>
      </c>
    </row>
    <row r="405" spans="1:20" x14ac:dyDescent="0.25">
      <c r="A405">
        <v>2025</v>
      </c>
      <c r="B405" t="s">
        <v>111</v>
      </c>
      <c r="C405" s="142">
        <v>45925</v>
      </c>
      <c r="D405" t="s">
        <v>75</v>
      </c>
      <c r="E405" t="s">
        <v>4</v>
      </c>
      <c r="F405" t="s">
        <v>78</v>
      </c>
      <c r="G405" t="s">
        <v>149</v>
      </c>
      <c r="H405" t="s">
        <v>161</v>
      </c>
      <c r="I405" t="s">
        <v>492</v>
      </c>
      <c r="J405" t="s">
        <v>78</v>
      </c>
      <c r="K405" t="s">
        <v>162</v>
      </c>
      <c r="L405" t="s">
        <v>163</v>
      </c>
      <c r="M405" t="s">
        <v>552</v>
      </c>
      <c r="N405">
        <v>2185</v>
      </c>
      <c r="O405">
        <v>-2185</v>
      </c>
      <c r="P405" t="s">
        <v>154</v>
      </c>
      <c r="Q405" t="s">
        <v>165</v>
      </c>
      <c r="R405" t="s">
        <v>166</v>
      </c>
      <c r="S405" t="s">
        <v>167</v>
      </c>
      <c r="T405" t="s">
        <v>553</v>
      </c>
    </row>
    <row r="406" spans="1:20" x14ac:dyDescent="0.25">
      <c r="A406">
        <v>2025</v>
      </c>
      <c r="B406" t="s">
        <v>111</v>
      </c>
      <c r="C406" s="142">
        <v>45929</v>
      </c>
      <c r="D406" t="s">
        <v>75</v>
      </c>
      <c r="E406" t="s">
        <v>4</v>
      </c>
      <c r="F406" t="s">
        <v>78</v>
      </c>
      <c r="G406" t="s">
        <v>149</v>
      </c>
      <c r="H406" t="s">
        <v>161</v>
      </c>
      <c r="I406" t="s">
        <v>492</v>
      </c>
      <c r="J406" t="s">
        <v>78</v>
      </c>
      <c r="K406" t="s">
        <v>162</v>
      </c>
      <c r="L406" t="s">
        <v>163</v>
      </c>
      <c r="M406" t="s">
        <v>249</v>
      </c>
      <c r="N406">
        <v>421.43</v>
      </c>
      <c r="O406">
        <v>-421.43</v>
      </c>
      <c r="P406" t="s">
        <v>154</v>
      </c>
      <c r="Q406" t="s">
        <v>165</v>
      </c>
      <c r="R406" t="s">
        <v>166</v>
      </c>
      <c r="S406" t="s">
        <v>167</v>
      </c>
      <c r="T406" t="s">
        <v>250</v>
      </c>
    </row>
    <row r="407" spans="1:20" x14ac:dyDescent="0.25">
      <c r="A407">
        <v>2025</v>
      </c>
      <c r="B407" t="s">
        <v>112</v>
      </c>
      <c r="C407" s="142">
        <v>45936</v>
      </c>
      <c r="D407" t="s">
        <v>75</v>
      </c>
      <c r="E407" t="s">
        <v>4</v>
      </c>
      <c r="F407" t="s">
        <v>78</v>
      </c>
      <c r="G407" t="s">
        <v>149</v>
      </c>
      <c r="H407" t="s">
        <v>161</v>
      </c>
      <c r="I407" t="s">
        <v>492</v>
      </c>
      <c r="J407" t="s">
        <v>78</v>
      </c>
      <c r="K407" t="s">
        <v>162</v>
      </c>
      <c r="L407" t="s">
        <v>163</v>
      </c>
      <c r="M407" t="s">
        <v>554</v>
      </c>
      <c r="N407">
        <v>460</v>
      </c>
      <c r="O407">
        <v>-460</v>
      </c>
      <c r="P407" t="s">
        <v>154</v>
      </c>
      <c r="Q407" t="s">
        <v>187</v>
      </c>
      <c r="R407" t="s">
        <v>166</v>
      </c>
      <c r="S407" t="s">
        <v>167</v>
      </c>
      <c r="T407" t="s">
        <v>555</v>
      </c>
    </row>
    <row r="408" spans="1:20" x14ac:dyDescent="0.25">
      <c r="A408">
        <v>2025</v>
      </c>
      <c r="B408" t="s">
        <v>112</v>
      </c>
      <c r="C408" s="142">
        <v>45936</v>
      </c>
      <c r="D408" t="s">
        <v>75</v>
      </c>
      <c r="E408" t="s">
        <v>4</v>
      </c>
      <c r="F408" t="s">
        <v>78</v>
      </c>
      <c r="G408" t="s">
        <v>149</v>
      </c>
      <c r="H408" t="s">
        <v>161</v>
      </c>
      <c r="I408" t="s">
        <v>492</v>
      </c>
      <c r="J408" t="s">
        <v>78</v>
      </c>
      <c r="K408" t="s">
        <v>162</v>
      </c>
      <c r="L408" t="s">
        <v>163</v>
      </c>
      <c r="M408" t="s">
        <v>556</v>
      </c>
      <c r="N408">
        <v>306</v>
      </c>
      <c r="O408">
        <v>-306</v>
      </c>
      <c r="P408" t="s">
        <v>154</v>
      </c>
      <c r="Q408" t="s">
        <v>187</v>
      </c>
      <c r="R408" t="s">
        <v>166</v>
      </c>
      <c r="S408" t="s">
        <v>167</v>
      </c>
      <c r="T408" t="s">
        <v>557</v>
      </c>
    </row>
    <row r="409" spans="1:20" x14ac:dyDescent="0.25">
      <c r="A409">
        <v>2025</v>
      </c>
      <c r="B409" t="s">
        <v>112</v>
      </c>
      <c r="C409" s="142">
        <v>45945</v>
      </c>
      <c r="D409" t="s">
        <v>75</v>
      </c>
      <c r="E409" t="s">
        <v>4</v>
      </c>
      <c r="F409" t="s">
        <v>78</v>
      </c>
      <c r="G409" t="s">
        <v>149</v>
      </c>
      <c r="H409" t="s">
        <v>161</v>
      </c>
      <c r="I409" t="s">
        <v>492</v>
      </c>
      <c r="J409" t="s">
        <v>78</v>
      </c>
      <c r="K409" t="s">
        <v>162</v>
      </c>
      <c r="L409" t="s">
        <v>163</v>
      </c>
      <c r="M409" t="s">
        <v>558</v>
      </c>
      <c r="N409">
        <v>924</v>
      </c>
      <c r="O409">
        <v>-924</v>
      </c>
      <c r="P409" t="s">
        <v>154</v>
      </c>
      <c r="Q409" t="s">
        <v>187</v>
      </c>
      <c r="R409" t="s">
        <v>166</v>
      </c>
      <c r="S409" t="s">
        <v>167</v>
      </c>
      <c r="T409" t="s">
        <v>559</v>
      </c>
    </row>
    <row r="410" spans="1:20" x14ac:dyDescent="0.25">
      <c r="A410">
        <v>2025</v>
      </c>
      <c r="B410" t="s">
        <v>112</v>
      </c>
      <c r="C410" s="142">
        <v>45947</v>
      </c>
      <c r="D410" t="s">
        <v>75</v>
      </c>
      <c r="E410" t="s">
        <v>4</v>
      </c>
      <c r="F410" t="s">
        <v>78</v>
      </c>
      <c r="G410" t="s">
        <v>329</v>
      </c>
      <c r="H410" t="s">
        <v>161</v>
      </c>
      <c r="I410" t="s">
        <v>350</v>
      </c>
      <c r="J410" t="s">
        <v>78</v>
      </c>
      <c r="K410" t="s">
        <v>162</v>
      </c>
      <c r="L410" t="s">
        <v>163</v>
      </c>
      <c r="M410" t="s">
        <v>560</v>
      </c>
      <c r="N410">
        <v>75.55</v>
      </c>
      <c r="O410">
        <v>-75.55</v>
      </c>
      <c r="P410" t="s">
        <v>154</v>
      </c>
      <c r="Q410" t="s">
        <v>187</v>
      </c>
      <c r="R410" t="s">
        <v>156</v>
      </c>
      <c r="S410" t="s">
        <v>157</v>
      </c>
      <c r="T410" t="s">
        <v>561</v>
      </c>
    </row>
    <row r="411" spans="1:20" x14ac:dyDescent="0.25">
      <c r="A411">
        <v>2025</v>
      </c>
      <c r="B411" t="s">
        <v>112</v>
      </c>
      <c r="C411" s="142">
        <v>45947</v>
      </c>
      <c r="D411" t="s">
        <v>75</v>
      </c>
      <c r="E411" t="s">
        <v>4</v>
      </c>
      <c r="F411" t="s">
        <v>78</v>
      </c>
      <c r="G411" t="s">
        <v>149</v>
      </c>
      <c r="H411" t="s">
        <v>161</v>
      </c>
      <c r="I411" t="s">
        <v>492</v>
      </c>
      <c r="J411" t="s">
        <v>78</v>
      </c>
      <c r="K411" t="s">
        <v>162</v>
      </c>
      <c r="L411" t="s">
        <v>163</v>
      </c>
      <c r="M411" t="s">
        <v>560</v>
      </c>
      <c r="N411">
        <v>124.41</v>
      </c>
      <c r="O411">
        <v>-124.41</v>
      </c>
      <c r="P411" t="s">
        <v>154</v>
      </c>
      <c r="Q411" t="s">
        <v>187</v>
      </c>
      <c r="R411" t="s">
        <v>166</v>
      </c>
      <c r="S411" t="s">
        <v>167</v>
      </c>
      <c r="T411" t="s">
        <v>561</v>
      </c>
    </row>
    <row r="412" spans="1:20" x14ac:dyDescent="0.25">
      <c r="A412">
        <v>2025</v>
      </c>
      <c r="B412" t="s">
        <v>112</v>
      </c>
      <c r="C412" s="142">
        <v>45950</v>
      </c>
      <c r="D412" t="s">
        <v>75</v>
      </c>
      <c r="E412" t="s">
        <v>4</v>
      </c>
      <c r="F412" t="s">
        <v>78</v>
      </c>
      <c r="G412" t="s">
        <v>149</v>
      </c>
      <c r="H412" t="s">
        <v>291</v>
      </c>
      <c r="I412" t="s">
        <v>492</v>
      </c>
      <c r="J412" t="s">
        <v>78</v>
      </c>
      <c r="K412" t="s">
        <v>162</v>
      </c>
      <c r="L412" t="s">
        <v>163</v>
      </c>
      <c r="M412" t="s">
        <v>562</v>
      </c>
      <c r="N412">
        <v>2500</v>
      </c>
      <c r="O412">
        <v>-2500</v>
      </c>
      <c r="P412" t="s">
        <v>154</v>
      </c>
      <c r="Q412" t="s">
        <v>187</v>
      </c>
      <c r="R412" t="s">
        <v>166</v>
      </c>
      <c r="S412" t="s">
        <v>167</v>
      </c>
      <c r="T412" t="s">
        <v>563</v>
      </c>
    </row>
    <row r="413" spans="1:20" x14ac:dyDescent="0.25">
      <c r="A413">
        <v>2025</v>
      </c>
      <c r="B413" t="s">
        <v>112</v>
      </c>
      <c r="C413" s="142">
        <v>45951</v>
      </c>
      <c r="D413" t="s">
        <v>75</v>
      </c>
      <c r="E413" t="s">
        <v>4</v>
      </c>
      <c r="F413" t="s">
        <v>78</v>
      </c>
      <c r="G413" t="s">
        <v>149</v>
      </c>
      <c r="H413" t="s">
        <v>161</v>
      </c>
      <c r="I413" t="s">
        <v>492</v>
      </c>
      <c r="J413" t="s">
        <v>78</v>
      </c>
      <c r="K413" t="s">
        <v>162</v>
      </c>
      <c r="L413" t="s">
        <v>163</v>
      </c>
      <c r="M413" t="s">
        <v>564</v>
      </c>
      <c r="N413">
        <v>4395</v>
      </c>
      <c r="O413">
        <v>-4395</v>
      </c>
      <c r="P413" t="s">
        <v>154</v>
      </c>
      <c r="Q413" t="s">
        <v>187</v>
      </c>
      <c r="R413" t="s">
        <v>166</v>
      </c>
      <c r="S413" t="s">
        <v>167</v>
      </c>
      <c r="T413" t="s">
        <v>565</v>
      </c>
    </row>
    <row r="414" spans="1:20" x14ac:dyDescent="0.25">
      <c r="A414">
        <v>2025</v>
      </c>
      <c r="B414" t="s">
        <v>112</v>
      </c>
      <c r="C414" s="142">
        <v>45951</v>
      </c>
      <c r="D414" t="s">
        <v>75</v>
      </c>
      <c r="E414" t="s">
        <v>4</v>
      </c>
      <c r="F414" t="s">
        <v>78</v>
      </c>
      <c r="G414" t="s">
        <v>149</v>
      </c>
      <c r="H414" t="s">
        <v>161</v>
      </c>
      <c r="I414" t="s">
        <v>492</v>
      </c>
      <c r="J414" t="s">
        <v>78</v>
      </c>
      <c r="K414" t="s">
        <v>162</v>
      </c>
      <c r="L414" t="s">
        <v>163</v>
      </c>
      <c r="M414" t="s">
        <v>566</v>
      </c>
      <c r="N414">
        <v>3334.5</v>
      </c>
      <c r="O414">
        <v>-3334.5</v>
      </c>
      <c r="P414" t="s">
        <v>154</v>
      </c>
      <c r="Q414" t="s">
        <v>187</v>
      </c>
      <c r="R414" t="s">
        <v>166</v>
      </c>
      <c r="S414" t="s">
        <v>167</v>
      </c>
      <c r="T414" t="s">
        <v>567</v>
      </c>
    </row>
    <row r="415" spans="1:20" x14ac:dyDescent="0.25">
      <c r="A415">
        <v>2025</v>
      </c>
      <c r="B415" t="s">
        <v>112</v>
      </c>
      <c r="C415" s="142">
        <v>45951</v>
      </c>
      <c r="D415" t="s">
        <v>75</v>
      </c>
      <c r="E415" t="s">
        <v>4</v>
      </c>
      <c r="F415" t="s">
        <v>78</v>
      </c>
      <c r="G415" t="s">
        <v>149</v>
      </c>
      <c r="H415" t="s">
        <v>161</v>
      </c>
      <c r="I415" t="s">
        <v>492</v>
      </c>
      <c r="J415" t="s">
        <v>78</v>
      </c>
      <c r="K415" t="s">
        <v>162</v>
      </c>
      <c r="L415" t="s">
        <v>163</v>
      </c>
      <c r="M415" t="s">
        <v>564</v>
      </c>
      <c r="N415">
        <v>4395</v>
      </c>
      <c r="O415">
        <v>-4395</v>
      </c>
      <c r="P415" t="s">
        <v>154</v>
      </c>
      <c r="Q415" t="s">
        <v>187</v>
      </c>
      <c r="R415" t="s">
        <v>166</v>
      </c>
      <c r="S415" t="s">
        <v>167</v>
      </c>
      <c r="T415" t="s">
        <v>565</v>
      </c>
    </row>
    <row r="416" spans="1:20" x14ac:dyDescent="0.25">
      <c r="A416">
        <v>2025</v>
      </c>
      <c r="B416" t="s">
        <v>112</v>
      </c>
      <c r="C416" s="142">
        <v>45951</v>
      </c>
      <c r="D416" t="s">
        <v>75</v>
      </c>
      <c r="E416" t="s">
        <v>4</v>
      </c>
      <c r="F416" t="s">
        <v>78</v>
      </c>
      <c r="G416" t="s">
        <v>149</v>
      </c>
      <c r="H416" t="s">
        <v>161</v>
      </c>
      <c r="I416" t="s">
        <v>492</v>
      </c>
      <c r="J416" t="s">
        <v>78</v>
      </c>
      <c r="K416" t="s">
        <v>162</v>
      </c>
      <c r="L416" t="s">
        <v>163</v>
      </c>
      <c r="M416" t="s">
        <v>566</v>
      </c>
      <c r="N416">
        <v>3334.5</v>
      </c>
      <c r="O416">
        <v>-3334.5</v>
      </c>
      <c r="P416" t="s">
        <v>154</v>
      </c>
      <c r="Q416" t="s">
        <v>187</v>
      </c>
      <c r="R416" t="s">
        <v>166</v>
      </c>
      <c r="S416" t="s">
        <v>167</v>
      </c>
      <c r="T416" t="s">
        <v>567</v>
      </c>
    </row>
    <row r="417" spans="1:20" x14ac:dyDescent="0.25">
      <c r="A417">
        <v>2025</v>
      </c>
      <c r="B417" t="s">
        <v>112</v>
      </c>
      <c r="C417" s="142">
        <v>45960</v>
      </c>
      <c r="D417" t="s">
        <v>75</v>
      </c>
      <c r="E417" t="s">
        <v>4</v>
      </c>
      <c r="F417" t="s">
        <v>78</v>
      </c>
      <c r="G417" t="s">
        <v>149</v>
      </c>
      <c r="H417" t="s">
        <v>161</v>
      </c>
      <c r="I417" t="s">
        <v>492</v>
      </c>
      <c r="J417" t="s">
        <v>78</v>
      </c>
      <c r="K417" t="s">
        <v>162</v>
      </c>
      <c r="L417" t="s">
        <v>163</v>
      </c>
      <c r="M417" t="s">
        <v>568</v>
      </c>
      <c r="N417">
        <v>212</v>
      </c>
      <c r="O417">
        <v>-212</v>
      </c>
      <c r="P417" t="s">
        <v>154</v>
      </c>
      <c r="Q417" t="s">
        <v>187</v>
      </c>
      <c r="R417" t="s">
        <v>166</v>
      </c>
      <c r="S417" t="s">
        <v>167</v>
      </c>
      <c r="T417" t="s">
        <v>569</v>
      </c>
    </row>
    <row r="418" spans="1:20" x14ac:dyDescent="0.25">
      <c r="A418">
        <v>2025</v>
      </c>
      <c r="B418" t="s">
        <v>112</v>
      </c>
      <c r="C418" s="142">
        <v>45960</v>
      </c>
      <c r="D418" t="s">
        <v>75</v>
      </c>
      <c r="E418" t="s">
        <v>4</v>
      </c>
      <c r="F418" t="s">
        <v>78</v>
      </c>
      <c r="G418" t="s">
        <v>149</v>
      </c>
      <c r="H418" t="s">
        <v>161</v>
      </c>
      <c r="I418" t="s">
        <v>492</v>
      </c>
      <c r="J418" t="s">
        <v>78</v>
      </c>
      <c r="K418" t="s">
        <v>162</v>
      </c>
      <c r="L418" t="s">
        <v>163</v>
      </c>
      <c r="M418" t="s">
        <v>570</v>
      </c>
      <c r="N418">
        <v>934.5</v>
      </c>
      <c r="O418">
        <v>-934.5</v>
      </c>
      <c r="P418" t="s">
        <v>154</v>
      </c>
      <c r="Q418" t="s">
        <v>187</v>
      </c>
      <c r="R418" t="s">
        <v>166</v>
      </c>
      <c r="S418" t="s">
        <v>167</v>
      </c>
      <c r="T418" t="s">
        <v>571</v>
      </c>
    </row>
    <row r="419" spans="1:20" x14ac:dyDescent="0.25">
      <c r="A419">
        <v>2025</v>
      </c>
      <c r="B419" t="s">
        <v>113</v>
      </c>
      <c r="C419" s="142">
        <v>45965</v>
      </c>
      <c r="D419" t="s">
        <v>75</v>
      </c>
      <c r="E419" t="s">
        <v>4</v>
      </c>
      <c r="F419" t="s">
        <v>78</v>
      </c>
      <c r="G419" t="s">
        <v>149</v>
      </c>
      <c r="H419" t="s">
        <v>161</v>
      </c>
      <c r="I419" t="s">
        <v>492</v>
      </c>
      <c r="J419" t="s">
        <v>78</v>
      </c>
      <c r="K419" t="s">
        <v>162</v>
      </c>
      <c r="L419" t="s">
        <v>163</v>
      </c>
      <c r="M419" t="s">
        <v>572</v>
      </c>
      <c r="N419">
        <v>2951.63</v>
      </c>
      <c r="O419">
        <v>-2951.63</v>
      </c>
      <c r="P419" t="s">
        <v>154</v>
      </c>
      <c r="Q419" t="s">
        <v>187</v>
      </c>
      <c r="R419" t="s">
        <v>166</v>
      </c>
      <c r="S419" t="s">
        <v>167</v>
      </c>
      <c r="T419" t="s">
        <v>573</v>
      </c>
    </row>
    <row r="420" spans="1:20" x14ac:dyDescent="0.25">
      <c r="A420">
        <v>2025</v>
      </c>
      <c r="B420" t="s">
        <v>113</v>
      </c>
      <c r="C420" s="142">
        <v>45966</v>
      </c>
      <c r="D420" t="s">
        <v>75</v>
      </c>
      <c r="E420" t="s">
        <v>4</v>
      </c>
      <c r="F420" t="s">
        <v>78</v>
      </c>
      <c r="G420" t="s">
        <v>149</v>
      </c>
      <c r="H420" t="s">
        <v>161</v>
      </c>
      <c r="I420" t="s">
        <v>492</v>
      </c>
      <c r="J420" t="s">
        <v>78</v>
      </c>
      <c r="K420" t="s">
        <v>162</v>
      </c>
      <c r="L420" t="s">
        <v>163</v>
      </c>
      <c r="M420" t="s">
        <v>574</v>
      </c>
      <c r="N420">
        <v>94</v>
      </c>
      <c r="O420">
        <v>-94</v>
      </c>
      <c r="P420" t="s">
        <v>154</v>
      </c>
      <c r="Q420" t="s">
        <v>187</v>
      </c>
      <c r="R420" t="s">
        <v>166</v>
      </c>
      <c r="S420" t="s">
        <v>167</v>
      </c>
      <c r="T420" t="s">
        <v>575</v>
      </c>
    </row>
    <row r="421" spans="1:20" x14ac:dyDescent="0.25">
      <c r="A421">
        <v>2025</v>
      </c>
      <c r="B421" t="s">
        <v>113</v>
      </c>
      <c r="C421" s="142">
        <v>45966</v>
      </c>
      <c r="D421" t="s">
        <v>75</v>
      </c>
      <c r="E421" t="s">
        <v>4</v>
      </c>
      <c r="F421" t="s">
        <v>78</v>
      </c>
      <c r="G421" t="s">
        <v>149</v>
      </c>
      <c r="H421" t="s">
        <v>161</v>
      </c>
      <c r="I421" t="s">
        <v>492</v>
      </c>
      <c r="J421" t="s">
        <v>78</v>
      </c>
      <c r="K421" t="s">
        <v>162</v>
      </c>
      <c r="L421" t="s">
        <v>163</v>
      </c>
      <c r="M421" t="s">
        <v>576</v>
      </c>
      <c r="N421">
        <v>231.68</v>
      </c>
      <c r="O421">
        <v>-231.68</v>
      </c>
      <c r="P421" t="s">
        <v>154</v>
      </c>
      <c r="Q421" t="s">
        <v>187</v>
      </c>
      <c r="R421" t="s">
        <v>166</v>
      </c>
      <c r="S421" t="s">
        <v>167</v>
      </c>
      <c r="T421" t="s">
        <v>577</v>
      </c>
    </row>
    <row r="422" spans="1:20" x14ac:dyDescent="0.25">
      <c r="A422">
        <v>2025</v>
      </c>
      <c r="B422" t="s">
        <v>113</v>
      </c>
      <c r="C422" s="142">
        <v>45968</v>
      </c>
      <c r="D422" t="s">
        <v>75</v>
      </c>
      <c r="E422" t="s">
        <v>4</v>
      </c>
      <c r="F422" t="s">
        <v>78</v>
      </c>
      <c r="G422" t="s">
        <v>149</v>
      </c>
      <c r="H422" t="s">
        <v>161</v>
      </c>
      <c r="I422" t="s">
        <v>492</v>
      </c>
      <c r="J422" t="s">
        <v>78</v>
      </c>
      <c r="K422" t="s">
        <v>162</v>
      </c>
      <c r="L422" t="s">
        <v>163</v>
      </c>
      <c r="M422" t="s">
        <v>578</v>
      </c>
      <c r="N422">
        <v>1200</v>
      </c>
      <c r="O422">
        <v>-1200</v>
      </c>
      <c r="P422" t="s">
        <v>154</v>
      </c>
      <c r="Q422" t="s">
        <v>187</v>
      </c>
      <c r="R422" t="s">
        <v>166</v>
      </c>
      <c r="S422" t="s">
        <v>167</v>
      </c>
      <c r="T422" t="s">
        <v>579</v>
      </c>
    </row>
    <row r="423" spans="1:20" x14ac:dyDescent="0.25">
      <c r="A423">
        <v>2025</v>
      </c>
      <c r="B423" t="s">
        <v>113</v>
      </c>
      <c r="C423" s="142">
        <v>45968</v>
      </c>
      <c r="D423" t="s">
        <v>75</v>
      </c>
      <c r="E423" t="s">
        <v>4</v>
      </c>
      <c r="F423" t="s">
        <v>78</v>
      </c>
      <c r="G423" t="s">
        <v>149</v>
      </c>
      <c r="H423" t="s">
        <v>161</v>
      </c>
      <c r="I423" t="s">
        <v>492</v>
      </c>
      <c r="J423" t="s">
        <v>78</v>
      </c>
      <c r="K423" t="s">
        <v>162</v>
      </c>
      <c r="L423" t="s">
        <v>163</v>
      </c>
      <c r="M423" t="s">
        <v>580</v>
      </c>
      <c r="N423">
        <v>3573.23</v>
      </c>
      <c r="O423">
        <v>-3573.23</v>
      </c>
      <c r="P423" t="s">
        <v>154</v>
      </c>
      <c r="Q423" t="s">
        <v>187</v>
      </c>
      <c r="R423" t="s">
        <v>166</v>
      </c>
      <c r="S423" t="s">
        <v>167</v>
      </c>
      <c r="T423" t="s">
        <v>581</v>
      </c>
    </row>
    <row r="424" spans="1:20" x14ac:dyDescent="0.25">
      <c r="A424">
        <v>2025</v>
      </c>
      <c r="B424" t="s">
        <v>113</v>
      </c>
      <c r="C424" s="142">
        <v>45968</v>
      </c>
      <c r="D424" t="s">
        <v>75</v>
      </c>
      <c r="E424" t="s">
        <v>4</v>
      </c>
      <c r="F424" t="s">
        <v>78</v>
      </c>
      <c r="G424" t="s">
        <v>149</v>
      </c>
      <c r="H424" t="s">
        <v>161</v>
      </c>
      <c r="I424" t="s">
        <v>492</v>
      </c>
      <c r="J424" t="s">
        <v>78</v>
      </c>
      <c r="K424" t="s">
        <v>162</v>
      </c>
      <c r="L424" t="s">
        <v>163</v>
      </c>
      <c r="M424" t="s">
        <v>582</v>
      </c>
      <c r="N424">
        <v>450</v>
      </c>
      <c r="O424">
        <v>-450</v>
      </c>
      <c r="P424" t="s">
        <v>154</v>
      </c>
      <c r="Q424" t="s">
        <v>187</v>
      </c>
      <c r="R424" t="s">
        <v>166</v>
      </c>
      <c r="S424" t="s">
        <v>167</v>
      </c>
      <c r="T424" t="s">
        <v>583</v>
      </c>
    </row>
    <row r="425" spans="1:20" x14ac:dyDescent="0.25">
      <c r="A425">
        <v>2025</v>
      </c>
      <c r="B425" t="s">
        <v>113</v>
      </c>
      <c r="C425" s="142">
        <v>45971</v>
      </c>
      <c r="D425" t="s">
        <v>75</v>
      </c>
      <c r="E425" t="s">
        <v>4</v>
      </c>
      <c r="F425" t="s">
        <v>78</v>
      </c>
      <c r="G425" t="s">
        <v>149</v>
      </c>
      <c r="H425" t="s">
        <v>161</v>
      </c>
      <c r="I425" t="s">
        <v>492</v>
      </c>
      <c r="J425" t="s">
        <v>78</v>
      </c>
      <c r="K425" t="s">
        <v>162</v>
      </c>
      <c r="L425" t="s">
        <v>163</v>
      </c>
      <c r="M425" t="s">
        <v>584</v>
      </c>
      <c r="N425">
        <v>800</v>
      </c>
      <c r="O425">
        <v>-800</v>
      </c>
      <c r="P425" t="s">
        <v>154</v>
      </c>
      <c r="Q425" t="s">
        <v>187</v>
      </c>
      <c r="R425" t="s">
        <v>166</v>
      </c>
      <c r="S425" t="s">
        <v>167</v>
      </c>
      <c r="T425" t="s">
        <v>585</v>
      </c>
    </row>
    <row r="426" spans="1:20" x14ac:dyDescent="0.25">
      <c r="A426">
        <v>2025</v>
      </c>
      <c r="B426" t="s">
        <v>113</v>
      </c>
      <c r="C426" s="142">
        <v>45971</v>
      </c>
      <c r="D426" t="s">
        <v>75</v>
      </c>
      <c r="E426" t="s">
        <v>4</v>
      </c>
      <c r="F426" t="s">
        <v>78</v>
      </c>
      <c r="G426" t="s">
        <v>149</v>
      </c>
      <c r="H426" t="s">
        <v>161</v>
      </c>
      <c r="I426" t="s">
        <v>492</v>
      </c>
      <c r="J426" t="s">
        <v>78</v>
      </c>
      <c r="K426" t="s">
        <v>162</v>
      </c>
      <c r="L426" t="s">
        <v>163</v>
      </c>
      <c r="M426" t="s">
        <v>586</v>
      </c>
      <c r="N426">
        <v>620</v>
      </c>
      <c r="O426">
        <v>-620</v>
      </c>
      <c r="P426" t="s">
        <v>154</v>
      </c>
      <c r="Q426" t="s">
        <v>187</v>
      </c>
      <c r="R426" t="s">
        <v>166</v>
      </c>
      <c r="S426" t="s">
        <v>167</v>
      </c>
      <c r="T426" t="s">
        <v>587</v>
      </c>
    </row>
    <row r="427" spans="1:20" x14ac:dyDescent="0.25">
      <c r="A427">
        <v>2025</v>
      </c>
      <c r="B427" t="s">
        <v>113</v>
      </c>
      <c r="C427" s="142">
        <v>45975</v>
      </c>
      <c r="D427" t="s">
        <v>75</v>
      </c>
      <c r="E427" t="s">
        <v>4</v>
      </c>
      <c r="F427" t="s">
        <v>78</v>
      </c>
      <c r="G427" t="s">
        <v>149</v>
      </c>
      <c r="H427" t="s">
        <v>161</v>
      </c>
      <c r="I427" t="s">
        <v>492</v>
      </c>
      <c r="J427" t="s">
        <v>78</v>
      </c>
      <c r="K427" t="s">
        <v>162</v>
      </c>
      <c r="L427" t="s">
        <v>163</v>
      </c>
      <c r="M427" t="s">
        <v>588</v>
      </c>
      <c r="N427">
        <v>784.65</v>
      </c>
      <c r="O427">
        <v>-784.65</v>
      </c>
      <c r="P427" t="s">
        <v>154</v>
      </c>
      <c r="Q427" t="s">
        <v>187</v>
      </c>
      <c r="R427" t="s">
        <v>166</v>
      </c>
      <c r="S427" t="s">
        <v>167</v>
      </c>
      <c r="T427" t="s">
        <v>589</v>
      </c>
    </row>
    <row r="428" spans="1:20" x14ac:dyDescent="0.25">
      <c r="A428">
        <v>2025</v>
      </c>
      <c r="B428" t="s">
        <v>113</v>
      </c>
      <c r="C428" s="142">
        <v>45975</v>
      </c>
      <c r="D428" t="s">
        <v>75</v>
      </c>
      <c r="E428" t="s">
        <v>4</v>
      </c>
      <c r="F428" t="s">
        <v>78</v>
      </c>
      <c r="G428" t="s">
        <v>149</v>
      </c>
      <c r="H428" t="s">
        <v>161</v>
      </c>
      <c r="I428" t="s">
        <v>492</v>
      </c>
      <c r="J428" t="s">
        <v>78</v>
      </c>
      <c r="K428" t="s">
        <v>162</v>
      </c>
      <c r="L428" t="s">
        <v>163</v>
      </c>
      <c r="M428" t="s">
        <v>590</v>
      </c>
      <c r="N428">
        <v>844.2</v>
      </c>
      <c r="O428">
        <v>-844.2</v>
      </c>
      <c r="P428" t="s">
        <v>154</v>
      </c>
      <c r="Q428" t="s">
        <v>187</v>
      </c>
      <c r="R428" t="s">
        <v>166</v>
      </c>
      <c r="S428" t="s">
        <v>167</v>
      </c>
      <c r="T428" t="s">
        <v>591</v>
      </c>
    </row>
    <row r="429" spans="1:20" x14ac:dyDescent="0.25">
      <c r="A429">
        <v>2025</v>
      </c>
      <c r="B429" t="s">
        <v>113</v>
      </c>
      <c r="C429" s="142">
        <v>45979</v>
      </c>
      <c r="D429" t="s">
        <v>75</v>
      </c>
      <c r="E429" t="s">
        <v>4</v>
      </c>
      <c r="F429" t="s">
        <v>78</v>
      </c>
      <c r="G429" t="s">
        <v>149</v>
      </c>
      <c r="H429" t="s">
        <v>161</v>
      </c>
      <c r="I429" t="s">
        <v>492</v>
      </c>
      <c r="J429" t="s">
        <v>78</v>
      </c>
      <c r="K429" t="s">
        <v>162</v>
      </c>
      <c r="L429" t="s">
        <v>163</v>
      </c>
      <c r="M429" t="s">
        <v>592</v>
      </c>
      <c r="N429">
        <v>320</v>
      </c>
      <c r="O429">
        <v>-320</v>
      </c>
      <c r="P429" t="s">
        <v>154</v>
      </c>
      <c r="Q429" t="s">
        <v>187</v>
      </c>
      <c r="R429" t="s">
        <v>166</v>
      </c>
      <c r="S429" t="s">
        <v>167</v>
      </c>
      <c r="T429" t="s">
        <v>593</v>
      </c>
    </row>
    <row r="430" spans="1:20" x14ac:dyDescent="0.25">
      <c r="A430">
        <v>2025</v>
      </c>
      <c r="B430" t="s">
        <v>113</v>
      </c>
      <c r="C430" s="142">
        <v>45979</v>
      </c>
      <c r="D430" t="s">
        <v>75</v>
      </c>
      <c r="E430" t="s">
        <v>4</v>
      </c>
      <c r="F430" t="s">
        <v>78</v>
      </c>
      <c r="G430" t="s">
        <v>149</v>
      </c>
      <c r="H430" t="s">
        <v>161</v>
      </c>
      <c r="I430" t="s">
        <v>492</v>
      </c>
      <c r="J430" t="s">
        <v>78</v>
      </c>
      <c r="K430" t="s">
        <v>162</v>
      </c>
      <c r="L430" t="s">
        <v>163</v>
      </c>
      <c r="M430" t="s">
        <v>594</v>
      </c>
      <c r="N430">
        <v>19.2</v>
      </c>
      <c r="O430">
        <v>-19.2</v>
      </c>
      <c r="P430" t="s">
        <v>154</v>
      </c>
      <c r="Q430" t="s">
        <v>187</v>
      </c>
      <c r="R430" t="s">
        <v>166</v>
      </c>
      <c r="S430" t="s">
        <v>167</v>
      </c>
      <c r="T430" t="s">
        <v>595</v>
      </c>
    </row>
    <row r="431" spans="1:20" x14ac:dyDescent="0.25">
      <c r="A431">
        <v>2025</v>
      </c>
      <c r="B431" t="s">
        <v>113</v>
      </c>
      <c r="C431" s="142">
        <v>45982</v>
      </c>
      <c r="D431" t="s">
        <v>75</v>
      </c>
      <c r="E431" t="s">
        <v>4</v>
      </c>
      <c r="F431" t="s">
        <v>78</v>
      </c>
      <c r="G431" t="s">
        <v>329</v>
      </c>
      <c r="H431" t="s">
        <v>291</v>
      </c>
      <c r="I431" t="s">
        <v>350</v>
      </c>
      <c r="J431" t="s">
        <v>78</v>
      </c>
      <c r="K431" t="s">
        <v>162</v>
      </c>
      <c r="L431" t="s">
        <v>163</v>
      </c>
      <c r="M431" t="s">
        <v>596</v>
      </c>
      <c r="N431">
        <v>197.5</v>
      </c>
      <c r="O431">
        <v>-197.5</v>
      </c>
      <c r="P431" t="s">
        <v>154</v>
      </c>
      <c r="Q431" t="s">
        <v>187</v>
      </c>
      <c r="R431" t="s">
        <v>166</v>
      </c>
      <c r="S431" t="s">
        <v>167</v>
      </c>
      <c r="T431" t="s">
        <v>597</v>
      </c>
    </row>
    <row r="432" spans="1:20" x14ac:dyDescent="0.25">
      <c r="A432">
        <v>2025</v>
      </c>
      <c r="B432" t="s">
        <v>113</v>
      </c>
      <c r="C432" s="142">
        <v>45982</v>
      </c>
      <c r="D432" t="s">
        <v>75</v>
      </c>
      <c r="E432" t="s">
        <v>4</v>
      </c>
      <c r="F432" t="s">
        <v>78</v>
      </c>
      <c r="G432" t="s">
        <v>149</v>
      </c>
      <c r="H432" t="s">
        <v>291</v>
      </c>
      <c r="I432" t="s">
        <v>492</v>
      </c>
      <c r="J432" t="s">
        <v>78</v>
      </c>
      <c r="K432" t="s">
        <v>162</v>
      </c>
      <c r="L432" t="s">
        <v>163</v>
      </c>
      <c r="M432" t="s">
        <v>596</v>
      </c>
      <c r="N432">
        <v>197.5</v>
      </c>
      <c r="O432">
        <v>-197.5</v>
      </c>
      <c r="P432" t="s">
        <v>154</v>
      </c>
      <c r="Q432" t="s">
        <v>187</v>
      </c>
      <c r="R432" t="s">
        <v>166</v>
      </c>
      <c r="S432" t="s">
        <v>167</v>
      </c>
      <c r="T432" t="s">
        <v>597</v>
      </c>
    </row>
    <row r="433" spans="1:20" x14ac:dyDescent="0.25">
      <c r="A433">
        <v>2025</v>
      </c>
      <c r="B433" t="s">
        <v>113</v>
      </c>
      <c r="C433" s="142">
        <v>45988</v>
      </c>
      <c r="D433" t="s">
        <v>75</v>
      </c>
      <c r="E433" t="s">
        <v>4</v>
      </c>
      <c r="F433" t="s">
        <v>78</v>
      </c>
      <c r="G433" t="s">
        <v>149</v>
      </c>
      <c r="H433" t="s">
        <v>161</v>
      </c>
      <c r="I433" t="s">
        <v>492</v>
      </c>
      <c r="J433" t="s">
        <v>78</v>
      </c>
      <c r="K433" t="s">
        <v>162</v>
      </c>
      <c r="L433" t="s">
        <v>163</v>
      </c>
      <c r="M433" t="s">
        <v>598</v>
      </c>
      <c r="N433">
        <v>1400</v>
      </c>
      <c r="O433">
        <v>-1400</v>
      </c>
      <c r="P433" t="s">
        <v>154</v>
      </c>
      <c r="Q433" t="s">
        <v>187</v>
      </c>
      <c r="R433" t="s">
        <v>166</v>
      </c>
      <c r="S433" t="s">
        <v>167</v>
      </c>
      <c r="T433" t="s">
        <v>599</v>
      </c>
    </row>
    <row r="434" spans="1:20" x14ac:dyDescent="0.25">
      <c r="A434">
        <v>2025</v>
      </c>
      <c r="B434" t="s">
        <v>114</v>
      </c>
      <c r="C434" s="142">
        <v>45992</v>
      </c>
      <c r="D434" t="s">
        <v>75</v>
      </c>
      <c r="E434" t="s">
        <v>4</v>
      </c>
      <c r="F434" t="s">
        <v>78</v>
      </c>
      <c r="G434" t="s">
        <v>149</v>
      </c>
      <c r="H434" t="s">
        <v>161</v>
      </c>
      <c r="I434" t="s">
        <v>492</v>
      </c>
      <c r="J434" t="s">
        <v>78</v>
      </c>
      <c r="K434" t="s">
        <v>162</v>
      </c>
      <c r="L434" t="s">
        <v>163</v>
      </c>
      <c r="M434" t="s">
        <v>265</v>
      </c>
      <c r="N434">
        <v>742.86</v>
      </c>
      <c r="O434">
        <v>-742.86</v>
      </c>
      <c r="P434" t="s">
        <v>209</v>
      </c>
      <c r="Q434" t="s">
        <v>187</v>
      </c>
      <c r="R434" t="s">
        <v>166</v>
      </c>
      <c r="S434" t="s">
        <v>167</v>
      </c>
      <c r="T434" t="s">
        <v>266</v>
      </c>
    </row>
    <row r="435" spans="1:20" x14ac:dyDescent="0.25">
      <c r="A435">
        <v>2025</v>
      </c>
      <c r="B435" t="s">
        <v>114</v>
      </c>
      <c r="C435" s="142">
        <v>46006</v>
      </c>
      <c r="D435" t="s">
        <v>75</v>
      </c>
      <c r="E435" t="s">
        <v>4</v>
      </c>
      <c r="F435" t="s">
        <v>78</v>
      </c>
      <c r="G435" t="s">
        <v>149</v>
      </c>
      <c r="H435" t="s">
        <v>161</v>
      </c>
      <c r="I435" t="s">
        <v>492</v>
      </c>
      <c r="J435" t="s">
        <v>78</v>
      </c>
      <c r="K435" t="s">
        <v>162</v>
      </c>
      <c r="L435" t="s">
        <v>163</v>
      </c>
      <c r="M435" t="s">
        <v>600</v>
      </c>
      <c r="N435">
        <v>1698</v>
      </c>
      <c r="O435">
        <v>-1698</v>
      </c>
      <c r="P435" t="s">
        <v>209</v>
      </c>
      <c r="Q435" t="s">
        <v>187</v>
      </c>
      <c r="R435" t="s">
        <v>166</v>
      </c>
      <c r="S435" t="s">
        <v>167</v>
      </c>
      <c r="T435" t="s">
        <v>601</v>
      </c>
    </row>
    <row r="436" spans="1:20" x14ac:dyDescent="0.25">
      <c r="A436">
        <v>2025</v>
      </c>
      <c r="B436" t="s">
        <v>114</v>
      </c>
      <c r="C436" s="142">
        <v>46021</v>
      </c>
      <c r="D436" t="s">
        <v>75</v>
      </c>
      <c r="E436" t="s">
        <v>4</v>
      </c>
      <c r="F436" t="s">
        <v>78</v>
      </c>
      <c r="G436" t="s">
        <v>149</v>
      </c>
      <c r="H436" t="s">
        <v>161</v>
      </c>
      <c r="I436" t="s">
        <v>492</v>
      </c>
      <c r="J436" t="s">
        <v>78</v>
      </c>
      <c r="K436" t="s">
        <v>162</v>
      </c>
      <c r="L436" t="s">
        <v>163</v>
      </c>
      <c r="M436" t="s">
        <v>602</v>
      </c>
      <c r="N436">
        <v>230</v>
      </c>
      <c r="O436">
        <v>-230</v>
      </c>
      <c r="P436" t="s">
        <v>209</v>
      </c>
      <c r="Q436" t="s">
        <v>187</v>
      </c>
      <c r="R436" t="s">
        <v>166</v>
      </c>
      <c r="S436" t="s">
        <v>167</v>
      </c>
      <c r="T436" t="s">
        <v>603</v>
      </c>
    </row>
    <row r="437" spans="1:20" x14ac:dyDescent="0.25">
      <c r="A437">
        <v>2026</v>
      </c>
      <c r="B437" t="s">
        <v>115</v>
      </c>
      <c r="C437" s="142">
        <v>46050</v>
      </c>
      <c r="D437" t="s">
        <v>75</v>
      </c>
      <c r="E437" t="s">
        <v>4</v>
      </c>
      <c r="F437" t="s">
        <v>78</v>
      </c>
      <c r="G437" t="s">
        <v>149</v>
      </c>
      <c r="H437" t="s">
        <v>179</v>
      </c>
      <c r="I437" t="s">
        <v>492</v>
      </c>
      <c r="J437" t="s">
        <v>78</v>
      </c>
      <c r="K437" t="s">
        <v>159</v>
      </c>
      <c r="L437" t="s">
        <v>160</v>
      </c>
      <c r="M437" t="s">
        <v>604</v>
      </c>
      <c r="N437">
        <v>8.11</v>
      </c>
      <c r="O437">
        <v>-8.11</v>
      </c>
      <c r="P437" t="s">
        <v>154</v>
      </c>
      <c r="Q437" t="s">
        <v>187</v>
      </c>
      <c r="R437" t="s">
        <v>156</v>
      </c>
      <c r="S437" t="s">
        <v>157</v>
      </c>
      <c r="T437" t="s">
        <v>605</v>
      </c>
    </row>
    <row r="438" spans="1:20" x14ac:dyDescent="0.25">
      <c r="A438">
        <v>2026</v>
      </c>
      <c r="B438" t="s">
        <v>115</v>
      </c>
      <c r="C438" s="142">
        <v>46043</v>
      </c>
      <c r="D438" t="s">
        <v>75</v>
      </c>
      <c r="E438" t="s">
        <v>4</v>
      </c>
      <c r="F438" t="s">
        <v>78</v>
      </c>
      <c r="G438" t="s">
        <v>149</v>
      </c>
      <c r="H438" t="s">
        <v>161</v>
      </c>
      <c r="I438" t="s">
        <v>492</v>
      </c>
      <c r="J438" t="s">
        <v>78</v>
      </c>
      <c r="K438" t="s">
        <v>162</v>
      </c>
      <c r="L438" t="s">
        <v>163</v>
      </c>
      <c r="M438" t="s">
        <v>606</v>
      </c>
      <c r="N438">
        <v>540</v>
      </c>
      <c r="O438">
        <v>-540</v>
      </c>
      <c r="P438" t="s">
        <v>154</v>
      </c>
      <c r="Q438" t="s">
        <v>187</v>
      </c>
      <c r="R438" t="s">
        <v>156</v>
      </c>
      <c r="S438" t="s">
        <v>157</v>
      </c>
      <c r="T438" t="s">
        <v>607</v>
      </c>
    </row>
    <row r="439" spans="1:20" x14ac:dyDescent="0.25">
      <c r="A439">
        <v>2026</v>
      </c>
      <c r="B439" t="s">
        <v>115</v>
      </c>
      <c r="C439" s="142">
        <v>46051</v>
      </c>
      <c r="D439" t="s">
        <v>75</v>
      </c>
      <c r="E439" t="s">
        <v>4</v>
      </c>
      <c r="F439" t="s">
        <v>78</v>
      </c>
      <c r="G439" t="s">
        <v>149</v>
      </c>
      <c r="H439" t="s">
        <v>291</v>
      </c>
      <c r="I439" t="s">
        <v>492</v>
      </c>
      <c r="J439" t="s">
        <v>78</v>
      </c>
      <c r="K439" t="s">
        <v>162</v>
      </c>
      <c r="L439" t="s">
        <v>163</v>
      </c>
      <c r="M439" t="s">
        <v>608</v>
      </c>
      <c r="N439">
        <v>48.05</v>
      </c>
      <c r="O439">
        <v>-48.05</v>
      </c>
      <c r="P439" t="s">
        <v>154</v>
      </c>
      <c r="Q439" t="s">
        <v>187</v>
      </c>
      <c r="R439" t="s">
        <v>156</v>
      </c>
      <c r="S439" t="s">
        <v>157</v>
      </c>
      <c r="T439" t="s">
        <v>609</v>
      </c>
    </row>
    <row r="440" spans="1:20" x14ac:dyDescent="0.25">
      <c r="A440">
        <v>2026</v>
      </c>
      <c r="B440" t="s">
        <v>115</v>
      </c>
      <c r="C440" s="142">
        <v>46051</v>
      </c>
      <c r="D440" t="s">
        <v>75</v>
      </c>
      <c r="E440" t="s">
        <v>4</v>
      </c>
      <c r="F440" t="s">
        <v>78</v>
      </c>
      <c r="G440" t="s">
        <v>149</v>
      </c>
      <c r="H440" t="s">
        <v>291</v>
      </c>
      <c r="I440" t="s">
        <v>492</v>
      </c>
      <c r="J440" t="s">
        <v>78</v>
      </c>
      <c r="K440" t="s">
        <v>162</v>
      </c>
      <c r="L440" t="s">
        <v>163</v>
      </c>
      <c r="M440" t="s">
        <v>608</v>
      </c>
      <c r="N440">
        <v>48.05</v>
      </c>
      <c r="O440">
        <v>-48.05</v>
      </c>
      <c r="P440" t="s">
        <v>154</v>
      </c>
      <c r="Q440" t="s">
        <v>187</v>
      </c>
      <c r="R440" t="s">
        <v>156</v>
      </c>
      <c r="S440" t="s">
        <v>157</v>
      </c>
      <c r="T440" t="s">
        <v>609</v>
      </c>
    </row>
    <row r="441" spans="1:20" x14ac:dyDescent="0.25">
      <c r="A441">
        <v>2026</v>
      </c>
      <c r="B441" t="s">
        <v>115</v>
      </c>
      <c r="C441" s="142">
        <v>46051</v>
      </c>
      <c r="D441" t="s">
        <v>75</v>
      </c>
      <c r="E441" t="s">
        <v>4</v>
      </c>
      <c r="F441" t="s">
        <v>78</v>
      </c>
      <c r="G441" t="s">
        <v>149</v>
      </c>
      <c r="H441" t="s">
        <v>291</v>
      </c>
      <c r="I441" t="s">
        <v>492</v>
      </c>
      <c r="J441" t="s">
        <v>78</v>
      </c>
      <c r="K441" t="s">
        <v>162</v>
      </c>
      <c r="L441" t="s">
        <v>163</v>
      </c>
      <c r="M441" t="s">
        <v>608</v>
      </c>
      <c r="N441">
        <v>48.05</v>
      </c>
      <c r="O441">
        <v>-48.05</v>
      </c>
      <c r="P441" t="s">
        <v>154</v>
      </c>
      <c r="Q441" t="s">
        <v>187</v>
      </c>
      <c r="R441" t="s">
        <v>156</v>
      </c>
      <c r="S441" t="s">
        <v>157</v>
      </c>
      <c r="T441" t="s">
        <v>609</v>
      </c>
    </row>
    <row r="442" spans="1:20" x14ac:dyDescent="0.25">
      <c r="A442">
        <v>2026</v>
      </c>
      <c r="B442" t="s">
        <v>115</v>
      </c>
      <c r="C442" s="142">
        <v>46051</v>
      </c>
      <c r="D442" t="s">
        <v>75</v>
      </c>
      <c r="E442" t="s">
        <v>4</v>
      </c>
      <c r="F442" t="s">
        <v>78</v>
      </c>
      <c r="G442" t="s">
        <v>149</v>
      </c>
      <c r="H442" t="s">
        <v>291</v>
      </c>
      <c r="I442" t="s">
        <v>492</v>
      </c>
      <c r="J442" t="s">
        <v>78</v>
      </c>
      <c r="K442" t="s">
        <v>162</v>
      </c>
      <c r="L442" t="s">
        <v>163</v>
      </c>
      <c r="M442" t="s">
        <v>608</v>
      </c>
      <c r="N442">
        <v>48.05</v>
      </c>
      <c r="O442">
        <v>-48.05</v>
      </c>
      <c r="P442" t="s">
        <v>154</v>
      </c>
      <c r="Q442" t="s">
        <v>187</v>
      </c>
      <c r="R442" t="s">
        <v>156</v>
      </c>
      <c r="S442" t="s">
        <v>157</v>
      </c>
      <c r="T442" t="s">
        <v>609</v>
      </c>
    </row>
    <row r="443" spans="1:20" x14ac:dyDescent="0.25">
      <c r="A443">
        <v>2026</v>
      </c>
      <c r="B443" t="s">
        <v>115</v>
      </c>
      <c r="C443" s="142">
        <v>46051</v>
      </c>
      <c r="D443" t="s">
        <v>75</v>
      </c>
      <c r="E443" t="s">
        <v>4</v>
      </c>
      <c r="F443" t="s">
        <v>78</v>
      </c>
      <c r="G443" t="s">
        <v>149</v>
      </c>
      <c r="H443" t="s">
        <v>291</v>
      </c>
      <c r="I443" t="s">
        <v>492</v>
      </c>
      <c r="J443" t="s">
        <v>78</v>
      </c>
      <c r="K443" t="s">
        <v>162</v>
      </c>
      <c r="L443" t="s">
        <v>163</v>
      </c>
      <c r="M443" t="s">
        <v>608</v>
      </c>
      <c r="N443">
        <v>48.05</v>
      </c>
      <c r="O443">
        <v>-48.05</v>
      </c>
      <c r="P443" t="s">
        <v>154</v>
      </c>
      <c r="Q443" t="s">
        <v>187</v>
      </c>
      <c r="R443" t="s">
        <v>156</v>
      </c>
      <c r="S443" t="s">
        <v>157</v>
      </c>
      <c r="T443" t="s">
        <v>609</v>
      </c>
    </row>
    <row r="444" spans="1:20" x14ac:dyDescent="0.25">
      <c r="A444">
        <v>2026</v>
      </c>
      <c r="B444" t="s">
        <v>115</v>
      </c>
      <c r="C444" s="142">
        <v>46051</v>
      </c>
      <c r="D444" t="s">
        <v>75</v>
      </c>
      <c r="E444" t="s">
        <v>4</v>
      </c>
      <c r="F444" t="s">
        <v>78</v>
      </c>
      <c r="G444" t="s">
        <v>149</v>
      </c>
      <c r="H444" t="s">
        <v>291</v>
      </c>
      <c r="I444" t="s">
        <v>492</v>
      </c>
      <c r="J444" t="s">
        <v>78</v>
      </c>
      <c r="K444" t="s">
        <v>162</v>
      </c>
      <c r="L444" t="s">
        <v>163</v>
      </c>
      <c r="M444" t="s">
        <v>608</v>
      </c>
      <c r="N444">
        <v>48.05</v>
      </c>
      <c r="O444">
        <v>-48.05</v>
      </c>
      <c r="P444" t="s">
        <v>154</v>
      </c>
      <c r="Q444" t="s">
        <v>187</v>
      </c>
      <c r="R444" t="s">
        <v>156</v>
      </c>
      <c r="S444" t="s">
        <v>157</v>
      </c>
      <c r="T444" t="s">
        <v>609</v>
      </c>
    </row>
    <row r="445" spans="1:20" x14ac:dyDescent="0.25">
      <c r="A445">
        <v>2026</v>
      </c>
      <c r="B445" t="s">
        <v>116</v>
      </c>
      <c r="C445" s="142">
        <v>46062</v>
      </c>
      <c r="D445" t="s">
        <v>75</v>
      </c>
      <c r="E445" t="s">
        <v>4</v>
      </c>
      <c r="F445" t="s">
        <v>78</v>
      </c>
      <c r="G445" t="s">
        <v>149</v>
      </c>
      <c r="H445" t="s">
        <v>161</v>
      </c>
      <c r="I445" t="s">
        <v>492</v>
      </c>
      <c r="J445" t="s">
        <v>78</v>
      </c>
      <c r="K445" t="s">
        <v>162</v>
      </c>
      <c r="L445" t="s">
        <v>163</v>
      </c>
      <c r="M445" t="s">
        <v>610</v>
      </c>
      <c r="N445">
        <v>1270</v>
      </c>
      <c r="O445">
        <v>-1270</v>
      </c>
      <c r="P445" t="s">
        <v>154</v>
      </c>
      <c r="Q445" t="s">
        <v>187</v>
      </c>
      <c r="R445" t="s">
        <v>156</v>
      </c>
      <c r="S445" t="s">
        <v>157</v>
      </c>
      <c r="T445" t="s">
        <v>611</v>
      </c>
    </row>
    <row r="446" spans="1:20" x14ac:dyDescent="0.25">
      <c r="A446">
        <v>2026</v>
      </c>
      <c r="B446" t="s">
        <v>116</v>
      </c>
      <c r="C446" s="142">
        <v>46062</v>
      </c>
      <c r="D446" t="s">
        <v>75</v>
      </c>
      <c r="E446" t="s">
        <v>4</v>
      </c>
      <c r="F446" t="s">
        <v>78</v>
      </c>
      <c r="G446" t="s">
        <v>149</v>
      </c>
      <c r="H446" t="s">
        <v>161</v>
      </c>
      <c r="I446" t="s">
        <v>492</v>
      </c>
      <c r="J446" t="s">
        <v>78</v>
      </c>
      <c r="K446" t="s">
        <v>162</v>
      </c>
      <c r="L446" t="s">
        <v>163</v>
      </c>
      <c r="M446" t="s">
        <v>612</v>
      </c>
      <c r="N446">
        <v>1680</v>
      </c>
      <c r="O446">
        <v>-1680</v>
      </c>
      <c r="P446" t="s">
        <v>154</v>
      </c>
      <c r="Q446" t="s">
        <v>187</v>
      </c>
      <c r="R446" t="s">
        <v>156</v>
      </c>
      <c r="S446" t="s">
        <v>157</v>
      </c>
      <c r="T446" t="s">
        <v>613</v>
      </c>
    </row>
    <row r="447" spans="1:20" x14ac:dyDescent="0.25">
      <c r="A447">
        <v>2026</v>
      </c>
      <c r="B447" t="s">
        <v>116</v>
      </c>
      <c r="C447" s="142">
        <v>46062</v>
      </c>
      <c r="D447" t="s">
        <v>75</v>
      </c>
      <c r="E447" t="s">
        <v>4</v>
      </c>
      <c r="F447" t="s">
        <v>78</v>
      </c>
      <c r="G447" t="s">
        <v>149</v>
      </c>
      <c r="H447" t="s">
        <v>161</v>
      </c>
      <c r="I447" t="s">
        <v>492</v>
      </c>
      <c r="J447" t="s">
        <v>78</v>
      </c>
      <c r="K447" t="s">
        <v>162</v>
      </c>
      <c r="L447" t="s">
        <v>163</v>
      </c>
      <c r="M447" t="s">
        <v>614</v>
      </c>
      <c r="N447">
        <v>644</v>
      </c>
      <c r="O447">
        <v>-644</v>
      </c>
      <c r="P447" t="s">
        <v>154</v>
      </c>
      <c r="Q447" t="s">
        <v>187</v>
      </c>
      <c r="R447" t="s">
        <v>156</v>
      </c>
      <c r="S447" t="s">
        <v>157</v>
      </c>
      <c r="T447" t="s">
        <v>615</v>
      </c>
    </row>
    <row r="448" spans="1:20" x14ac:dyDescent="0.25">
      <c r="A448">
        <v>2026</v>
      </c>
      <c r="B448" t="s">
        <v>116</v>
      </c>
      <c r="C448" s="142">
        <v>46065</v>
      </c>
      <c r="D448" t="s">
        <v>75</v>
      </c>
      <c r="E448" t="s">
        <v>4</v>
      </c>
      <c r="F448" t="s">
        <v>78</v>
      </c>
      <c r="G448" t="s">
        <v>149</v>
      </c>
      <c r="H448" t="s">
        <v>161</v>
      </c>
      <c r="I448" t="s">
        <v>492</v>
      </c>
      <c r="J448" t="s">
        <v>78</v>
      </c>
      <c r="K448" t="s">
        <v>162</v>
      </c>
      <c r="L448" t="s">
        <v>163</v>
      </c>
      <c r="M448" t="s">
        <v>616</v>
      </c>
      <c r="N448">
        <v>880</v>
      </c>
      <c r="O448">
        <v>-880</v>
      </c>
      <c r="P448" t="s">
        <v>154</v>
      </c>
      <c r="Q448" t="s">
        <v>187</v>
      </c>
      <c r="R448" t="s">
        <v>156</v>
      </c>
      <c r="S448" t="s">
        <v>157</v>
      </c>
      <c r="T448" t="s">
        <v>617</v>
      </c>
    </row>
    <row r="449" spans="1:20" x14ac:dyDescent="0.25">
      <c r="A449">
        <v>2026</v>
      </c>
      <c r="B449" t="s">
        <v>116</v>
      </c>
      <c r="C449" s="142">
        <v>46065</v>
      </c>
      <c r="D449" t="s">
        <v>75</v>
      </c>
      <c r="E449" t="s">
        <v>4</v>
      </c>
      <c r="F449" t="s">
        <v>78</v>
      </c>
      <c r="G449" t="s">
        <v>149</v>
      </c>
      <c r="H449" t="s">
        <v>161</v>
      </c>
      <c r="I449" t="s">
        <v>492</v>
      </c>
      <c r="J449" t="s">
        <v>78</v>
      </c>
      <c r="K449" t="s">
        <v>162</v>
      </c>
      <c r="L449" t="s">
        <v>163</v>
      </c>
      <c r="M449" t="s">
        <v>618</v>
      </c>
      <c r="N449">
        <v>86.56</v>
      </c>
      <c r="O449">
        <v>-86.56</v>
      </c>
      <c r="P449" t="s">
        <v>154</v>
      </c>
      <c r="Q449" t="s">
        <v>187</v>
      </c>
      <c r="R449" t="s">
        <v>156</v>
      </c>
      <c r="S449" t="s">
        <v>157</v>
      </c>
      <c r="T449" t="s">
        <v>619</v>
      </c>
    </row>
    <row r="450" spans="1:20" x14ac:dyDescent="0.25">
      <c r="A450">
        <v>2026</v>
      </c>
      <c r="B450" t="s">
        <v>116</v>
      </c>
      <c r="C450" s="142">
        <v>46069</v>
      </c>
      <c r="D450" t="s">
        <v>75</v>
      </c>
      <c r="E450" t="s">
        <v>4</v>
      </c>
      <c r="F450" t="s">
        <v>78</v>
      </c>
      <c r="G450" t="s">
        <v>149</v>
      </c>
      <c r="H450" t="s">
        <v>161</v>
      </c>
      <c r="I450" t="s">
        <v>492</v>
      </c>
      <c r="J450" t="s">
        <v>78</v>
      </c>
      <c r="K450" t="s">
        <v>162</v>
      </c>
      <c r="L450" t="s">
        <v>163</v>
      </c>
      <c r="M450" t="s">
        <v>620</v>
      </c>
      <c r="N450">
        <v>1017</v>
      </c>
      <c r="O450">
        <v>-1017</v>
      </c>
      <c r="P450" t="s">
        <v>154</v>
      </c>
      <c r="Q450" t="s">
        <v>187</v>
      </c>
      <c r="R450" t="s">
        <v>156</v>
      </c>
      <c r="S450" t="s">
        <v>157</v>
      </c>
      <c r="T450" t="s">
        <v>621</v>
      </c>
    </row>
    <row r="451" spans="1:20" x14ac:dyDescent="0.25">
      <c r="A451">
        <v>2026</v>
      </c>
      <c r="B451" t="s">
        <v>116</v>
      </c>
      <c r="C451" s="142">
        <v>46076</v>
      </c>
      <c r="D451" t="s">
        <v>75</v>
      </c>
      <c r="E451" t="s">
        <v>4</v>
      </c>
      <c r="F451" t="s">
        <v>78</v>
      </c>
      <c r="G451" t="s">
        <v>149</v>
      </c>
      <c r="H451" t="s">
        <v>161</v>
      </c>
      <c r="I451" t="s">
        <v>492</v>
      </c>
      <c r="J451" t="s">
        <v>78</v>
      </c>
      <c r="K451" t="s">
        <v>162</v>
      </c>
      <c r="L451" t="s">
        <v>163</v>
      </c>
      <c r="M451" t="s">
        <v>622</v>
      </c>
      <c r="N451">
        <v>160.56</v>
      </c>
      <c r="O451">
        <v>-160.56</v>
      </c>
      <c r="P451" t="s">
        <v>154</v>
      </c>
      <c r="Q451" t="s">
        <v>187</v>
      </c>
      <c r="R451" t="s">
        <v>156</v>
      </c>
      <c r="S451" t="s">
        <v>157</v>
      </c>
      <c r="T451" t="s">
        <v>623</v>
      </c>
    </row>
    <row r="452" spans="1:20" x14ac:dyDescent="0.25">
      <c r="A452">
        <v>2026</v>
      </c>
      <c r="B452" t="s">
        <v>116</v>
      </c>
      <c r="C452" s="142">
        <v>46076</v>
      </c>
      <c r="D452" t="s">
        <v>75</v>
      </c>
      <c r="E452" t="s">
        <v>4</v>
      </c>
      <c r="F452" t="s">
        <v>78</v>
      </c>
      <c r="G452" t="s">
        <v>149</v>
      </c>
      <c r="H452" t="s">
        <v>161</v>
      </c>
      <c r="I452" t="s">
        <v>492</v>
      </c>
      <c r="J452" t="s">
        <v>78</v>
      </c>
      <c r="K452" t="s">
        <v>162</v>
      </c>
      <c r="L452" t="s">
        <v>163</v>
      </c>
      <c r="M452" t="s">
        <v>624</v>
      </c>
      <c r="N452">
        <v>890</v>
      </c>
      <c r="O452">
        <v>-890</v>
      </c>
      <c r="P452" t="s">
        <v>154</v>
      </c>
      <c r="Q452" t="s">
        <v>187</v>
      </c>
      <c r="R452" t="s">
        <v>156</v>
      </c>
      <c r="S452" t="s">
        <v>157</v>
      </c>
      <c r="T452" t="s">
        <v>625</v>
      </c>
    </row>
    <row r="453" spans="1:20" x14ac:dyDescent="0.25">
      <c r="A453">
        <v>2026</v>
      </c>
      <c r="B453" t="s">
        <v>116</v>
      </c>
      <c r="C453" s="142">
        <v>46077</v>
      </c>
      <c r="D453" t="s">
        <v>75</v>
      </c>
      <c r="E453" t="s">
        <v>4</v>
      </c>
      <c r="F453" t="s">
        <v>78</v>
      </c>
      <c r="G453" t="s">
        <v>149</v>
      </c>
      <c r="H453" t="s">
        <v>161</v>
      </c>
      <c r="I453" t="s">
        <v>492</v>
      </c>
      <c r="J453" t="s">
        <v>78</v>
      </c>
      <c r="K453" t="s">
        <v>162</v>
      </c>
      <c r="L453" t="s">
        <v>163</v>
      </c>
      <c r="M453" t="s">
        <v>626</v>
      </c>
      <c r="N453">
        <v>1580</v>
      </c>
      <c r="O453">
        <v>-1580</v>
      </c>
      <c r="P453" t="s">
        <v>154</v>
      </c>
      <c r="Q453" t="s">
        <v>187</v>
      </c>
      <c r="R453" t="s">
        <v>156</v>
      </c>
      <c r="S453" t="s">
        <v>157</v>
      </c>
      <c r="T453" t="s">
        <v>627</v>
      </c>
    </row>
    <row r="454" spans="1:20" x14ac:dyDescent="0.25">
      <c r="A454">
        <v>2026</v>
      </c>
      <c r="B454" t="s">
        <v>116</v>
      </c>
      <c r="C454" s="142">
        <v>46077</v>
      </c>
      <c r="D454" t="s">
        <v>75</v>
      </c>
      <c r="E454" t="s">
        <v>4</v>
      </c>
      <c r="F454" t="s">
        <v>78</v>
      </c>
      <c r="G454" t="s">
        <v>149</v>
      </c>
      <c r="H454" t="s">
        <v>161</v>
      </c>
      <c r="I454" t="s">
        <v>492</v>
      </c>
      <c r="J454" t="s">
        <v>78</v>
      </c>
      <c r="K454" t="s">
        <v>162</v>
      </c>
      <c r="L454" t="s">
        <v>163</v>
      </c>
      <c r="M454" t="s">
        <v>628</v>
      </c>
      <c r="N454">
        <v>360</v>
      </c>
      <c r="O454">
        <v>-360</v>
      </c>
      <c r="P454" t="s">
        <v>154</v>
      </c>
      <c r="Q454" t="s">
        <v>187</v>
      </c>
      <c r="R454" t="s">
        <v>156</v>
      </c>
      <c r="S454" t="s">
        <v>157</v>
      </c>
      <c r="T454" t="s">
        <v>629</v>
      </c>
    </row>
    <row r="455" spans="1:20" x14ac:dyDescent="0.25">
      <c r="A455">
        <v>2026</v>
      </c>
      <c r="B455" t="s">
        <v>116</v>
      </c>
      <c r="C455" s="142">
        <v>46078</v>
      </c>
      <c r="D455" t="s">
        <v>75</v>
      </c>
      <c r="E455" t="s">
        <v>4</v>
      </c>
      <c r="F455" t="s">
        <v>78</v>
      </c>
      <c r="G455" t="s">
        <v>149</v>
      </c>
      <c r="H455" t="s">
        <v>291</v>
      </c>
      <c r="I455" t="s">
        <v>492</v>
      </c>
      <c r="J455" t="s">
        <v>78</v>
      </c>
      <c r="K455" t="s">
        <v>162</v>
      </c>
      <c r="L455" t="s">
        <v>163</v>
      </c>
      <c r="M455" t="s">
        <v>630</v>
      </c>
      <c r="N455">
        <v>25.65</v>
      </c>
      <c r="O455">
        <v>-25.65</v>
      </c>
      <c r="P455" t="s">
        <v>154</v>
      </c>
      <c r="Q455" t="s">
        <v>187</v>
      </c>
      <c r="R455" t="s">
        <v>156</v>
      </c>
      <c r="S455" t="s">
        <v>157</v>
      </c>
      <c r="T455" t="s">
        <v>631</v>
      </c>
    </row>
    <row r="456" spans="1:20" x14ac:dyDescent="0.25">
      <c r="A456">
        <v>2026</v>
      </c>
      <c r="B456" t="s">
        <v>117</v>
      </c>
      <c r="C456" s="142">
        <v>46111</v>
      </c>
      <c r="D456" t="s">
        <v>75</v>
      </c>
      <c r="E456" t="s">
        <v>4</v>
      </c>
      <c r="F456" t="s">
        <v>78</v>
      </c>
      <c r="G456" t="s">
        <v>149</v>
      </c>
      <c r="H456" t="s">
        <v>179</v>
      </c>
      <c r="I456" t="s">
        <v>492</v>
      </c>
      <c r="J456" t="s">
        <v>78</v>
      </c>
      <c r="K456" t="s">
        <v>159</v>
      </c>
      <c r="L456" t="s">
        <v>160</v>
      </c>
      <c r="M456" t="s">
        <v>632</v>
      </c>
      <c r="N456">
        <v>41.06</v>
      </c>
      <c r="O456">
        <v>-41.06</v>
      </c>
      <c r="P456" t="s">
        <v>224</v>
      </c>
      <c r="Q456" t="s">
        <v>187</v>
      </c>
      <c r="R456" t="s">
        <v>156</v>
      </c>
      <c r="S456" t="s">
        <v>157</v>
      </c>
      <c r="T456" t="s">
        <v>633</v>
      </c>
    </row>
    <row r="457" spans="1:20" x14ac:dyDescent="0.25">
      <c r="A457">
        <v>2026</v>
      </c>
      <c r="B457" t="s">
        <v>117</v>
      </c>
      <c r="C457" s="142">
        <v>46083</v>
      </c>
      <c r="D457" t="s">
        <v>75</v>
      </c>
      <c r="E457" t="s">
        <v>4</v>
      </c>
      <c r="F457" t="s">
        <v>78</v>
      </c>
      <c r="G457" t="s">
        <v>149</v>
      </c>
      <c r="H457" t="s">
        <v>161</v>
      </c>
      <c r="I457" t="s">
        <v>492</v>
      </c>
      <c r="J457" t="s">
        <v>78</v>
      </c>
      <c r="K457" t="s">
        <v>162</v>
      </c>
      <c r="L457" t="s">
        <v>163</v>
      </c>
      <c r="M457" t="s">
        <v>634</v>
      </c>
      <c r="N457">
        <v>2475</v>
      </c>
      <c r="O457">
        <v>-2475</v>
      </c>
      <c r="P457" t="s">
        <v>224</v>
      </c>
      <c r="Q457" t="s">
        <v>187</v>
      </c>
      <c r="R457" t="s">
        <v>156</v>
      </c>
      <c r="S457" t="s">
        <v>157</v>
      </c>
      <c r="T457" t="s">
        <v>635</v>
      </c>
    </row>
    <row r="458" spans="1:20" x14ac:dyDescent="0.25">
      <c r="A458">
        <v>2026</v>
      </c>
      <c r="B458" t="s">
        <v>117</v>
      </c>
      <c r="C458" s="142">
        <v>46083</v>
      </c>
      <c r="D458" t="s">
        <v>75</v>
      </c>
      <c r="E458" t="s">
        <v>4</v>
      </c>
      <c r="F458" t="s">
        <v>78</v>
      </c>
      <c r="G458" t="s">
        <v>149</v>
      </c>
      <c r="H458" t="s">
        <v>161</v>
      </c>
      <c r="I458" t="s">
        <v>492</v>
      </c>
      <c r="J458" t="s">
        <v>78</v>
      </c>
      <c r="K458" t="s">
        <v>162</v>
      </c>
      <c r="L458" t="s">
        <v>163</v>
      </c>
      <c r="M458" t="s">
        <v>634</v>
      </c>
      <c r="N458">
        <v>2475</v>
      </c>
      <c r="O458">
        <v>-2475</v>
      </c>
      <c r="P458" t="s">
        <v>224</v>
      </c>
      <c r="Q458" t="s">
        <v>187</v>
      </c>
      <c r="R458" t="s">
        <v>156</v>
      </c>
      <c r="S458" t="s">
        <v>157</v>
      </c>
      <c r="T458" t="s">
        <v>635</v>
      </c>
    </row>
    <row r="459" spans="1:20" x14ac:dyDescent="0.25">
      <c r="A459">
        <v>2026</v>
      </c>
      <c r="B459" t="s">
        <v>117</v>
      </c>
      <c r="C459" s="142">
        <v>46103</v>
      </c>
      <c r="D459" t="s">
        <v>75</v>
      </c>
      <c r="E459" t="s">
        <v>4</v>
      </c>
      <c r="F459" t="s">
        <v>78</v>
      </c>
      <c r="G459" t="s">
        <v>149</v>
      </c>
      <c r="H459" t="s">
        <v>161</v>
      </c>
      <c r="I459" t="s">
        <v>492</v>
      </c>
      <c r="J459" t="s">
        <v>78</v>
      </c>
      <c r="K459" t="s">
        <v>162</v>
      </c>
      <c r="L459" t="s">
        <v>163</v>
      </c>
      <c r="M459" t="s">
        <v>636</v>
      </c>
      <c r="N459">
        <v>1520</v>
      </c>
      <c r="O459">
        <v>-1520</v>
      </c>
      <c r="P459" t="s">
        <v>224</v>
      </c>
      <c r="Q459" t="s">
        <v>187</v>
      </c>
      <c r="R459" t="s">
        <v>156</v>
      </c>
      <c r="S459" t="s">
        <v>157</v>
      </c>
      <c r="T459" t="s">
        <v>637</v>
      </c>
    </row>
    <row r="460" spans="1:20" x14ac:dyDescent="0.25">
      <c r="A460">
        <v>2025</v>
      </c>
      <c r="B460" t="s">
        <v>108</v>
      </c>
      <c r="C460" s="142">
        <v>45809</v>
      </c>
      <c r="D460" t="s">
        <v>75</v>
      </c>
      <c r="E460" t="s">
        <v>3</v>
      </c>
      <c r="F460" t="s">
        <v>76</v>
      </c>
      <c r="G460" t="s">
        <v>329</v>
      </c>
      <c r="H460" t="s">
        <v>357</v>
      </c>
      <c r="I460" t="s">
        <v>310</v>
      </c>
      <c r="J460" t="s">
        <v>76</v>
      </c>
      <c r="K460" t="s">
        <v>311</v>
      </c>
      <c r="L460" t="s">
        <v>312</v>
      </c>
      <c r="N460">
        <v>1664.79</v>
      </c>
      <c r="O460">
        <v>-1664.79</v>
      </c>
      <c r="P460" t="s">
        <v>154</v>
      </c>
      <c r="Q460" t="s">
        <v>165</v>
      </c>
      <c r="R460" t="s">
        <v>166</v>
      </c>
      <c r="S460" t="s">
        <v>167</v>
      </c>
      <c r="T460" t="s">
        <v>358</v>
      </c>
    </row>
    <row r="461" spans="1:20" x14ac:dyDescent="0.25">
      <c r="A461">
        <v>2025</v>
      </c>
      <c r="B461" t="s">
        <v>109</v>
      </c>
      <c r="C461" s="142">
        <v>45846</v>
      </c>
      <c r="D461" t="s">
        <v>75</v>
      </c>
      <c r="E461" t="s">
        <v>3</v>
      </c>
      <c r="F461" t="s">
        <v>76</v>
      </c>
      <c r="G461" t="s">
        <v>329</v>
      </c>
      <c r="H461" t="s">
        <v>291</v>
      </c>
      <c r="I461" t="s">
        <v>310</v>
      </c>
      <c r="J461" t="s">
        <v>76</v>
      </c>
      <c r="K461" t="s">
        <v>152</v>
      </c>
      <c r="L461" t="s">
        <v>153</v>
      </c>
      <c r="M461" t="s">
        <v>638</v>
      </c>
      <c r="N461">
        <v>58.97</v>
      </c>
      <c r="O461">
        <v>-58.97</v>
      </c>
      <c r="P461" t="s">
        <v>154</v>
      </c>
      <c r="Q461" t="s">
        <v>165</v>
      </c>
      <c r="R461" t="s">
        <v>166</v>
      </c>
      <c r="S461" t="s">
        <v>167</v>
      </c>
      <c r="T461" t="s">
        <v>639</v>
      </c>
    </row>
    <row r="462" spans="1:20" x14ac:dyDescent="0.25">
      <c r="A462">
        <v>2025</v>
      </c>
      <c r="B462" t="s">
        <v>109</v>
      </c>
      <c r="C462" s="142">
        <v>45846</v>
      </c>
      <c r="D462" t="s">
        <v>75</v>
      </c>
      <c r="E462" t="s">
        <v>3</v>
      </c>
      <c r="F462" t="s">
        <v>76</v>
      </c>
      <c r="G462" t="s">
        <v>329</v>
      </c>
      <c r="H462" t="s">
        <v>161</v>
      </c>
      <c r="I462" t="s">
        <v>310</v>
      </c>
      <c r="J462" t="s">
        <v>76</v>
      </c>
      <c r="K462" t="s">
        <v>162</v>
      </c>
      <c r="L462" t="s">
        <v>163</v>
      </c>
      <c r="M462" t="s">
        <v>640</v>
      </c>
      <c r="N462">
        <v>1491</v>
      </c>
      <c r="O462">
        <v>-1491</v>
      </c>
      <c r="P462" t="s">
        <v>154</v>
      </c>
      <c r="Q462" t="s">
        <v>165</v>
      </c>
      <c r="R462" t="s">
        <v>166</v>
      </c>
      <c r="S462" t="s">
        <v>167</v>
      </c>
      <c r="T462" t="s">
        <v>641</v>
      </c>
    </row>
    <row r="463" spans="1:20" x14ac:dyDescent="0.25">
      <c r="A463">
        <v>2025</v>
      </c>
      <c r="B463" t="s">
        <v>109</v>
      </c>
      <c r="C463" s="142">
        <v>45853</v>
      </c>
      <c r="D463" t="s">
        <v>75</v>
      </c>
      <c r="E463" t="s">
        <v>3</v>
      </c>
      <c r="F463" t="s">
        <v>76</v>
      </c>
      <c r="G463" t="s">
        <v>329</v>
      </c>
      <c r="H463" t="s">
        <v>161</v>
      </c>
      <c r="I463" t="s">
        <v>310</v>
      </c>
      <c r="J463" t="s">
        <v>76</v>
      </c>
      <c r="K463" t="s">
        <v>162</v>
      </c>
      <c r="L463" t="s">
        <v>163</v>
      </c>
      <c r="M463" t="s">
        <v>642</v>
      </c>
      <c r="N463">
        <v>670.04</v>
      </c>
      <c r="O463">
        <v>-670.04</v>
      </c>
      <c r="P463" t="s">
        <v>154</v>
      </c>
      <c r="Q463" t="s">
        <v>165</v>
      </c>
      <c r="R463" t="s">
        <v>166</v>
      </c>
      <c r="S463" t="s">
        <v>167</v>
      </c>
      <c r="T463" t="s">
        <v>643</v>
      </c>
    </row>
    <row r="464" spans="1:20" x14ac:dyDescent="0.25">
      <c r="A464">
        <v>2025</v>
      </c>
      <c r="B464" t="s">
        <v>109</v>
      </c>
      <c r="C464" s="142">
        <v>45839</v>
      </c>
      <c r="D464" t="s">
        <v>75</v>
      </c>
      <c r="E464" t="s">
        <v>3</v>
      </c>
      <c r="F464" t="s">
        <v>76</v>
      </c>
      <c r="G464" t="s">
        <v>329</v>
      </c>
      <c r="H464" t="s">
        <v>357</v>
      </c>
      <c r="I464" t="s">
        <v>310</v>
      </c>
      <c r="J464" t="s">
        <v>76</v>
      </c>
      <c r="K464" t="s">
        <v>311</v>
      </c>
      <c r="L464" t="s">
        <v>312</v>
      </c>
      <c r="N464">
        <v>3346.55</v>
      </c>
      <c r="O464">
        <v>-3346.55</v>
      </c>
      <c r="P464" t="s">
        <v>154</v>
      </c>
      <c r="Q464" t="s">
        <v>165</v>
      </c>
      <c r="R464" t="s">
        <v>166</v>
      </c>
      <c r="S464" t="s">
        <v>167</v>
      </c>
      <c r="T464" t="s">
        <v>367</v>
      </c>
    </row>
    <row r="465" spans="1:20" x14ac:dyDescent="0.25">
      <c r="A465">
        <v>2025</v>
      </c>
      <c r="B465" t="s">
        <v>110</v>
      </c>
      <c r="C465" s="142">
        <v>45870</v>
      </c>
      <c r="D465" t="s">
        <v>75</v>
      </c>
      <c r="E465" t="s">
        <v>3</v>
      </c>
      <c r="F465" t="s">
        <v>76</v>
      </c>
      <c r="G465" t="s">
        <v>329</v>
      </c>
      <c r="H465" t="s">
        <v>357</v>
      </c>
      <c r="I465" t="s">
        <v>310</v>
      </c>
      <c r="J465" t="s">
        <v>76</v>
      </c>
      <c r="K465" t="s">
        <v>311</v>
      </c>
      <c r="L465" t="s">
        <v>312</v>
      </c>
      <c r="N465">
        <v>6520.91</v>
      </c>
      <c r="O465">
        <v>-6520.91</v>
      </c>
      <c r="P465" t="s">
        <v>154</v>
      </c>
      <c r="Q465" t="s">
        <v>165</v>
      </c>
      <c r="R465" t="s">
        <v>166</v>
      </c>
      <c r="S465" t="s">
        <v>167</v>
      </c>
      <c r="T465" t="s">
        <v>367</v>
      </c>
    </row>
    <row r="466" spans="1:20" x14ac:dyDescent="0.25">
      <c r="A466">
        <v>2025</v>
      </c>
      <c r="B466" t="s">
        <v>111</v>
      </c>
      <c r="C466" s="142">
        <v>45901</v>
      </c>
      <c r="D466" t="s">
        <v>75</v>
      </c>
      <c r="E466" t="s">
        <v>3</v>
      </c>
      <c r="F466" t="s">
        <v>76</v>
      </c>
      <c r="G466" t="s">
        <v>329</v>
      </c>
      <c r="H466" t="s">
        <v>357</v>
      </c>
      <c r="I466" t="s">
        <v>310</v>
      </c>
      <c r="J466" t="s">
        <v>76</v>
      </c>
      <c r="K466" t="s">
        <v>311</v>
      </c>
      <c r="L466" t="s">
        <v>312</v>
      </c>
      <c r="N466">
        <v>5009.63</v>
      </c>
      <c r="O466">
        <v>-5009.63</v>
      </c>
      <c r="P466" t="s">
        <v>154</v>
      </c>
      <c r="Q466" t="s">
        <v>165</v>
      </c>
      <c r="R466" t="s">
        <v>166</v>
      </c>
      <c r="S466" t="s">
        <v>167</v>
      </c>
      <c r="T466" t="s">
        <v>387</v>
      </c>
    </row>
    <row r="467" spans="1:20" x14ac:dyDescent="0.25">
      <c r="A467">
        <v>2025</v>
      </c>
      <c r="B467" t="s">
        <v>112</v>
      </c>
      <c r="C467" s="142">
        <v>45959</v>
      </c>
      <c r="D467" t="s">
        <v>75</v>
      </c>
      <c r="E467" t="s">
        <v>3</v>
      </c>
      <c r="F467" t="s">
        <v>76</v>
      </c>
      <c r="G467" t="s">
        <v>329</v>
      </c>
      <c r="H467" t="s">
        <v>330</v>
      </c>
      <c r="I467" t="s">
        <v>310</v>
      </c>
      <c r="J467" t="s">
        <v>76</v>
      </c>
      <c r="K467" t="s">
        <v>152</v>
      </c>
      <c r="L467" t="s">
        <v>153</v>
      </c>
      <c r="M467" t="s">
        <v>644</v>
      </c>
      <c r="N467">
        <v>274.32</v>
      </c>
      <c r="O467">
        <v>-274.32</v>
      </c>
      <c r="P467" t="s">
        <v>154</v>
      </c>
      <c r="Q467" t="s">
        <v>187</v>
      </c>
      <c r="R467" t="s">
        <v>166</v>
      </c>
      <c r="S467" t="s">
        <v>167</v>
      </c>
      <c r="T467" t="s">
        <v>645</v>
      </c>
    </row>
    <row r="468" spans="1:20" x14ac:dyDescent="0.25">
      <c r="A468">
        <v>2025</v>
      </c>
      <c r="B468" t="s">
        <v>112</v>
      </c>
      <c r="C468" s="142">
        <v>45957</v>
      </c>
      <c r="D468" t="s">
        <v>75</v>
      </c>
      <c r="E468" t="s">
        <v>3</v>
      </c>
      <c r="F468" t="s">
        <v>76</v>
      </c>
      <c r="G468" t="s">
        <v>329</v>
      </c>
      <c r="H468" t="s">
        <v>330</v>
      </c>
      <c r="I468" t="s">
        <v>310</v>
      </c>
      <c r="J468" t="s">
        <v>76</v>
      </c>
      <c r="K468" t="s">
        <v>162</v>
      </c>
      <c r="L468" t="s">
        <v>163</v>
      </c>
      <c r="M468" t="s">
        <v>646</v>
      </c>
      <c r="N468">
        <v>5880.32</v>
      </c>
      <c r="O468">
        <v>-5880.32</v>
      </c>
      <c r="P468" t="s">
        <v>154</v>
      </c>
      <c r="Q468" t="s">
        <v>187</v>
      </c>
      <c r="R468" t="s">
        <v>166</v>
      </c>
      <c r="S468" t="s">
        <v>167</v>
      </c>
      <c r="T468" t="s">
        <v>647</v>
      </c>
    </row>
    <row r="469" spans="1:20" x14ac:dyDescent="0.25">
      <c r="A469">
        <v>2025</v>
      </c>
      <c r="B469" t="s">
        <v>112</v>
      </c>
      <c r="C469" s="142">
        <v>45961</v>
      </c>
      <c r="D469" t="s">
        <v>75</v>
      </c>
      <c r="E469" t="s">
        <v>3</v>
      </c>
      <c r="F469" t="s">
        <v>76</v>
      </c>
      <c r="G469" t="s">
        <v>329</v>
      </c>
      <c r="H469" t="s">
        <v>357</v>
      </c>
      <c r="I469" t="s">
        <v>310</v>
      </c>
      <c r="J469" t="s">
        <v>76</v>
      </c>
      <c r="K469" t="s">
        <v>311</v>
      </c>
      <c r="L469" t="s">
        <v>312</v>
      </c>
      <c r="M469" t="s">
        <v>390</v>
      </c>
      <c r="N469">
        <v>3362.65</v>
      </c>
      <c r="O469">
        <v>-3362.65</v>
      </c>
      <c r="P469" t="s">
        <v>154</v>
      </c>
      <c r="Q469" t="s">
        <v>187</v>
      </c>
      <c r="R469" t="s">
        <v>166</v>
      </c>
      <c r="S469" t="s">
        <v>167</v>
      </c>
      <c r="T469" t="s">
        <v>391</v>
      </c>
    </row>
    <row r="470" spans="1:20" x14ac:dyDescent="0.25">
      <c r="A470">
        <v>2025</v>
      </c>
      <c r="B470" t="s">
        <v>113</v>
      </c>
      <c r="C470" s="142">
        <v>45967</v>
      </c>
      <c r="D470" t="s">
        <v>75</v>
      </c>
      <c r="E470" t="s">
        <v>3</v>
      </c>
      <c r="F470" t="s">
        <v>76</v>
      </c>
      <c r="G470" t="s">
        <v>329</v>
      </c>
      <c r="H470" t="s">
        <v>330</v>
      </c>
      <c r="I470" t="s">
        <v>310</v>
      </c>
      <c r="J470" t="s">
        <v>76</v>
      </c>
      <c r="K470" t="s">
        <v>152</v>
      </c>
      <c r="L470" t="s">
        <v>153</v>
      </c>
      <c r="M470" t="s">
        <v>648</v>
      </c>
      <c r="N470">
        <v>524.57000000000005</v>
      </c>
      <c r="O470">
        <v>-524.57000000000005</v>
      </c>
      <c r="P470" t="s">
        <v>154</v>
      </c>
      <c r="Q470" t="s">
        <v>187</v>
      </c>
      <c r="R470" t="s">
        <v>166</v>
      </c>
      <c r="S470" t="s">
        <v>167</v>
      </c>
      <c r="T470" t="s">
        <v>649</v>
      </c>
    </row>
    <row r="471" spans="1:20" x14ac:dyDescent="0.25">
      <c r="A471">
        <v>2025</v>
      </c>
      <c r="B471" t="s">
        <v>113</v>
      </c>
      <c r="C471" s="142">
        <v>45966</v>
      </c>
      <c r="D471" t="s">
        <v>75</v>
      </c>
      <c r="E471" t="s">
        <v>3</v>
      </c>
      <c r="F471" t="s">
        <v>76</v>
      </c>
      <c r="G471" t="s">
        <v>329</v>
      </c>
      <c r="H471" t="s">
        <v>330</v>
      </c>
      <c r="I471" t="s">
        <v>310</v>
      </c>
      <c r="J471" t="s">
        <v>76</v>
      </c>
      <c r="K471" t="s">
        <v>162</v>
      </c>
      <c r="L471" t="s">
        <v>163</v>
      </c>
      <c r="M471" t="s">
        <v>650</v>
      </c>
      <c r="N471">
        <v>29388.65</v>
      </c>
      <c r="O471">
        <v>-29388.65</v>
      </c>
      <c r="P471" t="s">
        <v>154</v>
      </c>
      <c r="Q471" t="s">
        <v>187</v>
      </c>
      <c r="R471" t="s">
        <v>166</v>
      </c>
      <c r="S471" t="s">
        <v>167</v>
      </c>
      <c r="T471" t="s">
        <v>651</v>
      </c>
    </row>
    <row r="472" spans="1:20" x14ac:dyDescent="0.25">
      <c r="A472">
        <v>2025</v>
      </c>
      <c r="B472" t="s">
        <v>113</v>
      </c>
      <c r="C472" s="142">
        <v>45980</v>
      </c>
      <c r="D472" t="s">
        <v>75</v>
      </c>
      <c r="E472" t="s">
        <v>3</v>
      </c>
      <c r="F472" t="s">
        <v>76</v>
      </c>
      <c r="G472" t="s">
        <v>329</v>
      </c>
      <c r="H472" t="s">
        <v>161</v>
      </c>
      <c r="I472" t="s">
        <v>310</v>
      </c>
      <c r="J472" t="s">
        <v>76</v>
      </c>
      <c r="K472" t="s">
        <v>162</v>
      </c>
      <c r="L472" t="s">
        <v>163</v>
      </c>
      <c r="M472" t="s">
        <v>652</v>
      </c>
      <c r="N472">
        <v>381.46</v>
      </c>
      <c r="O472">
        <v>-381.46</v>
      </c>
      <c r="P472" t="s">
        <v>154</v>
      </c>
      <c r="Q472" t="s">
        <v>187</v>
      </c>
      <c r="R472" t="s">
        <v>166</v>
      </c>
      <c r="S472" t="s">
        <v>167</v>
      </c>
      <c r="T472" t="s">
        <v>653</v>
      </c>
    </row>
    <row r="473" spans="1:20" x14ac:dyDescent="0.25">
      <c r="A473">
        <v>2025</v>
      </c>
      <c r="B473" t="s">
        <v>113</v>
      </c>
      <c r="C473" s="142">
        <v>45987</v>
      </c>
      <c r="D473" t="s">
        <v>75</v>
      </c>
      <c r="E473" t="s">
        <v>3</v>
      </c>
      <c r="F473" t="s">
        <v>76</v>
      </c>
      <c r="G473" t="s">
        <v>329</v>
      </c>
      <c r="H473" t="s">
        <v>161</v>
      </c>
      <c r="I473" t="s">
        <v>310</v>
      </c>
      <c r="J473" t="s">
        <v>76</v>
      </c>
      <c r="K473" t="s">
        <v>162</v>
      </c>
      <c r="L473" t="s">
        <v>163</v>
      </c>
      <c r="M473" t="s">
        <v>654</v>
      </c>
      <c r="N473">
        <v>1720.69</v>
      </c>
      <c r="O473">
        <v>-1720.69</v>
      </c>
      <c r="P473" t="s">
        <v>154</v>
      </c>
      <c r="Q473" t="s">
        <v>187</v>
      </c>
      <c r="R473" t="s">
        <v>166</v>
      </c>
      <c r="S473" t="s">
        <v>167</v>
      </c>
      <c r="T473" t="s">
        <v>655</v>
      </c>
    </row>
    <row r="474" spans="1:20" x14ac:dyDescent="0.25">
      <c r="A474">
        <v>2025</v>
      </c>
      <c r="B474" t="s">
        <v>113</v>
      </c>
      <c r="C474" s="142">
        <v>45991</v>
      </c>
      <c r="D474" t="s">
        <v>75</v>
      </c>
      <c r="E474" t="s">
        <v>3</v>
      </c>
      <c r="F474" t="s">
        <v>76</v>
      </c>
      <c r="G474" t="s">
        <v>329</v>
      </c>
      <c r="H474" t="s">
        <v>357</v>
      </c>
      <c r="I474" t="s">
        <v>310</v>
      </c>
      <c r="J474" t="s">
        <v>76</v>
      </c>
      <c r="K474" t="s">
        <v>311</v>
      </c>
      <c r="L474" t="s">
        <v>312</v>
      </c>
      <c r="M474" t="s">
        <v>400</v>
      </c>
      <c r="N474">
        <v>847.48</v>
      </c>
      <c r="O474">
        <v>-847.48</v>
      </c>
      <c r="P474" t="s">
        <v>154</v>
      </c>
      <c r="Q474" t="s">
        <v>187</v>
      </c>
      <c r="R474" t="s">
        <v>166</v>
      </c>
      <c r="S474" t="s">
        <v>167</v>
      </c>
      <c r="T474" t="s">
        <v>401</v>
      </c>
    </row>
    <row r="475" spans="1:20" x14ac:dyDescent="0.25">
      <c r="A475">
        <v>2025</v>
      </c>
      <c r="B475" t="s">
        <v>114</v>
      </c>
      <c r="C475" s="142">
        <v>46006</v>
      </c>
      <c r="D475" t="s">
        <v>75</v>
      </c>
      <c r="E475" t="s">
        <v>3</v>
      </c>
      <c r="F475" t="s">
        <v>76</v>
      </c>
      <c r="G475" t="s">
        <v>329</v>
      </c>
      <c r="H475" t="s">
        <v>330</v>
      </c>
      <c r="I475" t="s">
        <v>310</v>
      </c>
      <c r="J475" t="s">
        <v>76</v>
      </c>
      <c r="K475" t="s">
        <v>152</v>
      </c>
      <c r="L475" t="s">
        <v>153</v>
      </c>
      <c r="M475" t="s">
        <v>656</v>
      </c>
      <c r="N475">
        <v>201.48</v>
      </c>
      <c r="O475">
        <v>-201.48</v>
      </c>
      <c r="P475" t="s">
        <v>209</v>
      </c>
      <c r="Q475" t="s">
        <v>187</v>
      </c>
      <c r="R475" t="s">
        <v>166</v>
      </c>
      <c r="S475" t="s">
        <v>167</v>
      </c>
      <c r="T475" t="s">
        <v>657</v>
      </c>
    </row>
    <row r="476" spans="1:20" x14ac:dyDescent="0.25">
      <c r="A476">
        <v>2025</v>
      </c>
      <c r="B476" t="s">
        <v>114</v>
      </c>
      <c r="C476" s="142">
        <v>45992</v>
      </c>
      <c r="D476" t="s">
        <v>75</v>
      </c>
      <c r="E476" t="s">
        <v>3</v>
      </c>
      <c r="F476" t="s">
        <v>76</v>
      </c>
      <c r="G476" t="s">
        <v>329</v>
      </c>
      <c r="H476" t="s">
        <v>161</v>
      </c>
      <c r="I476" t="s">
        <v>310</v>
      </c>
      <c r="J476" t="s">
        <v>76</v>
      </c>
      <c r="K476" t="s">
        <v>162</v>
      </c>
      <c r="L476" t="s">
        <v>163</v>
      </c>
      <c r="M476" t="s">
        <v>658</v>
      </c>
      <c r="N476">
        <v>9761.5300000000007</v>
      </c>
      <c r="O476">
        <v>-9761.5300000000007</v>
      </c>
      <c r="P476" t="s">
        <v>209</v>
      </c>
      <c r="Q476" t="s">
        <v>187</v>
      </c>
      <c r="R476" t="s">
        <v>166</v>
      </c>
      <c r="S476" t="s">
        <v>167</v>
      </c>
      <c r="T476" t="s">
        <v>659</v>
      </c>
    </row>
    <row r="477" spans="1:20" x14ac:dyDescent="0.25">
      <c r="A477">
        <v>2025</v>
      </c>
      <c r="B477" t="s">
        <v>114</v>
      </c>
      <c r="C477" s="142">
        <v>46001</v>
      </c>
      <c r="D477" t="s">
        <v>75</v>
      </c>
      <c r="E477" t="s">
        <v>3</v>
      </c>
      <c r="F477" t="s">
        <v>76</v>
      </c>
      <c r="G477" t="s">
        <v>329</v>
      </c>
      <c r="H477" t="s">
        <v>330</v>
      </c>
      <c r="I477" t="s">
        <v>310</v>
      </c>
      <c r="J477" t="s">
        <v>76</v>
      </c>
      <c r="K477" t="s">
        <v>162</v>
      </c>
      <c r="L477" t="s">
        <v>163</v>
      </c>
      <c r="M477" t="s">
        <v>660</v>
      </c>
      <c r="N477">
        <v>2383.66</v>
      </c>
      <c r="O477">
        <v>-2383.66</v>
      </c>
      <c r="P477" t="s">
        <v>209</v>
      </c>
      <c r="Q477" t="s">
        <v>187</v>
      </c>
      <c r="R477" t="s">
        <v>166</v>
      </c>
      <c r="S477" t="s">
        <v>167</v>
      </c>
      <c r="T477" t="s">
        <v>661</v>
      </c>
    </row>
    <row r="478" spans="1:20" x14ac:dyDescent="0.25">
      <c r="A478">
        <v>2025</v>
      </c>
      <c r="B478" t="s">
        <v>114</v>
      </c>
      <c r="C478" s="142">
        <v>46022</v>
      </c>
      <c r="D478" t="s">
        <v>75</v>
      </c>
      <c r="E478" t="s">
        <v>3</v>
      </c>
      <c r="F478" t="s">
        <v>76</v>
      </c>
      <c r="G478" t="s">
        <v>329</v>
      </c>
      <c r="H478" t="s">
        <v>357</v>
      </c>
      <c r="I478" t="s">
        <v>310</v>
      </c>
      <c r="J478" t="s">
        <v>76</v>
      </c>
      <c r="K478" t="s">
        <v>311</v>
      </c>
      <c r="L478" t="s">
        <v>312</v>
      </c>
      <c r="M478" t="s">
        <v>413</v>
      </c>
      <c r="N478">
        <v>1660.05</v>
      </c>
      <c r="O478">
        <v>-1660.05</v>
      </c>
      <c r="P478" t="s">
        <v>154</v>
      </c>
      <c r="Q478" t="s">
        <v>187</v>
      </c>
      <c r="R478" t="s">
        <v>166</v>
      </c>
      <c r="S478" t="s">
        <v>167</v>
      </c>
      <c r="T478" t="s">
        <v>414</v>
      </c>
    </row>
    <row r="479" spans="1:20" x14ac:dyDescent="0.25">
      <c r="A479">
        <v>2026</v>
      </c>
      <c r="B479" t="s">
        <v>115</v>
      </c>
      <c r="C479" s="142">
        <v>46029</v>
      </c>
      <c r="D479" t="s">
        <v>75</v>
      </c>
      <c r="E479" t="s">
        <v>3</v>
      </c>
      <c r="F479" t="s">
        <v>76</v>
      </c>
      <c r="G479" t="s">
        <v>329</v>
      </c>
      <c r="H479" t="s">
        <v>161</v>
      </c>
      <c r="I479" t="s">
        <v>310</v>
      </c>
      <c r="J479" t="s">
        <v>76</v>
      </c>
      <c r="K479" t="s">
        <v>152</v>
      </c>
      <c r="L479" t="s">
        <v>153</v>
      </c>
      <c r="M479" t="s">
        <v>662</v>
      </c>
      <c r="N479">
        <v>68.599999999999994</v>
      </c>
      <c r="O479">
        <v>-68.599999999999994</v>
      </c>
      <c r="P479" t="s">
        <v>154</v>
      </c>
      <c r="Q479" t="s">
        <v>187</v>
      </c>
      <c r="R479" t="s">
        <v>156</v>
      </c>
      <c r="S479" t="s">
        <v>157</v>
      </c>
      <c r="T479" t="s">
        <v>663</v>
      </c>
    </row>
    <row r="480" spans="1:20" x14ac:dyDescent="0.25">
      <c r="A480">
        <v>2026</v>
      </c>
      <c r="B480" t="s">
        <v>115</v>
      </c>
      <c r="C480" s="142">
        <v>46028</v>
      </c>
      <c r="D480" t="s">
        <v>75</v>
      </c>
      <c r="E480" t="s">
        <v>3</v>
      </c>
      <c r="F480" t="s">
        <v>76</v>
      </c>
      <c r="G480" t="s">
        <v>329</v>
      </c>
      <c r="H480" t="s">
        <v>161</v>
      </c>
      <c r="I480" t="s">
        <v>310</v>
      </c>
      <c r="J480" t="s">
        <v>76</v>
      </c>
      <c r="K480" t="s">
        <v>162</v>
      </c>
      <c r="L480" t="s">
        <v>163</v>
      </c>
      <c r="M480" t="s">
        <v>664</v>
      </c>
      <c r="N480">
        <v>1988</v>
      </c>
      <c r="O480">
        <v>-1988</v>
      </c>
      <c r="P480" t="s">
        <v>154</v>
      </c>
      <c r="Q480" t="s">
        <v>187</v>
      </c>
      <c r="R480" t="s">
        <v>156</v>
      </c>
      <c r="S480" t="s">
        <v>157</v>
      </c>
      <c r="T480" t="s">
        <v>665</v>
      </c>
    </row>
    <row r="481" spans="1:20" x14ac:dyDescent="0.25">
      <c r="A481">
        <v>2026</v>
      </c>
      <c r="B481" t="s">
        <v>115</v>
      </c>
      <c r="C481" s="142">
        <v>46053</v>
      </c>
      <c r="D481" t="s">
        <v>75</v>
      </c>
      <c r="E481" t="s">
        <v>3</v>
      </c>
      <c r="F481" t="s">
        <v>76</v>
      </c>
      <c r="H481" t="s">
        <v>469</v>
      </c>
      <c r="I481" t="s">
        <v>310</v>
      </c>
      <c r="J481" t="s">
        <v>76</v>
      </c>
      <c r="K481" t="s">
        <v>311</v>
      </c>
      <c r="L481" t="s">
        <v>312</v>
      </c>
      <c r="M481" t="s">
        <v>313</v>
      </c>
      <c r="N481">
        <v>5272.7</v>
      </c>
      <c r="O481">
        <v>-5272.7</v>
      </c>
      <c r="P481" t="s">
        <v>154</v>
      </c>
      <c r="Q481" t="s">
        <v>187</v>
      </c>
      <c r="R481" t="s">
        <v>314</v>
      </c>
      <c r="S481" t="s">
        <v>315</v>
      </c>
      <c r="T481" t="s">
        <v>316</v>
      </c>
    </row>
    <row r="482" spans="1:20" x14ac:dyDescent="0.25">
      <c r="A482">
        <v>2026</v>
      </c>
      <c r="B482" t="s">
        <v>116</v>
      </c>
      <c r="C482" s="142">
        <v>46058</v>
      </c>
      <c r="D482" t="s">
        <v>75</v>
      </c>
      <c r="E482" t="s">
        <v>3</v>
      </c>
      <c r="F482" t="s">
        <v>76</v>
      </c>
      <c r="G482" t="s">
        <v>329</v>
      </c>
      <c r="H482" t="s">
        <v>330</v>
      </c>
      <c r="I482" t="s">
        <v>310</v>
      </c>
      <c r="J482" t="s">
        <v>76</v>
      </c>
      <c r="K482" t="s">
        <v>162</v>
      </c>
      <c r="L482" t="s">
        <v>163</v>
      </c>
      <c r="M482" t="s">
        <v>480</v>
      </c>
      <c r="N482">
        <v>735.46</v>
      </c>
      <c r="O482">
        <v>-735.46</v>
      </c>
      <c r="P482" t="s">
        <v>154</v>
      </c>
      <c r="Q482" t="s">
        <v>187</v>
      </c>
      <c r="R482" t="s">
        <v>156</v>
      </c>
      <c r="S482" t="s">
        <v>157</v>
      </c>
      <c r="T482" t="s">
        <v>481</v>
      </c>
    </row>
    <row r="483" spans="1:20" x14ac:dyDescent="0.25">
      <c r="A483">
        <v>2026</v>
      </c>
      <c r="B483" t="s">
        <v>116</v>
      </c>
      <c r="C483" s="142">
        <v>46058</v>
      </c>
      <c r="D483" t="s">
        <v>75</v>
      </c>
      <c r="E483" t="s">
        <v>3</v>
      </c>
      <c r="F483" t="s">
        <v>76</v>
      </c>
      <c r="G483" t="s">
        <v>329</v>
      </c>
      <c r="H483" t="s">
        <v>330</v>
      </c>
      <c r="I483" t="s">
        <v>310</v>
      </c>
      <c r="J483" t="s">
        <v>76</v>
      </c>
      <c r="K483" t="s">
        <v>162</v>
      </c>
      <c r="L483" t="s">
        <v>163</v>
      </c>
      <c r="M483" t="s">
        <v>666</v>
      </c>
      <c r="N483">
        <v>540.51</v>
      </c>
      <c r="O483">
        <v>-540.51</v>
      </c>
      <c r="P483" t="s">
        <v>154</v>
      </c>
      <c r="Q483" t="s">
        <v>187</v>
      </c>
      <c r="R483" t="s">
        <v>156</v>
      </c>
      <c r="S483" t="s">
        <v>157</v>
      </c>
      <c r="T483" t="s">
        <v>667</v>
      </c>
    </row>
    <row r="484" spans="1:20" x14ac:dyDescent="0.25">
      <c r="A484">
        <v>2026</v>
      </c>
      <c r="B484" t="s">
        <v>116</v>
      </c>
      <c r="C484" s="142">
        <v>46062</v>
      </c>
      <c r="D484" t="s">
        <v>75</v>
      </c>
      <c r="E484" t="s">
        <v>3</v>
      </c>
      <c r="F484" t="s">
        <v>76</v>
      </c>
      <c r="G484" t="s">
        <v>329</v>
      </c>
      <c r="H484" t="s">
        <v>330</v>
      </c>
      <c r="I484" t="s">
        <v>310</v>
      </c>
      <c r="J484" t="s">
        <v>76</v>
      </c>
      <c r="K484" t="s">
        <v>162</v>
      </c>
      <c r="L484" t="s">
        <v>163</v>
      </c>
      <c r="M484" t="s">
        <v>482</v>
      </c>
      <c r="N484">
        <v>525.83000000000004</v>
      </c>
      <c r="O484">
        <v>-525.83000000000004</v>
      </c>
      <c r="P484" t="s">
        <v>154</v>
      </c>
      <c r="Q484" t="s">
        <v>187</v>
      </c>
      <c r="R484" t="s">
        <v>156</v>
      </c>
      <c r="S484" t="s">
        <v>157</v>
      </c>
      <c r="T484" t="s">
        <v>483</v>
      </c>
    </row>
    <row r="485" spans="1:20" x14ac:dyDescent="0.25">
      <c r="A485">
        <v>2026</v>
      </c>
      <c r="B485" t="s">
        <v>116</v>
      </c>
      <c r="C485" s="142">
        <v>46064</v>
      </c>
      <c r="D485" t="s">
        <v>75</v>
      </c>
      <c r="E485" t="s">
        <v>3</v>
      </c>
      <c r="F485" t="s">
        <v>76</v>
      </c>
      <c r="G485" t="s">
        <v>329</v>
      </c>
      <c r="H485" t="s">
        <v>330</v>
      </c>
      <c r="I485" t="s">
        <v>310</v>
      </c>
      <c r="J485" t="s">
        <v>76</v>
      </c>
      <c r="K485" t="s">
        <v>162</v>
      </c>
      <c r="L485" t="s">
        <v>163</v>
      </c>
      <c r="M485" t="s">
        <v>668</v>
      </c>
      <c r="N485">
        <v>86.83</v>
      </c>
      <c r="O485">
        <v>-86.83</v>
      </c>
      <c r="P485" t="s">
        <v>154</v>
      </c>
      <c r="Q485" t="s">
        <v>187</v>
      </c>
      <c r="R485" t="s">
        <v>156</v>
      </c>
      <c r="S485" t="s">
        <v>157</v>
      </c>
      <c r="T485" t="s">
        <v>669</v>
      </c>
    </row>
    <row r="486" spans="1:20" x14ac:dyDescent="0.25">
      <c r="A486">
        <v>2026</v>
      </c>
      <c r="B486" t="s">
        <v>116</v>
      </c>
      <c r="C486" s="142">
        <v>46081</v>
      </c>
      <c r="D486" t="s">
        <v>75</v>
      </c>
      <c r="E486" t="s">
        <v>3</v>
      </c>
      <c r="F486" t="s">
        <v>76</v>
      </c>
      <c r="G486" t="s">
        <v>329</v>
      </c>
      <c r="H486" t="s">
        <v>330</v>
      </c>
      <c r="I486" t="s">
        <v>310</v>
      </c>
      <c r="J486" t="s">
        <v>76</v>
      </c>
      <c r="K486" t="s">
        <v>162</v>
      </c>
      <c r="L486" t="s">
        <v>163</v>
      </c>
      <c r="M486" t="s">
        <v>670</v>
      </c>
      <c r="N486">
        <v>171.42</v>
      </c>
      <c r="O486">
        <v>-171.42</v>
      </c>
      <c r="P486" t="s">
        <v>154</v>
      </c>
      <c r="Q486" t="s">
        <v>187</v>
      </c>
      <c r="R486" t="s">
        <v>156</v>
      </c>
      <c r="S486" t="s">
        <v>157</v>
      </c>
      <c r="T486" t="s">
        <v>671</v>
      </c>
    </row>
    <row r="487" spans="1:20" x14ac:dyDescent="0.25">
      <c r="A487">
        <v>2026</v>
      </c>
      <c r="B487" t="s">
        <v>116</v>
      </c>
      <c r="C487" s="142">
        <v>46081</v>
      </c>
      <c r="D487" t="s">
        <v>75</v>
      </c>
      <c r="E487" t="s">
        <v>3</v>
      </c>
      <c r="F487" t="s">
        <v>76</v>
      </c>
      <c r="H487" t="s">
        <v>469</v>
      </c>
      <c r="I487" t="s">
        <v>310</v>
      </c>
      <c r="J487" t="s">
        <v>76</v>
      </c>
      <c r="K487" t="s">
        <v>311</v>
      </c>
      <c r="L487" t="s">
        <v>312</v>
      </c>
      <c r="M487" t="s">
        <v>335</v>
      </c>
      <c r="N487">
        <v>6854.62</v>
      </c>
      <c r="O487">
        <v>-6854.62</v>
      </c>
      <c r="P487" t="s">
        <v>154</v>
      </c>
      <c r="Q487" t="s">
        <v>187</v>
      </c>
      <c r="R487" t="s">
        <v>314</v>
      </c>
      <c r="S487" t="s">
        <v>315</v>
      </c>
      <c r="T487" t="s">
        <v>336</v>
      </c>
    </row>
    <row r="488" spans="1:20" x14ac:dyDescent="0.25">
      <c r="A488">
        <v>2026</v>
      </c>
      <c r="B488" t="s">
        <v>117</v>
      </c>
      <c r="C488" s="142">
        <v>46093</v>
      </c>
      <c r="D488" t="s">
        <v>75</v>
      </c>
      <c r="E488" t="s">
        <v>3</v>
      </c>
      <c r="F488" t="s">
        <v>76</v>
      </c>
      <c r="G488" t="s">
        <v>329</v>
      </c>
      <c r="H488" t="s">
        <v>330</v>
      </c>
      <c r="I488" t="s">
        <v>310</v>
      </c>
      <c r="J488" t="s">
        <v>76</v>
      </c>
      <c r="K488" t="s">
        <v>152</v>
      </c>
      <c r="L488" t="s">
        <v>153</v>
      </c>
      <c r="M488" t="s">
        <v>672</v>
      </c>
      <c r="N488">
        <v>198.27</v>
      </c>
      <c r="O488">
        <v>-198.27</v>
      </c>
      <c r="P488" t="s">
        <v>224</v>
      </c>
      <c r="Q488" t="s">
        <v>187</v>
      </c>
      <c r="R488" t="s">
        <v>156</v>
      </c>
      <c r="S488" t="s">
        <v>157</v>
      </c>
      <c r="T488" t="s">
        <v>673</v>
      </c>
    </row>
    <row r="489" spans="1:20" x14ac:dyDescent="0.25">
      <c r="A489">
        <v>2026</v>
      </c>
      <c r="B489" t="s">
        <v>117</v>
      </c>
      <c r="C489" s="142">
        <v>46105</v>
      </c>
      <c r="D489" t="s">
        <v>75</v>
      </c>
      <c r="E489" t="s">
        <v>3</v>
      </c>
      <c r="F489" t="s">
        <v>76</v>
      </c>
      <c r="G489" t="s">
        <v>329</v>
      </c>
      <c r="H489" t="s">
        <v>161</v>
      </c>
      <c r="I489" t="s">
        <v>310</v>
      </c>
      <c r="J489" t="s">
        <v>76</v>
      </c>
      <c r="K489" t="s">
        <v>152</v>
      </c>
      <c r="L489" t="s">
        <v>153</v>
      </c>
      <c r="M489" t="s">
        <v>674</v>
      </c>
      <c r="N489">
        <v>55.53</v>
      </c>
      <c r="O489">
        <v>-55.53</v>
      </c>
      <c r="P489" t="s">
        <v>224</v>
      </c>
      <c r="Q489" t="s">
        <v>187</v>
      </c>
      <c r="R489" t="s">
        <v>156</v>
      </c>
      <c r="S489" t="s">
        <v>157</v>
      </c>
      <c r="T489" t="s">
        <v>675</v>
      </c>
    </row>
    <row r="490" spans="1:20" x14ac:dyDescent="0.25">
      <c r="A490">
        <v>2026</v>
      </c>
      <c r="B490" t="s">
        <v>117</v>
      </c>
      <c r="C490" s="142">
        <v>46107</v>
      </c>
      <c r="D490" t="s">
        <v>75</v>
      </c>
      <c r="E490" t="s">
        <v>3</v>
      </c>
      <c r="F490" t="s">
        <v>76</v>
      </c>
      <c r="G490" t="s">
        <v>329</v>
      </c>
      <c r="H490" t="s">
        <v>330</v>
      </c>
      <c r="I490" t="s">
        <v>310</v>
      </c>
      <c r="J490" t="s">
        <v>76</v>
      </c>
      <c r="K490" t="s">
        <v>152</v>
      </c>
      <c r="L490" t="s">
        <v>153</v>
      </c>
      <c r="M490" t="s">
        <v>676</v>
      </c>
      <c r="N490">
        <v>285.88</v>
      </c>
      <c r="O490">
        <v>-285.88</v>
      </c>
      <c r="P490" t="s">
        <v>224</v>
      </c>
      <c r="Q490" t="s">
        <v>187</v>
      </c>
      <c r="R490" t="s">
        <v>156</v>
      </c>
      <c r="S490" t="s">
        <v>157</v>
      </c>
      <c r="T490" t="s">
        <v>677</v>
      </c>
    </row>
    <row r="491" spans="1:20" x14ac:dyDescent="0.25">
      <c r="A491">
        <v>2026</v>
      </c>
      <c r="B491" t="s">
        <v>117</v>
      </c>
      <c r="C491" s="142">
        <v>46085</v>
      </c>
      <c r="D491" t="s">
        <v>75</v>
      </c>
      <c r="E491" t="s">
        <v>3</v>
      </c>
      <c r="F491" t="s">
        <v>76</v>
      </c>
      <c r="G491" t="s">
        <v>329</v>
      </c>
      <c r="H491" t="s">
        <v>161</v>
      </c>
      <c r="I491" t="s">
        <v>310</v>
      </c>
      <c r="J491" t="s">
        <v>76</v>
      </c>
      <c r="K491" t="s">
        <v>162</v>
      </c>
      <c r="L491" t="s">
        <v>163</v>
      </c>
      <c r="M491" t="s">
        <v>678</v>
      </c>
      <c r="N491">
        <v>4244.3999999999996</v>
      </c>
      <c r="O491">
        <v>-4244.3999999999996</v>
      </c>
      <c r="P491" t="s">
        <v>224</v>
      </c>
      <c r="Q491" t="s">
        <v>187</v>
      </c>
      <c r="R491" t="s">
        <v>156</v>
      </c>
      <c r="S491" t="s">
        <v>157</v>
      </c>
      <c r="T491" t="s">
        <v>679</v>
      </c>
    </row>
    <row r="492" spans="1:20" x14ac:dyDescent="0.25">
      <c r="A492">
        <v>2026</v>
      </c>
      <c r="B492" t="s">
        <v>117</v>
      </c>
      <c r="C492" s="142">
        <v>46090</v>
      </c>
      <c r="D492" t="s">
        <v>75</v>
      </c>
      <c r="E492" t="s">
        <v>3</v>
      </c>
      <c r="F492" t="s">
        <v>76</v>
      </c>
      <c r="G492" t="s">
        <v>329</v>
      </c>
      <c r="H492" t="s">
        <v>330</v>
      </c>
      <c r="I492" t="s">
        <v>310</v>
      </c>
      <c r="J492" t="s">
        <v>76</v>
      </c>
      <c r="K492" t="s">
        <v>162</v>
      </c>
      <c r="L492" t="s">
        <v>163</v>
      </c>
      <c r="M492" t="s">
        <v>680</v>
      </c>
      <c r="N492">
        <v>1031.2</v>
      </c>
      <c r="O492">
        <v>-1031.2</v>
      </c>
      <c r="P492" t="s">
        <v>224</v>
      </c>
      <c r="Q492" t="s">
        <v>187</v>
      </c>
      <c r="R492" t="s">
        <v>156</v>
      </c>
      <c r="S492" t="s">
        <v>157</v>
      </c>
      <c r="T492" t="s">
        <v>681</v>
      </c>
    </row>
    <row r="493" spans="1:20" x14ac:dyDescent="0.25">
      <c r="A493">
        <v>2026</v>
      </c>
      <c r="B493" t="s">
        <v>117</v>
      </c>
      <c r="C493" s="142">
        <v>46094</v>
      </c>
      <c r="D493" t="s">
        <v>75</v>
      </c>
      <c r="E493" t="s">
        <v>3</v>
      </c>
      <c r="F493" t="s">
        <v>76</v>
      </c>
      <c r="G493" t="s">
        <v>329</v>
      </c>
      <c r="H493" t="s">
        <v>161</v>
      </c>
      <c r="I493" t="s">
        <v>310</v>
      </c>
      <c r="J493" t="s">
        <v>76</v>
      </c>
      <c r="K493" t="s">
        <v>162</v>
      </c>
      <c r="L493" t="s">
        <v>163</v>
      </c>
      <c r="M493" t="s">
        <v>682</v>
      </c>
      <c r="N493">
        <v>1362.5</v>
      </c>
      <c r="O493">
        <v>-1362.5</v>
      </c>
      <c r="P493" t="s">
        <v>224</v>
      </c>
      <c r="Q493" t="s">
        <v>187</v>
      </c>
      <c r="R493" t="s">
        <v>156</v>
      </c>
      <c r="S493" t="s">
        <v>157</v>
      </c>
      <c r="T493" t="s">
        <v>683</v>
      </c>
    </row>
    <row r="494" spans="1:20" x14ac:dyDescent="0.25">
      <c r="A494">
        <v>2026</v>
      </c>
      <c r="B494" t="s">
        <v>117</v>
      </c>
      <c r="C494" s="142">
        <v>46105</v>
      </c>
      <c r="D494" t="s">
        <v>75</v>
      </c>
      <c r="E494" t="s">
        <v>3</v>
      </c>
      <c r="F494" t="s">
        <v>76</v>
      </c>
      <c r="G494" t="s">
        <v>329</v>
      </c>
      <c r="H494" t="s">
        <v>161</v>
      </c>
      <c r="I494" t="s">
        <v>310</v>
      </c>
      <c r="J494" t="s">
        <v>76</v>
      </c>
      <c r="K494" t="s">
        <v>162</v>
      </c>
      <c r="L494" t="s">
        <v>163</v>
      </c>
      <c r="M494" t="s">
        <v>674</v>
      </c>
      <c r="N494">
        <v>55.53</v>
      </c>
      <c r="O494">
        <v>-55.53</v>
      </c>
      <c r="P494" t="s">
        <v>224</v>
      </c>
      <c r="Q494" t="s">
        <v>187</v>
      </c>
      <c r="R494" t="s">
        <v>156</v>
      </c>
      <c r="S494" t="s">
        <v>157</v>
      </c>
      <c r="T494" t="s">
        <v>675</v>
      </c>
    </row>
    <row r="495" spans="1:20" x14ac:dyDescent="0.25">
      <c r="A495">
        <v>2026</v>
      </c>
      <c r="B495" t="s">
        <v>117</v>
      </c>
      <c r="C495" s="142">
        <v>46106</v>
      </c>
      <c r="D495" t="s">
        <v>75</v>
      </c>
      <c r="E495" t="s">
        <v>3</v>
      </c>
      <c r="F495" t="s">
        <v>76</v>
      </c>
      <c r="G495" t="s">
        <v>329</v>
      </c>
      <c r="H495" t="s">
        <v>330</v>
      </c>
      <c r="I495" t="s">
        <v>310</v>
      </c>
      <c r="J495" t="s">
        <v>76</v>
      </c>
      <c r="K495" t="s">
        <v>162</v>
      </c>
      <c r="L495" t="s">
        <v>163</v>
      </c>
      <c r="M495" t="s">
        <v>684</v>
      </c>
      <c r="N495">
        <v>442.25</v>
      </c>
      <c r="O495">
        <v>-442.25</v>
      </c>
      <c r="P495" t="s">
        <v>224</v>
      </c>
      <c r="Q495" t="s">
        <v>187</v>
      </c>
      <c r="R495" t="s">
        <v>156</v>
      </c>
      <c r="S495" t="s">
        <v>157</v>
      </c>
      <c r="T495" t="s">
        <v>685</v>
      </c>
    </row>
    <row r="496" spans="1:20" x14ac:dyDescent="0.25">
      <c r="A496">
        <v>2026</v>
      </c>
      <c r="B496" t="s">
        <v>117</v>
      </c>
      <c r="C496" s="142">
        <v>46108</v>
      </c>
      <c r="D496" t="s">
        <v>75</v>
      </c>
      <c r="E496" t="s">
        <v>3</v>
      </c>
      <c r="F496" t="s">
        <v>76</v>
      </c>
      <c r="G496" t="s">
        <v>329</v>
      </c>
      <c r="H496" t="s">
        <v>330</v>
      </c>
      <c r="I496" t="s">
        <v>310</v>
      </c>
      <c r="J496" t="s">
        <v>76</v>
      </c>
      <c r="K496" t="s">
        <v>162</v>
      </c>
      <c r="L496" t="s">
        <v>163</v>
      </c>
      <c r="M496" t="s">
        <v>686</v>
      </c>
      <c r="N496">
        <v>5880.32</v>
      </c>
      <c r="O496">
        <v>-5880.32</v>
      </c>
      <c r="P496" t="s">
        <v>224</v>
      </c>
      <c r="Q496" t="s">
        <v>187</v>
      </c>
      <c r="R496" t="s">
        <v>156</v>
      </c>
      <c r="S496" t="s">
        <v>157</v>
      </c>
      <c r="T496" t="s">
        <v>687</v>
      </c>
    </row>
    <row r="497" spans="1:20" x14ac:dyDescent="0.25">
      <c r="A497">
        <v>2026</v>
      </c>
      <c r="B497" t="s">
        <v>117</v>
      </c>
      <c r="C497" s="142">
        <v>46112</v>
      </c>
      <c r="D497" t="s">
        <v>75</v>
      </c>
      <c r="E497" t="s">
        <v>3</v>
      </c>
      <c r="F497" t="s">
        <v>76</v>
      </c>
      <c r="H497" t="s">
        <v>469</v>
      </c>
      <c r="I497" t="s">
        <v>310</v>
      </c>
      <c r="J497" t="s">
        <v>76</v>
      </c>
      <c r="K497" t="s">
        <v>311</v>
      </c>
      <c r="L497" t="s">
        <v>312</v>
      </c>
      <c r="M497" t="s">
        <v>347</v>
      </c>
      <c r="N497">
        <v>10704.59</v>
      </c>
      <c r="O497">
        <v>-10704.59</v>
      </c>
      <c r="P497" t="s">
        <v>154</v>
      </c>
      <c r="Q497" t="s">
        <v>187</v>
      </c>
      <c r="R497" t="s">
        <v>314</v>
      </c>
      <c r="S497" t="s">
        <v>315</v>
      </c>
      <c r="T497" t="s">
        <v>348</v>
      </c>
    </row>
    <row r="498" spans="1:20" x14ac:dyDescent="0.25">
      <c r="A498">
        <v>2025</v>
      </c>
      <c r="B498" t="s">
        <v>103</v>
      </c>
      <c r="C498" s="142">
        <v>45666</v>
      </c>
      <c r="D498" t="s">
        <v>72</v>
      </c>
      <c r="E498" t="s">
        <v>4</v>
      </c>
      <c r="F498" t="s">
        <v>73</v>
      </c>
      <c r="G498" t="s">
        <v>329</v>
      </c>
      <c r="H498" t="s">
        <v>150</v>
      </c>
      <c r="I498" t="s">
        <v>350</v>
      </c>
      <c r="J498" t="s">
        <v>73</v>
      </c>
      <c r="K498" t="s">
        <v>311</v>
      </c>
      <c r="L498" t="s">
        <v>312</v>
      </c>
      <c r="N498">
        <v>1259.8499999999999</v>
      </c>
      <c r="O498">
        <v>1259.8499999999999</v>
      </c>
      <c r="P498" t="s">
        <v>154</v>
      </c>
      <c r="Q498" t="s">
        <v>155</v>
      </c>
      <c r="R498" t="s">
        <v>156</v>
      </c>
      <c r="S498" t="s">
        <v>157</v>
      </c>
      <c r="T498" t="s">
        <v>73</v>
      </c>
    </row>
    <row r="499" spans="1:20" x14ac:dyDescent="0.25">
      <c r="A499">
        <v>2025</v>
      </c>
      <c r="B499" t="s">
        <v>103</v>
      </c>
      <c r="C499" s="142">
        <v>45684</v>
      </c>
      <c r="D499" t="s">
        <v>72</v>
      </c>
      <c r="E499" t="s">
        <v>4</v>
      </c>
      <c r="F499" t="s">
        <v>73</v>
      </c>
      <c r="G499" t="s">
        <v>329</v>
      </c>
      <c r="H499" t="s">
        <v>150</v>
      </c>
      <c r="I499" t="s">
        <v>350</v>
      </c>
      <c r="J499" t="s">
        <v>73</v>
      </c>
      <c r="K499" t="s">
        <v>311</v>
      </c>
      <c r="L499" t="s">
        <v>312</v>
      </c>
      <c r="N499">
        <v>1378.6</v>
      </c>
      <c r="O499">
        <v>1378.6</v>
      </c>
      <c r="P499" t="s">
        <v>154</v>
      </c>
      <c r="Q499" t="s">
        <v>155</v>
      </c>
      <c r="R499" t="s">
        <v>156</v>
      </c>
      <c r="S499" t="s">
        <v>157</v>
      </c>
      <c r="T499" t="s">
        <v>73</v>
      </c>
    </row>
    <row r="500" spans="1:20" x14ac:dyDescent="0.25">
      <c r="A500">
        <v>2025</v>
      </c>
      <c r="B500" t="s">
        <v>103</v>
      </c>
      <c r="C500" s="142">
        <v>45667</v>
      </c>
      <c r="D500" t="s">
        <v>72</v>
      </c>
      <c r="E500" t="s">
        <v>4</v>
      </c>
      <c r="F500" t="s">
        <v>73</v>
      </c>
      <c r="G500" t="s">
        <v>329</v>
      </c>
      <c r="H500" t="s">
        <v>236</v>
      </c>
      <c r="I500" t="s">
        <v>350</v>
      </c>
      <c r="J500" t="s">
        <v>73</v>
      </c>
      <c r="K500" t="s">
        <v>206</v>
      </c>
      <c r="L500" t="s">
        <v>207</v>
      </c>
      <c r="N500">
        <v>960</v>
      </c>
      <c r="O500">
        <v>960</v>
      </c>
      <c r="P500" t="s">
        <v>154</v>
      </c>
      <c r="Q500" t="s">
        <v>155</v>
      </c>
      <c r="R500" t="s">
        <v>156</v>
      </c>
      <c r="S500" t="s">
        <v>157</v>
      </c>
      <c r="T500" t="s">
        <v>73</v>
      </c>
    </row>
    <row r="501" spans="1:20" x14ac:dyDescent="0.25">
      <c r="A501">
        <v>2025</v>
      </c>
      <c r="B501" t="s">
        <v>104</v>
      </c>
      <c r="C501" s="142">
        <v>45716</v>
      </c>
      <c r="D501" t="s">
        <v>72</v>
      </c>
      <c r="E501" t="s">
        <v>4</v>
      </c>
      <c r="F501" t="s">
        <v>73</v>
      </c>
      <c r="G501" t="s">
        <v>329</v>
      </c>
      <c r="H501" t="s">
        <v>236</v>
      </c>
      <c r="I501" t="s">
        <v>350</v>
      </c>
      <c r="J501" t="s">
        <v>73</v>
      </c>
      <c r="K501" t="s">
        <v>159</v>
      </c>
      <c r="L501" t="s">
        <v>160</v>
      </c>
      <c r="N501">
        <v>82.8</v>
      </c>
      <c r="O501">
        <v>82.8</v>
      </c>
      <c r="P501" t="s">
        <v>154</v>
      </c>
      <c r="Q501" t="s">
        <v>155</v>
      </c>
      <c r="R501" t="s">
        <v>156</v>
      </c>
      <c r="S501" t="s">
        <v>157</v>
      </c>
      <c r="T501" t="s">
        <v>73</v>
      </c>
    </row>
    <row r="502" spans="1:20" x14ac:dyDescent="0.25">
      <c r="A502">
        <v>2025</v>
      </c>
      <c r="B502" t="s">
        <v>104</v>
      </c>
      <c r="C502" s="142">
        <v>45716</v>
      </c>
      <c r="D502" t="s">
        <v>72</v>
      </c>
      <c r="E502" t="s">
        <v>4</v>
      </c>
      <c r="F502" t="s">
        <v>73</v>
      </c>
      <c r="G502" t="s">
        <v>329</v>
      </c>
      <c r="H502" t="s">
        <v>236</v>
      </c>
      <c r="I502" t="s">
        <v>350</v>
      </c>
      <c r="J502" t="s">
        <v>73</v>
      </c>
      <c r="K502" t="s">
        <v>159</v>
      </c>
      <c r="L502" t="s">
        <v>160</v>
      </c>
      <c r="N502">
        <v>441</v>
      </c>
      <c r="O502">
        <v>441</v>
      </c>
      <c r="P502" t="s">
        <v>154</v>
      </c>
      <c r="Q502" t="s">
        <v>155</v>
      </c>
      <c r="R502" t="s">
        <v>156</v>
      </c>
      <c r="S502" t="s">
        <v>157</v>
      </c>
      <c r="T502" t="s">
        <v>73</v>
      </c>
    </row>
    <row r="503" spans="1:20" x14ac:dyDescent="0.25">
      <c r="A503">
        <v>2025</v>
      </c>
      <c r="B503" t="s">
        <v>104</v>
      </c>
      <c r="C503" s="142">
        <v>45698</v>
      </c>
      <c r="D503" t="s">
        <v>72</v>
      </c>
      <c r="E503" t="s">
        <v>4</v>
      </c>
      <c r="F503" t="s">
        <v>73</v>
      </c>
      <c r="G503" t="s">
        <v>329</v>
      </c>
      <c r="H503" t="s">
        <v>150</v>
      </c>
      <c r="I503" t="s">
        <v>350</v>
      </c>
      <c r="J503" t="s">
        <v>73</v>
      </c>
      <c r="K503" t="s">
        <v>311</v>
      </c>
      <c r="L503" t="s">
        <v>312</v>
      </c>
      <c r="N503">
        <v>1316.45</v>
      </c>
      <c r="O503">
        <v>1316.45</v>
      </c>
      <c r="P503" t="s">
        <v>154</v>
      </c>
      <c r="Q503" t="s">
        <v>155</v>
      </c>
      <c r="R503" t="s">
        <v>156</v>
      </c>
      <c r="S503" t="s">
        <v>157</v>
      </c>
      <c r="T503" t="s">
        <v>73</v>
      </c>
    </row>
    <row r="504" spans="1:20" x14ac:dyDescent="0.25">
      <c r="A504">
        <v>2025</v>
      </c>
      <c r="B504" t="s">
        <v>104</v>
      </c>
      <c r="C504" s="142">
        <v>45707</v>
      </c>
      <c r="D504" t="s">
        <v>72</v>
      </c>
      <c r="E504" t="s">
        <v>4</v>
      </c>
      <c r="F504" t="s">
        <v>73</v>
      </c>
      <c r="G504" t="s">
        <v>329</v>
      </c>
      <c r="H504" t="s">
        <v>150</v>
      </c>
      <c r="I504" t="s">
        <v>350</v>
      </c>
      <c r="J504" t="s">
        <v>73</v>
      </c>
      <c r="K504" t="s">
        <v>311</v>
      </c>
      <c r="L504" t="s">
        <v>312</v>
      </c>
      <c r="N504">
        <v>1234.53</v>
      </c>
      <c r="O504">
        <v>1234.53</v>
      </c>
      <c r="P504" t="s">
        <v>154</v>
      </c>
      <c r="Q504" t="s">
        <v>155</v>
      </c>
      <c r="R504" t="s">
        <v>156</v>
      </c>
      <c r="S504" t="s">
        <v>157</v>
      </c>
      <c r="T504" t="s">
        <v>73</v>
      </c>
    </row>
    <row r="505" spans="1:20" x14ac:dyDescent="0.25">
      <c r="A505">
        <v>2025</v>
      </c>
      <c r="B505" t="s">
        <v>104</v>
      </c>
      <c r="C505" s="142">
        <v>45706</v>
      </c>
      <c r="D505" t="s">
        <v>72</v>
      </c>
      <c r="E505" t="s">
        <v>4</v>
      </c>
      <c r="F505" t="s">
        <v>73</v>
      </c>
      <c r="G505" t="s">
        <v>329</v>
      </c>
      <c r="H505" t="s">
        <v>236</v>
      </c>
      <c r="I505" t="s">
        <v>350</v>
      </c>
      <c r="J505" t="s">
        <v>73</v>
      </c>
      <c r="K505" t="s">
        <v>206</v>
      </c>
      <c r="L505" t="s">
        <v>207</v>
      </c>
      <c r="N505">
        <v>1147.5</v>
      </c>
      <c r="O505">
        <v>1147.5</v>
      </c>
      <c r="P505" t="s">
        <v>154</v>
      </c>
      <c r="Q505" t="s">
        <v>155</v>
      </c>
      <c r="R505" t="s">
        <v>156</v>
      </c>
      <c r="S505" t="s">
        <v>157</v>
      </c>
      <c r="T505" t="s">
        <v>73</v>
      </c>
    </row>
    <row r="506" spans="1:20" x14ac:dyDescent="0.25">
      <c r="A506">
        <v>2025</v>
      </c>
      <c r="B506" t="s">
        <v>105</v>
      </c>
      <c r="C506" s="142">
        <v>45729</v>
      </c>
      <c r="D506" t="s">
        <v>72</v>
      </c>
      <c r="E506" t="s">
        <v>4</v>
      </c>
      <c r="F506" t="s">
        <v>73</v>
      </c>
      <c r="G506" t="s">
        <v>329</v>
      </c>
      <c r="H506" t="s">
        <v>236</v>
      </c>
      <c r="I506" t="s">
        <v>350</v>
      </c>
      <c r="J506" t="s">
        <v>73</v>
      </c>
      <c r="K506" t="s">
        <v>159</v>
      </c>
      <c r="L506" t="s">
        <v>160</v>
      </c>
      <c r="N506">
        <v>1350</v>
      </c>
      <c r="O506">
        <v>1350</v>
      </c>
      <c r="P506" t="s">
        <v>154</v>
      </c>
      <c r="Q506" t="s">
        <v>155</v>
      </c>
      <c r="R506" t="s">
        <v>156</v>
      </c>
      <c r="S506" t="s">
        <v>157</v>
      </c>
      <c r="T506" t="s">
        <v>73</v>
      </c>
    </row>
    <row r="507" spans="1:20" x14ac:dyDescent="0.25">
      <c r="A507">
        <v>2025</v>
      </c>
      <c r="B507" t="s">
        <v>105</v>
      </c>
      <c r="C507" s="142">
        <v>45722</v>
      </c>
      <c r="D507" t="s">
        <v>72</v>
      </c>
      <c r="E507" t="s">
        <v>4</v>
      </c>
      <c r="F507" t="s">
        <v>73</v>
      </c>
      <c r="G507" t="s">
        <v>329</v>
      </c>
      <c r="H507" t="s">
        <v>150</v>
      </c>
      <c r="I507" t="s">
        <v>350</v>
      </c>
      <c r="J507" t="s">
        <v>73</v>
      </c>
      <c r="K507" t="s">
        <v>311</v>
      </c>
      <c r="L507" t="s">
        <v>312</v>
      </c>
      <c r="N507">
        <v>1310.17</v>
      </c>
      <c r="O507">
        <v>1310.17</v>
      </c>
      <c r="P507" t="s">
        <v>154</v>
      </c>
      <c r="Q507" t="s">
        <v>155</v>
      </c>
      <c r="R507" t="s">
        <v>156</v>
      </c>
      <c r="S507" t="s">
        <v>157</v>
      </c>
      <c r="T507" t="s">
        <v>73</v>
      </c>
    </row>
    <row r="508" spans="1:20" x14ac:dyDescent="0.25">
      <c r="A508">
        <v>2025</v>
      </c>
      <c r="B508" t="s">
        <v>105</v>
      </c>
      <c r="C508" s="142">
        <v>45735</v>
      </c>
      <c r="D508" t="s">
        <v>72</v>
      </c>
      <c r="E508" t="s">
        <v>4</v>
      </c>
      <c r="F508" t="s">
        <v>73</v>
      </c>
      <c r="G508" t="s">
        <v>329</v>
      </c>
      <c r="H508" t="s">
        <v>150</v>
      </c>
      <c r="I508" t="s">
        <v>350</v>
      </c>
      <c r="J508" t="s">
        <v>73</v>
      </c>
      <c r="K508" t="s">
        <v>311</v>
      </c>
      <c r="L508" t="s">
        <v>312</v>
      </c>
      <c r="N508">
        <v>1228.8800000000001</v>
      </c>
      <c r="O508">
        <v>1228.8800000000001</v>
      </c>
      <c r="P508" t="s">
        <v>154</v>
      </c>
      <c r="Q508" t="s">
        <v>155</v>
      </c>
      <c r="R508" t="s">
        <v>156</v>
      </c>
      <c r="S508" t="s">
        <v>157</v>
      </c>
      <c r="T508" t="s">
        <v>73</v>
      </c>
    </row>
    <row r="509" spans="1:20" x14ac:dyDescent="0.25">
      <c r="A509">
        <v>2025</v>
      </c>
      <c r="B509" t="s">
        <v>105</v>
      </c>
      <c r="C509" s="142">
        <v>45738</v>
      </c>
      <c r="D509" t="s">
        <v>72</v>
      </c>
      <c r="E509" t="s">
        <v>4</v>
      </c>
      <c r="F509" t="s">
        <v>73</v>
      </c>
      <c r="G509" t="s">
        <v>329</v>
      </c>
      <c r="H509" t="s">
        <v>150</v>
      </c>
      <c r="I509" t="s">
        <v>350</v>
      </c>
      <c r="J509" t="s">
        <v>73</v>
      </c>
      <c r="K509" t="s">
        <v>311</v>
      </c>
      <c r="L509" t="s">
        <v>312</v>
      </c>
      <c r="N509">
        <v>1485.95</v>
      </c>
      <c r="O509">
        <v>1485.95</v>
      </c>
      <c r="P509" t="s">
        <v>154</v>
      </c>
      <c r="Q509" t="s">
        <v>155</v>
      </c>
      <c r="R509" t="s">
        <v>156</v>
      </c>
      <c r="S509" t="s">
        <v>157</v>
      </c>
      <c r="T509" t="s">
        <v>73</v>
      </c>
    </row>
    <row r="510" spans="1:20" x14ac:dyDescent="0.25">
      <c r="A510">
        <v>2025</v>
      </c>
      <c r="B510" t="s">
        <v>105</v>
      </c>
      <c r="C510" s="142">
        <v>45733</v>
      </c>
      <c r="D510" t="s">
        <v>72</v>
      </c>
      <c r="E510" t="s">
        <v>4</v>
      </c>
      <c r="F510" t="s">
        <v>73</v>
      </c>
      <c r="G510" t="s">
        <v>329</v>
      </c>
      <c r="H510" t="s">
        <v>236</v>
      </c>
      <c r="I510" t="s">
        <v>350</v>
      </c>
      <c r="J510" t="s">
        <v>73</v>
      </c>
      <c r="K510" t="s">
        <v>206</v>
      </c>
      <c r="L510" t="s">
        <v>207</v>
      </c>
      <c r="N510">
        <v>730</v>
      </c>
      <c r="O510">
        <v>730</v>
      </c>
      <c r="P510" t="s">
        <v>154</v>
      </c>
      <c r="Q510" t="s">
        <v>155</v>
      </c>
      <c r="R510" t="s">
        <v>156</v>
      </c>
      <c r="S510" t="s">
        <v>157</v>
      </c>
      <c r="T510" t="s">
        <v>73</v>
      </c>
    </row>
    <row r="511" spans="1:20" x14ac:dyDescent="0.25">
      <c r="A511">
        <v>2025</v>
      </c>
      <c r="B511" t="s">
        <v>106</v>
      </c>
      <c r="C511" s="142">
        <v>45756</v>
      </c>
      <c r="D511" t="s">
        <v>72</v>
      </c>
      <c r="E511" t="s">
        <v>4</v>
      </c>
      <c r="F511" t="s">
        <v>73</v>
      </c>
      <c r="G511" t="s">
        <v>329</v>
      </c>
      <c r="H511" t="s">
        <v>150</v>
      </c>
      <c r="I511" t="s">
        <v>350</v>
      </c>
      <c r="J511" t="s">
        <v>73</v>
      </c>
      <c r="K511" t="s">
        <v>159</v>
      </c>
      <c r="L511" t="s">
        <v>160</v>
      </c>
      <c r="N511">
        <v>1000</v>
      </c>
      <c r="O511">
        <v>1000</v>
      </c>
      <c r="P511" t="s">
        <v>154</v>
      </c>
      <c r="Q511" t="s">
        <v>155</v>
      </c>
      <c r="R511" t="s">
        <v>156</v>
      </c>
      <c r="S511" t="s">
        <v>157</v>
      </c>
      <c r="T511" t="s">
        <v>73</v>
      </c>
    </row>
    <row r="512" spans="1:20" x14ac:dyDescent="0.25">
      <c r="A512">
        <v>2025</v>
      </c>
      <c r="B512" t="s">
        <v>106</v>
      </c>
      <c r="C512" s="142">
        <v>45761</v>
      </c>
      <c r="D512" t="s">
        <v>72</v>
      </c>
      <c r="E512" t="s">
        <v>4</v>
      </c>
      <c r="F512" t="s">
        <v>73</v>
      </c>
      <c r="G512" t="s">
        <v>329</v>
      </c>
      <c r="H512" t="s">
        <v>236</v>
      </c>
      <c r="I512" t="s">
        <v>350</v>
      </c>
      <c r="J512" t="s">
        <v>73</v>
      </c>
      <c r="K512" t="s">
        <v>159</v>
      </c>
      <c r="L512" t="s">
        <v>160</v>
      </c>
      <c r="N512">
        <v>1575.95</v>
      </c>
      <c r="O512">
        <v>1575.95</v>
      </c>
      <c r="P512" t="s">
        <v>154</v>
      </c>
      <c r="Q512" t="s">
        <v>155</v>
      </c>
      <c r="R512" t="s">
        <v>156</v>
      </c>
      <c r="S512" t="s">
        <v>157</v>
      </c>
      <c r="T512" t="s">
        <v>73</v>
      </c>
    </row>
    <row r="513" spans="1:20" x14ac:dyDescent="0.25">
      <c r="A513">
        <v>2025</v>
      </c>
      <c r="B513" t="s">
        <v>106</v>
      </c>
      <c r="C513" s="142">
        <v>45750</v>
      </c>
      <c r="D513" t="s">
        <v>72</v>
      </c>
      <c r="E513" t="s">
        <v>4</v>
      </c>
      <c r="F513" t="s">
        <v>73</v>
      </c>
      <c r="G513" t="s">
        <v>329</v>
      </c>
      <c r="H513" t="s">
        <v>150</v>
      </c>
      <c r="I513" t="s">
        <v>350</v>
      </c>
      <c r="J513" t="s">
        <v>73</v>
      </c>
      <c r="K513" t="s">
        <v>311</v>
      </c>
      <c r="L513" t="s">
        <v>312</v>
      </c>
      <c r="N513">
        <v>1326.45</v>
      </c>
      <c r="O513">
        <v>1326.45</v>
      </c>
      <c r="P513" t="s">
        <v>154</v>
      </c>
      <c r="Q513" t="s">
        <v>155</v>
      </c>
      <c r="R513" t="s">
        <v>156</v>
      </c>
      <c r="S513" t="s">
        <v>157</v>
      </c>
      <c r="T513" t="s">
        <v>73</v>
      </c>
    </row>
    <row r="514" spans="1:20" x14ac:dyDescent="0.25">
      <c r="A514">
        <v>2025</v>
      </c>
      <c r="B514" t="s">
        <v>106</v>
      </c>
      <c r="C514" s="142">
        <v>45770</v>
      </c>
      <c r="D514" t="s">
        <v>72</v>
      </c>
      <c r="E514" t="s">
        <v>4</v>
      </c>
      <c r="F514" t="s">
        <v>73</v>
      </c>
      <c r="G514" t="s">
        <v>329</v>
      </c>
      <c r="H514" t="s">
        <v>150</v>
      </c>
      <c r="I514" t="s">
        <v>350</v>
      </c>
      <c r="J514" t="s">
        <v>73</v>
      </c>
      <c r="K514" t="s">
        <v>311</v>
      </c>
      <c r="L514" t="s">
        <v>312</v>
      </c>
      <c r="N514">
        <v>1123.8800000000001</v>
      </c>
      <c r="O514">
        <v>1123.8800000000001</v>
      </c>
      <c r="P514" t="s">
        <v>154</v>
      </c>
      <c r="Q514" t="s">
        <v>155</v>
      </c>
      <c r="R514" t="s">
        <v>156</v>
      </c>
      <c r="S514" t="s">
        <v>157</v>
      </c>
      <c r="T514" t="s">
        <v>73</v>
      </c>
    </row>
    <row r="515" spans="1:20" x14ac:dyDescent="0.25">
      <c r="A515">
        <v>2025</v>
      </c>
      <c r="B515" t="s">
        <v>106</v>
      </c>
      <c r="C515" s="142">
        <v>45749</v>
      </c>
      <c r="D515" t="s">
        <v>72</v>
      </c>
      <c r="E515" t="s">
        <v>4</v>
      </c>
      <c r="F515" t="s">
        <v>73</v>
      </c>
      <c r="G515" t="s">
        <v>329</v>
      </c>
      <c r="H515" t="s">
        <v>236</v>
      </c>
      <c r="I515" t="s">
        <v>350</v>
      </c>
      <c r="J515" t="s">
        <v>73</v>
      </c>
      <c r="K515" t="s">
        <v>206</v>
      </c>
      <c r="L515" t="s">
        <v>207</v>
      </c>
      <c r="N515">
        <v>980</v>
      </c>
      <c r="O515">
        <v>980</v>
      </c>
      <c r="P515" t="s">
        <v>154</v>
      </c>
      <c r="Q515" t="s">
        <v>155</v>
      </c>
      <c r="R515" t="s">
        <v>156</v>
      </c>
      <c r="S515" t="s">
        <v>157</v>
      </c>
      <c r="T515" t="s">
        <v>73</v>
      </c>
    </row>
    <row r="516" spans="1:20" x14ac:dyDescent="0.25">
      <c r="A516">
        <v>2025</v>
      </c>
      <c r="B516" t="s">
        <v>106</v>
      </c>
      <c r="C516" s="142">
        <v>45754</v>
      </c>
      <c r="D516" t="s">
        <v>72</v>
      </c>
      <c r="E516" t="s">
        <v>4</v>
      </c>
      <c r="F516" t="s">
        <v>73</v>
      </c>
      <c r="G516" t="s">
        <v>329</v>
      </c>
      <c r="H516" t="s">
        <v>236</v>
      </c>
      <c r="I516" t="s">
        <v>350</v>
      </c>
      <c r="J516" t="s">
        <v>73</v>
      </c>
      <c r="K516" t="s">
        <v>206</v>
      </c>
      <c r="L516" t="s">
        <v>207</v>
      </c>
      <c r="N516">
        <v>490</v>
      </c>
      <c r="O516">
        <v>490</v>
      </c>
      <c r="P516" t="s">
        <v>154</v>
      </c>
      <c r="Q516" t="s">
        <v>155</v>
      </c>
      <c r="R516" t="s">
        <v>156</v>
      </c>
      <c r="S516" t="s">
        <v>157</v>
      </c>
      <c r="T516" t="s">
        <v>73</v>
      </c>
    </row>
    <row r="517" spans="1:20" x14ac:dyDescent="0.25">
      <c r="A517">
        <v>2025</v>
      </c>
      <c r="B517" t="s">
        <v>107</v>
      </c>
      <c r="C517" s="142">
        <v>45805</v>
      </c>
      <c r="D517" t="s">
        <v>72</v>
      </c>
      <c r="E517" t="s">
        <v>4</v>
      </c>
      <c r="F517" t="s">
        <v>73</v>
      </c>
      <c r="G517" t="s">
        <v>329</v>
      </c>
      <c r="H517" t="s">
        <v>236</v>
      </c>
      <c r="I517" t="s">
        <v>310</v>
      </c>
      <c r="J517" t="s">
        <v>73</v>
      </c>
      <c r="K517" t="s">
        <v>159</v>
      </c>
      <c r="L517" t="s">
        <v>160</v>
      </c>
      <c r="N517">
        <v>1491.97</v>
      </c>
      <c r="O517">
        <v>1491.97</v>
      </c>
      <c r="P517" t="s">
        <v>154</v>
      </c>
      <c r="Q517" t="s">
        <v>155</v>
      </c>
      <c r="R517" t="s">
        <v>156</v>
      </c>
      <c r="S517" t="s">
        <v>157</v>
      </c>
      <c r="T517" t="s">
        <v>73</v>
      </c>
    </row>
    <row r="518" spans="1:20" x14ac:dyDescent="0.25">
      <c r="A518">
        <v>2025</v>
      </c>
      <c r="B518" t="s">
        <v>107</v>
      </c>
      <c r="C518" s="142">
        <v>45803</v>
      </c>
      <c r="D518" t="s">
        <v>72</v>
      </c>
      <c r="E518" t="s">
        <v>4</v>
      </c>
      <c r="F518" t="s">
        <v>73</v>
      </c>
      <c r="G518" t="s">
        <v>329</v>
      </c>
      <c r="H518" t="s">
        <v>236</v>
      </c>
      <c r="I518" t="s">
        <v>350</v>
      </c>
      <c r="J518" t="s">
        <v>73</v>
      </c>
      <c r="K518" t="s">
        <v>162</v>
      </c>
      <c r="L518" t="s">
        <v>163</v>
      </c>
      <c r="N518">
        <v>1909</v>
      </c>
      <c r="O518">
        <v>1909</v>
      </c>
      <c r="P518" t="s">
        <v>154</v>
      </c>
      <c r="Q518" t="s">
        <v>155</v>
      </c>
      <c r="R518" t="s">
        <v>156</v>
      </c>
      <c r="S518" t="s">
        <v>157</v>
      </c>
      <c r="T518" t="s">
        <v>73</v>
      </c>
    </row>
    <row r="519" spans="1:20" x14ac:dyDescent="0.25">
      <c r="A519">
        <v>2025</v>
      </c>
      <c r="B519" t="s">
        <v>107</v>
      </c>
      <c r="C519" s="142">
        <v>45806</v>
      </c>
      <c r="D519" t="s">
        <v>72</v>
      </c>
      <c r="E519" t="s">
        <v>4</v>
      </c>
      <c r="F519" t="s">
        <v>73</v>
      </c>
      <c r="G519" t="s">
        <v>329</v>
      </c>
      <c r="H519" t="s">
        <v>236</v>
      </c>
      <c r="I519" t="s">
        <v>350</v>
      </c>
      <c r="J519" t="s">
        <v>73</v>
      </c>
      <c r="K519" t="s">
        <v>162</v>
      </c>
      <c r="L519" t="s">
        <v>163</v>
      </c>
      <c r="N519">
        <v>2174</v>
      </c>
      <c r="O519">
        <v>2174</v>
      </c>
      <c r="P519" t="s">
        <v>154</v>
      </c>
      <c r="Q519" t="s">
        <v>155</v>
      </c>
      <c r="R519" t="s">
        <v>156</v>
      </c>
      <c r="S519" t="s">
        <v>157</v>
      </c>
      <c r="T519" t="s">
        <v>73</v>
      </c>
    </row>
    <row r="520" spans="1:20" x14ac:dyDescent="0.25">
      <c r="A520">
        <v>2025</v>
      </c>
      <c r="B520" t="s">
        <v>107</v>
      </c>
      <c r="C520" s="142">
        <v>45782</v>
      </c>
      <c r="D520" t="s">
        <v>72</v>
      </c>
      <c r="E520" t="s">
        <v>4</v>
      </c>
      <c r="F520" t="s">
        <v>73</v>
      </c>
      <c r="G520" t="s">
        <v>329</v>
      </c>
      <c r="H520" t="s">
        <v>150</v>
      </c>
      <c r="I520" t="s">
        <v>310</v>
      </c>
      <c r="J520" t="s">
        <v>73</v>
      </c>
      <c r="K520" t="s">
        <v>311</v>
      </c>
      <c r="L520" t="s">
        <v>312</v>
      </c>
      <c r="N520">
        <v>1111.8800000000001</v>
      </c>
      <c r="O520">
        <v>1111.8800000000001</v>
      </c>
      <c r="P520" t="s">
        <v>154</v>
      </c>
      <c r="Q520" t="s">
        <v>155</v>
      </c>
      <c r="R520" t="s">
        <v>156</v>
      </c>
      <c r="S520" t="s">
        <v>157</v>
      </c>
      <c r="T520" t="s">
        <v>73</v>
      </c>
    </row>
    <row r="521" spans="1:20" x14ac:dyDescent="0.25">
      <c r="A521">
        <v>2025</v>
      </c>
      <c r="B521" t="s">
        <v>107</v>
      </c>
      <c r="C521" s="142">
        <v>45796</v>
      </c>
      <c r="D521" t="s">
        <v>72</v>
      </c>
      <c r="E521" t="s">
        <v>4</v>
      </c>
      <c r="F521" t="s">
        <v>73</v>
      </c>
      <c r="G521" t="s">
        <v>329</v>
      </c>
      <c r="H521" t="s">
        <v>150</v>
      </c>
      <c r="I521" t="s">
        <v>310</v>
      </c>
      <c r="J521" t="s">
        <v>73</v>
      </c>
      <c r="K521" t="s">
        <v>311</v>
      </c>
      <c r="L521" t="s">
        <v>312</v>
      </c>
      <c r="N521">
        <v>1146.46</v>
      </c>
      <c r="O521">
        <v>1146.46</v>
      </c>
      <c r="P521" t="s">
        <v>154</v>
      </c>
      <c r="Q521" t="s">
        <v>155</v>
      </c>
      <c r="R521" t="s">
        <v>156</v>
      </c>
      <c r="S521" t="s">
        <v>157</v>
      </c>
      <c r="T521" t="s">
        <v>73</v>
      </c>
    </row>
    <row r="522" spans="1:20" x14ac:dyDescent="0.25">
      <c r="A522">
        <v>2025</v>
      </c>
      <c r="B522" t="s">
        <v>107</v>
      </c>
      <c r="C522" s="142">
        <v>45797</v>
      </c>
      <c r="D522" t="s">
        <v>72</v>
      </c>
      <c r="E522" t="s">
        <v>4</v>
      </c>
      <c r="F522" t="s">
        <v>73</v>
      </c>
      <c r="G522" t="s">
        <v>329</v>
      </c>
      <c r="H522" t="s">
        <v>150</v>
      </c>
      <c r="I522" t="s">
        <v>310</v>
      </c>
      <c r="J522" t="s">
        <v>73</v>
      </c>
      <c r="K522" t="s">
        <v>311</v>
      </c>
      <c r="L522" t="s">
        <v>312</v>
      </c>
      <c r="N522">
        <v>71.819999999999993</v>
      </c>
      <c r="O522">
        <v>71.819999999999993</v>
      </c>
      <c r="P522" t="s">
        <v>154</v>
      </c>
      <c r="Q522" t="s">
        <v>155</v>
      </c>
      <c r="R522" t="s">
        <v>156</v>
      </c>
      <c r="S522" t="s">
        <v>157</v>
      </c>
      <c r="T522" t="s">
        <v>73</v>
      </c>
    </row>
    <row r="523" spans="1:20" x14ac:dyDescent="0.25">
      <c r="A523">
        <v>2025</v>
      </c>
      <c r="B523" t="s">
        <v>107</v>
      </c>
      <c r="C523" s="142">
        <v>45807</v>
      </c>
      <c r="D523" t="s">
        <v>72</v>
      </c>
      <c r="E523" t="s">
        <v>4</v>
      </c>
      <c r="F523" t="s">
        <v>73</v>
      </c>
      <c r="G523" t="s">
        <v>329</v>
      </c>
      <c r="H523" t="s">
        <v>150</v>
      </c>
      <c r="I523" t="s">
        <v>310</v>
      </c>
      <c r="J523" t="s">
        <v>73</v>
      </c>
      <c r="K523" t="s">
        <v>311</v>
      </c>
      <c r="L523" t="s">
        <v>312</v>
      </c>
      <c r="N523">
        <v>981.44</v>
      </c>
      <c r="O523">
        <v>981.44</v>
      </c>
      <c r="P523" t="s">
        <v>154</v>
      </c>
      <c r="Q523" t="s">
        <v>155</v>
      </c>
      <c r="R523" t="s">
        <v>156</v>
      </c>
      <c r="S523" t="s">
        <v>157</v>
      </c>
      <c r="T523" t="s">
        <v>73</v>
      </c>
    </row>
    <row r="524" spans="1:20" x14ac:dyDescent="0.25">
      <c r="A524">
        <v>2025</v>
      </c>
      <c r="B524" t="s">
        <v>108</v>
      </c>
      <c r="C524" s="142">
        <v>45809</v>
      </c>
      <c r="D524" t="s">
        <v>72</v>
      </c>
      <c r="E524" t="s">
        <v>4</v>
      </c>
      <c r="F524" t="s">
        <v>73</v>
      </c>
      <c r="G524" t="s">
        <v>329</v>
      </c>
      <c r="H524" t="s">
        <v>357</v>
      </c>
      <c r="I524" t="s">
        <v>310</v>
      </c>
      <c r="J524" t="s">
        <v>73</v>
      </c>
      <c r="K524" t="s">
        <v>311</v>
      </c>
      <c r="L524" t="s">
        <v>312</v>
      </c>
      <c r="N524">
        <v>2196.06</v>
      </c>
      <c r="O524">
        <v>-2196.06</v>
      </c>
      <c r="P524" t="s">
        <v>154</v>
      </c>
      <c r="Q524" t="s">
        <v>165</v>
      </c>
      <c r="R524" t="s">
        <v>166</v>
      </c>
      <c r="S524" t="s">
        <v>167</v>
      </c>
      <c r="T524" t="s">
        <v>358</v>
      </c>
    </row>
    <row r="525" spans="1:20" x14ac:dyDescent="0.25">
      <c r="A525">
        <v>2025</v>
      </c>
      <c r="B525" t="s">
        <v>109</v>
      </c>
      <c r="C525" s="142">
        <v>45863</v>
      </c>
      <c r="D525" t="s">
        <v>72</v>
      </c>
      <c r="E525" t="s">
        <v>4</v>
      </c>
      <c r="F525" t="s">
        <v>73</v>
      </c>
      <c r="G525" t="s">
        <v>329</v>
      </c>
      <c r="H525" t="s">
        <v>688</v>
      </c>
      <c r="I525" t="s">
        <v>310</v>
      </c>
      <c r="J525" t="s">
        <v>73</v>
      </c>
      <c r="K525" t="s">
        <v>162</v>
      </c>
      <c r="L525" t="s">
        <v>163</v>
      </c>
      <c r="M525" t="s">
        <v>689</v>
      </c>
      <c r="N525">
        <v>1551.2</v>
      </c>
      <c r="O525">
        <v>-1551.2</v>
      </c>
      <c r="P525" t="s">
        <v>154</v>
      </c>
      <c r="Q525" t="s">
        <v>165</v>
      </c>
      <c r="R525" t="s">
        <v>166</v>
      </c>
      <c r="S525" t="s">
        <v>167</v>
      </c>
      <c r="T525" t="s">
        <v>690</v>
      </c>
    </row>
    <row r="526" spans="1:20" x14ac:dyDescent="0.25">
      <c r="A526">
        <v>2025</v>
      </c>
      <c r="B526" t="s">
        <v>109</v>
      </c>
      <c r="C526" s="142">
        <v>45839</v>
      </c>
      <c r="D526" t="s">
        <v>72</v>
      </c>
      <c r="E526" t="s">
        <v>4</v>
      </c>
      <c r="F526" t="s">
        <v>73</v>
      </c>
      <c r="G526" t="s">
        <v>329</v>
      </c>
      <c r="H526" t="s">
        <v>357</v>
      </c>
      <c r="I526" t="s">
        <v>310</v>
      </c>
      <c r="J526" t="s">
        <v>73</v>
      </c>
      <c r="K526" t="s">
        <v>311</v>
      </c>
      <c r="L526" t="s">
        <v>312</v>
      </c>
      <c r="N526">
        <v>3910.31</v>
      </c>
      <c r="O526">
        <v>-3910.31</v>
      </c>
      <c r="P526" t="s">
        <v>154</v>
      </c>
      <c r="Q526" t="s">
        <v>165</v>
      </c>
      <c r="R526" t="s">
        <v>166</v>
      </c>
      <c r="S526" t="s">
        <v>167</v>
      </c>
      <c r="T526" t="s">
        <v>367</v>
      </c>
    </row>
    <row r="527" spans="1:20" x14ac:dyDescent="0.25">
      <c r="A527">
        <v>2025</v>
      </c>
      <c r="B527" t="s">
        <v>110</v>
      </c>
      <c r="C527" s="142">
        <v>45877</v>
      </c>
      <c r="D527" t="s">
        <v>72</v>
      </c>
      <c r="E527" t="s">
        <v>4</v>
      </c>
      <c r="F527" t="s">
        <v>73</v>
      </c>
      <c r="G527" t="s">
        <v>329</v>
      </c>
      <c r="H527" t="s">
        <v>161</v>
      </c>
      <c r="I527" t="s">
        <v>310</v>
      </c>
      <c r="J527" t="s">
        <v>73</v>
      </c>
      <c r="K527" t="s">
        <v>162</v>
      </c>
      <c r="L527" t="s">
        <v>163</v>
      </c>
      <c r="M527" t="s">
        <v>691</v>
      </c>
      <c r="N527">
        <v>700</v>
      </c>
      <c r="O527">
        <v>-700</v>
      </c>
      <c r="P527" t="s">
        <v>154</v>
      </c>
      <c r="Q527" t="s">
        <v>165</v>
      </c>
      <c r="R527" t="s">
        <v>166</v>
      </c>
      <c r="S527" t="s">
        <v>167</v>
      </c>
      <c r="T527" t="s">
        <v>692</v>
      </c>
    </row>
    <row r="528" spans="1:20" x14ac:dyDescent="0.25">
      <c r="A528">
        <v>2025</v>
      </c>
      <c r="B528" t="s">
        <v>110</v>
      </c>
      <c r="C528" s="142">
        <v>45883</v>
      </c>
      <c r="D528" t="s">
        <v>72</v>
      </c>
      <c r="E528" t="s">
        <v>4</v>
      </c>
      <c r="F528" t="s">
        <v>73</v>
      </c>
      <c r="G528" t="s">
        <v>329</v>
      </c>
      <c r="H528" t="s">
        <v>688</v>
      </c>
      <c r="I528" t="s">
        <v>310</v>
      </c>
      <c r="J528" t="s">
        <v>73</v>
      </c>
      <c r="K528" t="s">
        <v>162</v>
      </c>
      <c r="L528" t="s">
        <v>163</v>
      </c>
      <c r="M528" t="s">
        <v>693</v>
      </c>
      <c r="N528">
        <v>7800</v>
      </c>
      <c r="O528">
        <v>-7800</v>
      </c>
      <c r="P528" t="s">
        <v>154</v>
      </c>
      <c r="Q528" t="s">
        <v>165</v>
      </c>
      <c r="R528" t="s">
        <v>166</v>
      </c>
      <c r="S528" t="s">
        <v>167</v>
      </c>
      <c r="T528" t="s">
        <v>694</v>
      </c>
    </row>
    <row r="529" spans="1:20" x14ac:dyDescent="0.25">
      <c r="A529">
        <v>2025</v>
      </c>
      <c r="B529" t="s">
        <v>110</v>
      </c>
      <c r="C529" s="142">
        <v>45883</v>
      </c>
      <c r="D529" t="s">
        <v>72</v>
      </c>
      <c r="E529" t="s">
        <v>4</v>
      </c>
      <c r="F529" t="s">
        <v>73</v>
      </c>
      <c r="G529" t="s">
        <v>329</v>
      </c>
      <c r="H529" t="s">
        <v>688</v>
      </c>
      <c r="I529" t="s">
        <v>310</v>
      </c>
      <c r="J529" t="s">
        <v>73</v>
      </c>
      <c r="K529" t="s">
        <v>162</v>
      </c>
      <c r="L529" t="s">
        <v>163</v>
      </c>
      <c r="M529" t="s">
        <v>693</v>
      </c>
      <c r="N529">
        <v>7800</v>
      </c>
      <c r="O529">
        <v>-7800</v>
      </c>
      <c r="P529" t="s">
        <v>154</v>
      </c>
      <c r="Q529" t="s">
        <v>165</v>
      </c>
      <c r="R529" t="s">
        <v>166</v>
      </c>
      <c r="S529" t="s">
        <v>167</v>
      </c>
      <c r="T529" t="s">
        <v>694</v>
      </c>
    </row>
    <row r="530" spans="1:20" x14ac:dyDescent="0.25">
      <c r="A530">
        <v>2025</v>
      </c>
      <c r="B530" t="s">
        <v>110</v>
      </c>
      <c r="C530" s="142">
        <v>45898</v>
      </c>
      <c r="D530" t="s">
        <v>72</v>
      </c>
      <c r="E530" t="s">
        <v>4</v>
      </c>
      <c r="F530" t="s">
        <v>73</v>
      </c>
      <c r="G530" t="s">
        <v>329</v>
      </c>
      <c r="H530" t="s">
        <v>695</v>
      </c>
      <c r="I530" t="s">
        <v>696</v>
      </c>
      <c r="J530" t="s">
        <v>73</v>
      </c>
      <c r="K530" t="s">
        <v>162</v>
      </c>
      <c r="L530" t="s">
        <v>163</v>
      </c>
      <c r="M530" t="s">
        <v>697</v>
      </c>
      <c r="N530">
        <v>700.8</v>
      </c>
      <c r="O530">
        <v>-700.8</v>
      </c>
      <c r="P530" t="s">
        <v>154</v>
      </c>
      <c r="Q530" t="s">
        <v>165</v>
      </c>
      <c r="R530" t="s">
        <v>156</v>
      </c>
      <c r="S530" t="s">
        <v>157</v>
      </c>
      <c r="T530" t="s">
        <v>698</v>
      </c>
    </row>
    <row r="531" spans="1:20" x14ac:dyDescent="0.25">
      <c r="A531">
        <v>2025</v>
      </c>
      <c r="B531" t="s">
        <v>110</v>
      </c>
      <c r="C531" s="142">
        <v>45898</v>
      </c>
      <c r="D531" t="s">
        <v>72</v>
      </c>
      <c r="E531" t="s">
        <v>4</v>
      </c>
      <c r="F531" t="s">
        <v>73</v>
      </c>
      <c r="G531" t="s">
        <v>329</v>
      </c>
      <c r="H531" t="s">
        <v>695</v>
      </c>
      <c r="I531" t="s">
        <v>696</v>
      </c>
      <c r="J531" t="s">
        <v>73</v>
      </c>
      <c r="K531" t="s">
        <v>162</v>
      </c>
      <c r="L531" t="s">
        <v>163</v>
      </c>
      <c r="M531" t="s">
        <v>697</v>
      </c>
      <c r="N531">
        <v>700.8</v>
      </c>
      <c r="O531">
        <v>-700.8</v>
      </c>
      <c r="P531" t="s">
        <v>154</v>
      </c>
      <c r="Q531" t="s">
        <v>165</v>
      </c>
      <c r="R531" t="s">
        <v>156</v>
      </c>
      <c r="S531" t="s">
        <v>157</v>
      </c>
      <c r="T531" t="s">
        <v>698</v>
      </c>
    </row>
    <row r="532" spans="1:20" x14ac:dyDescent="0.25">
      <c r="A532">
        <v>2025</v>
      </c>
      <c r="B532" t="s">
        <v>110</v>
      </c>
      <c r="C532" s="142">
        <v>45870</v>
      </c>
      <c r="D532" t="s">
        <v>72</v>
      </c>
      <c r="E532" t="s">
        <v>4</v>
      </c>
      <c r="F532" t="s">
        <v>73</v>
      </c>
      <c r="G532" t="s">
        <v>329</v>
      </c>
      <c r="H532" t="s">
        <v>357</v>
      </c>
      <c r="I532" t="s">
        <v>310</v>
      </c>
      <c r="J532" t="s">
        <v>73</v>
      </c>
      <c r="K532" t="s">
        <v>311</v>
      </c>
      <c r="L532" t="s">
        <v>312</v>
      </c>
      <c r="N532">
        <v>1254.81</v>
      </c>
      <c r="O532">
        <v>-1254.81</v>
      </c>
      <c r="P532" t="s">
        <v>154</v>
      </c>
      <c r="Q532" t="s">
        <v>165</v>
      </c>
      <c r="R532" t="s">
        <v>166</v>
      </c>
      <c r="S532" t="s">
        <v>167</v>
      </c>
      <c r="T532" t="s">
        <v>367</v>
      </c>
    </row>
    <row r="533" spans="1:20" x14ac:dyDescent="0.25">
      <c r="A533">
        <v>2025</v>
      </c>
      <c r="B533" t="s">
        <v>111</v>
      </c>
      <c r="C533" s="142">
        <v>45923</v>
      </c>
      <c r="D533" t="s">
        <v>72</v>
      </c>
      <c r="E533" t="s">
        <v>4</v>
      </c>
      <c r="F533" t="s">
        <v>73</v>
      </c>
      <c r="G533" t="s">
        <v>329</v>
      </c>
      <c r="H533" t="s">
        <v>695</v>
      </c>
      <c r="I533" t="s">
        <v>310</v>
      </c>
      <c r="J533" t="s">
        <v>73</v>
      </c>
      <c r="K533" t="s">
        <v>152</v>
      </c>
      <c r="L533" t="s">
        <v>153</v>
      </c>
      <c r="M533" t="s">
        <v>699</v>
      </c>
      <c r="N533">
        <v>100</v>
      </c>
      <c r="O533">
        <v>-100</v>
      </c>
      <c r="P533" t="s">
        <v>154</v>
      </c>
      <c r="Q533" t="s">
        <v>165</v>
      </c>
      <c r="R533" t="s">
        <v>166</v>
      </c>
      <c r="S533" t="s">
        <v>167</v>
      </c>
      <c r="T533" t="s">
        <v>700</v>
      </c>
    </row>
    <row r="534" spans="1:20" x14ac:dyDescent="0.25">
      <c r="A534">
        <v>2025</v>
      </c>
      <c r="B534" t="s">
        <v>111</v>
      </c>
      <c r="C534" s="142">
        <v>45901</v>
      </c>
      <c r="D534" t="s">
        <v>72</v>
      </c>
      <c r="E534" t="s">
        <v>4</v>
      </c>
      <c r="F534" t="s">
        <v>73</v>
      </c>
      <c r="G534" t="s">
        <v>329</v>
      </c>
      <c r="H534" t="s">
        <v>161</v>
      </c>
      <c r="I534" t="s">
        <v>310</v>
      </c>
      <c r="J534" t="s">
        <v>73</v>
      </c>
      <c r="K534" t="s">
        <v>162</v>
      </c>
      <c r="L534" t="s">
        <v>163</v>
      </c>
      <c r="M534" t="s">
        <v>701</v>
      </c>
      <c r="N534">
        <v>2800</v>
      </c>
      <c r="O534">
        <v>-2800</v>
      </c>
      <c r="P534" t="s">
        <v>154</v>
      </c>
      <c r="Q534" t="s">
        <v>165</v>
      </c>
      <c r="R534" t="s">
        <v>166</v>
      </c>
      <c r="S534" t="s">
        <v>167</v>
      </c>
      <c r="T534" t="s">
        <v>702</v>
      </c>
    </row>
    <row r="535" spans="1:20" x14ac:dyDescent="0.25">
      <c r="A535">
        <v>2025</v>
      </c>
      <c r="B535" t="s">
        <v>111</v>
      </c>
      <c r="C535" s="142">
        <v>45901</v>
      </c>
      <c r="D535" t="s">
        <v>72</v>
      </c>
      <c r="E535" t="s">
        <v>4</v>
      </c>
      <c r="F535" t="s">
        <v>73</v>
      </c>
      <c r="G535" t="s">
        <v>329</v>
      </c>
      <c r="H535" t="s">
        <v>357</v>
      </c>
      <c r="I535" t="s">
        <v>310</v>
      </c>
      <c r="J535" t="s">
        <v>73</v>
      </c>
      <c r="K535" t="s">
        <v>311</v>
      </c>
      <c r="L535" t="s">
        <v>312</v>
      </c>
      <c r="N535">
        <v>2321.81</v>
      </c>
      <c r="O535">
        <v>-2321.81</v>
      </c>
      <c r="P535" t="s">
        <v>154</v>
      </c>
      <c r="Q535" t="s">
        <v>165</v>
      </c>
      <c r="R535" t="s">
        <v>166</v>
      </c>
      <c r="S535" t="s">
        <v>167</v>
      </c>
      <c r="T535" t="s">
        <v>387</v>
      </c>
    </row>
    <row r="536" spans="1:20" x14ac:dyDescent="0.25">
      <c r="A536">
        <v>2025</v>
      </c>
      <c r="B536" t="s">
        <v>112</v>
      </c>
      <c r="C536" s="142">
        <v>45938</v>
      </c>
      <c r="D536" t="s">
        <v>72</v>
      </c>
      <c r="E536" t="s">
        <v>4</v>
      </c>
      <c r="F536" t="s">
        <v>73</v>
      </c>
      <c r="G536" t="s">
        <v>329</v>
      </c>
      <c r="H536" t="s">
        <v>695</v>
      </c>
      <c r="I536" t="s">
        <v>310</v>
      </c>
      <c r="J536" t="s">
        <v>73</v>
      </c>
      <c r="K536" t="s">
        <v>162</v>
      </c>
      <c r="L536" t="s">
        <v>163</v>
      </c>
      <c r="M536" t="s">
        <v>703</v>
      </c>
      <c r="N536">
        <v>1753.12</v>
      </c>
      <c r="O536">
        <v>-1753.12</v>
      </c>
      <c r="P536" t="s">
        <v>154</v>
      </c>
      <c r="Q536" t="s">
        <v>187</v>
      </c>
      <c r="R536" t="s">
        <v>166</v>
      </c>
      <c r="S536" t="s">
        <v>167</v>
      </c>
      <c r="T536" t="s">
        <v>704</v>
      </c>
    </row>
    <row r="537" spans="1:20" x14ac:dyDescent="0.25">
      <c r="A537">
        <v>2025</v>
      </c>
      <c r="B537" t="s">
        <v>112</v>
      </c>
      <c r="C537" s="142">
        <v>45946</v>
      </c>
      <c r="D537" t="s">
        <v>72</v>
      </c>
      <c r="E537" t="s">
        <v>4</v>
      </c>
      <c r="F537" t="s">
        <v>73</v>
      </c>
      <c r="G537" t="s">
        <v>329</v>
      </c>
      <c r="H537" t="s">
        <v>695</v>
      </c>
      <c r="I537" t="s">
        <v>310</v>
      </c>
      <c r="J537" t="s">
        <v>73</v>
      </c>
      <c r="K537" t="s">
        <v>162</v>
      </c>
      <c r="L537" t="s">
        <v>163</v>
      </c>
      <c r="M537" t="s">
        <v>705</v>
      </c>
      <c r="N537">
        <v>2131</v>
      </c>
      <c r="O537">
        <v>-2131</v>
      </c>
      <c r="P537" t="s">
        <v>154</v>
      </c>
      <c r="Q537" t="s">
        <v>187</v>
      </c>
      <c r="R537" t="s">
        <v>166</v>
      </c>
      <c r="S537" t="s">
        <v>167</v>
      </c>
      <c r="T537" t="s">
        <v>706</v>
      </c>
    </row>
    <row r="538" spans="1:20" x14ac:dyDescent="0.25">
      <c r="A538">
        <v>2025</v>
      </c>
      <c r="B538" t="s">
        <v>112</v>
      </c>
      <c r="C538" s="142">
        <v>45946</v>
      </c>
      <c r="D538" t="s">
        <v>72</v>
      </c>
      <c r="E538" t="s">
        <v>4</v>
      </c>
      <c r="F538" t="s">
        <v>73</v>
      </c>
      <c r="G538" t="s">
        <v>329</v>
      </c>
      <c r="H538" t="s">
        <v>695</v>
      </c>
      <c r="I538" t="s">
        <v>310</v>
      </c>
      <c r="J538" t="s">
        <v>73</v>
      </c>
      <c r="K538" t="s">
        <v>162</v>
      </c>
      <c r="L538" t="s">
        <v>163</v>
      </c>
      <c r="M538" t="s">
        <v>707</v>
      </c>
      <c r="N538">
        <v>3369</v>
      </c>
      <c r="O538">
        <v>-3369</v>
      </c>
      <c r="P538" t="s">
        <v>154</v>
      </c>
      <c r="Q538" t="s">
        <v>187</v>
      </c>
      <c r="R538" t="s">
        <v>166</v>
      </c>
      <c r="S538" t="s">
        <v>167</v>
      </c>
      <c r="T538" t="s">
        <v>708</v>
      </c>
    </row>
    <row r="539" spans="1:20" x14ac:dyDescent="0.25">
      <c r="A539">
        <v>2025</v>
      </c>
      <c r="B539" t="s">
        <v>112</v>
      </c>
      <c r="C539" s="142">
        <v>45952</v>
      </c>
      <c r="D539" t="s">
        <v>72</v>
      </c>
      <c r="E539" t="s">
        <v>4</v>
      </c>
      <c r="F539" t="s">
        <v>73</v>
      </c>
      <c r="G539" t="s">
        <v>329</v>
      </c>
      <c r="H539" t="s">
        <v>709</v>
      </c>
      <c r="I539" t="s">
        <v>350</v>
      </c>
      <c r="J539" t="s">
        <v>73</v>
      </c>
      <c r="K539" t="s">
        <v>162</v>
      </c>
      <c r="L539" t="s">
        <v>163</v>
      </c>
      <c r="M539" t="s">
        <v>710</v>
      </c>
      <c r="N539">
        <v>243</v>
      </c>
      <c r="O539">
        <v>-243</v>
      </c>
      <c r="P539" t="s">
        <v>154</v>
      </c>
      <c r="Q539" t="s">
        <v>187</v>
      </c>
      <c r="R539" t="s">
        <v>156</v>
      </c>
      <c r="S539" t="s">
        <v>157</v>
      </c>
      <c r="T539" t="s">
        <v>711</v>
      </c>
    </row>
    <row r="540" spans="1:20" x14ac:dyDescent="0.25">
      <c r="A540">
        <v>2025</v>
      </c>
      <c r="B540" t="s">
        <v>112</v>
      </c>
      <c r="C540" s="142">
        <v>45958</v>
      </c>
      <c r="D540" t="s">
        <v>72</v>
      </c>
      <c r="E540" t="s">
        <v>4</v>
      </c>
      <c r="F540" t="s">
        <v>73</v>
      </c>
      <c r="G540" t="s">
        <v>329</v>
      </c>
      <c r="H540" t="s">
        <v>695</v>
      </c>
      <c r="I540" t="s">
        <v>310</v>
      </c>
      <c r="J540" t="s">
        <v>73</v>
      </c>
      <c r="K540" t="s">
        <v>162</v>
      </c>
      <c r="L540" t="s">
        <v>163</v>
      </c>
      <c r="M540" t="s">
        <v>712</v>
      </c>
      <c r="N540">
        <v>1600</v>
      </c>
      <c r="O540">
        <v>-1600</v>
      </c>
      <c r="P540" t="s">
        <v>154</v>
      </c>
      <c r="Q540" t="s">
        <v>187</v>
      </c>
      <c r="R540" t="s">
        <v>166</v>
      </c>
      <c r="S540" t="s">
        <v>167</v>
      </c>
      <c r="T540" t="s">
        <v>713</v>
      </c>
    </row>
    <row r="541" spans="1:20" x14ac:dyDescent="0.25">
      <c r="A541">
        <v>2025</v>
      </c>
      <c r="B541" t="s">
        <v>112</v>
      </c>
      <c r="C541" s="142">
        <v>45961</v>
      </c>
      <c r="D541" t="s">
        <v>72</v>
      </c>
      <c r="E541" t="s">
        <v>4</v>
      </c>
      <c r="F541" t="s">
        <v>73</v>
      </c>
      <c r="G541" t="s">
        <v>329</v>
      </c>
      <c r="H541" t="s">
        <v>357</v>
      </c>
      <c r="I541" t="s">
        <v>310</v>
      </c>
      <c r="J541" t="s">
        <v>73</v>
      </c>
      <c r="K541" t="s">
        <v>311</v>
      </c>
      <c r="L541" t="s">
        <v>312</v>
      </c>
      <c r="M541" t="s">
        <v>390</v>
      </c>
      <c r="N541">
        <v>2580.35</v>
      </c>
      <c r="O541">
        <v>-2580.35</v>
      </c>
      <c r="P541" t="s">
        <v>154</v>
      </c>
      <c r="Q541" t="s">
        <v>187</v>
      </c>
      <c r="R541" t="s">
        <v>166</v>
      </c>
      <c r="S541" t="s">
        <v>167</v>
      </c>
      <c r="T541" t="s">
        <v>391</v>
      </c>
    </row>
    <row r="542" spans="1:20" x14ac:dyDescent="0.25">
      <c r="A542">
        <v>2025</v>
      </c>
      <c r="B542" t="s">
        <v>113</v>
      </c>
      <c r="C542" s="142">
        <v>45986</v>
      </c>
      <c r="D542" t="s">
        <v>72</v>
      </c>
      <c r="E542" t="s">
        <v>4</v>
      </c>
      <c r="F542" t="s">
        <v>73</v>
      </c>
      <c r="G542" t="s">
        <v>329</v>
      </c>
      <c r="H542" t="s">
        <v>695</v>
      </c>
      <c r="I542" t="s">
        <v>310</v>
      </c>
      <c r="J542" t="s">
        <v>73</v>
      </c>
      <c r="K542" t="s">
        <v>152</v>
      </c>
      <c r="L542" t="s">
        <v>153</v>
      </c>
      <c r="M542" t="s">
        <v>714</v>
      </c>
      <c r="N542">
        <v>220.44</v>
      </c>
      <c r="O542">
        <v>-220.44</v>
      </c>
      <c r="P542" t="s">
        <v>154</v>
      </c>
      <c r="Q542" t="s">
        <v>187</v>
      </c>
      <c r="R542" t="s">
        <v>166</v>
      </c>
      <c r="S542" t="s">
        <v>167</v>
      </c>
      <c r="T542" t="s">
        <v>715</v>
      </c>
    </row>
    <row r="543" spans="1:20" x14ac:dyDescent="0.25">
      <c r="A543">
        <v>2025</v>
      </c>
      <c r="B543" t="s">
        <v>113</v>
      </c>
      <c r="C543" s="142">
        <v>45991</v>
      </c>
      <c r="D543" t="s">
        <v>72</v>
      </c>
      <c r="E543" t="s">
        <v>4</v>
      </c>
      <c r="F543" t="s">
        <v>73</v>
      </c>
      <c r="G543" t="s">
        <v>329</v>
      </c>
      <c r="H543" t="s">
        <v>357</v>
      </c>
      <c r="I543" t="s">
        <v>310</v>
      </c>
      <c r="J543" t="s">
        <v>73</v>
      </c>
      <c r="K543" t="s">
        <v>311</v>
      </c>
      <c r="L543" t="s">
        <v>312</v>
      </c>
      <c r="M543" t="s">
        <v>400</v>
      </c>
      <c r="N543">
        <v>1239.22</v>
      </c>
      <c r="O543">
        <v>-1239.22</v>
      </c>
      <c r="P543" t="s">
        <v>154</v>
      </c>
      <c r="Q543" t="s">
        <v>187</v>
      </c>
      <c r="R543" t="s">
        <v>166</v>
      </c>
      <c r="S543" t="s">
        <v>167</v>
      </c>
      <c r="T543" t="s">
        <v>401</v>
      </c>
    </row>
    <row r="544" spans="1:20" x14ac:dyDescent="0.25">
      <c r="A544">
        <v>2025</v>
      </c>
      <c r="B544" t="s">
        <v>114</v>
      </c>
      <c r="C544" s="142">
        <v>45992</v>
      </c>
      <c r="D544" t="s">
        <v>72</v>
      </c>
      <c r="E544" t="s">
        <v>4</v>
      </c>
      <c r="F544" t="s">
        <v>73</v>
      </c>
      <c r="G544" t="s">
        <v>329</v>
      </c>
      <c r="H544" t="s">
        <v>695</v>
      </c>
      <c r="I544" t="s">
        <v>310</v>
      </c>
      <c r="J544" t="s">
        <v>73</v>
      </c>
      <c r="K544" t="s">
        <v>162</v>
      </c>
      <c r="L544" t="s">
        <v>163</v>
      </c>
      <c r="M544" t="s">
        <v>716</v>
      </c>
      <c r="N544">
        <v>2622.68</v>
      </c>
      <c r="O544">
        <v>-2622.68</v>
      </c>
      <c r="P544" t="s">
        <v>209</v>
      </c>
      <c r="Q544" t="s">
        <v>187</v>
      </c>
      <c r="R544" t="s">
        <v>166</v>
      </c>
      <c r="S544" t="s">
        <v>167</v>
      </c>
      <c r="T544" t="s">
        <v>717</v>
      </c>
    </row>
    <row r="545" spans="1:20" x14ac:dyDescent="0.25">
      <c r="A545">
        <v>2025</v>
      </c>
      <c r="B545" t="s">
        <v>114</v>
      </c>
      <c r="C545" s="142">
        <v>45993</v>
      </c>
      <c r="D545" t="s">
        <v>72</v>
      </c>
      <c r="E545" t="s">
        <v>4</v>
      </c>
      <c r="F545" t="s">
        <v>73</v>
      </c>
      <c r="G545" t="s">
        <v>329</v>
      </c>
      <c r="H545" t="s">
        <v>695</v>
      </c>
      <c r="I545" t="s">
        <v>310</v>
      </c>
      <c r="J545" t="s">
        <v>73</v>
      </c>
      <c r="K545" t="s">
        <v>162</v>
      </c>
      <c r="L545" t="s">
        <v>163</v>
      </c>
      <c r="M545" t="s">
        <v>718</v>
      </c>
      <c r="N545">
        <v>275</v>
      </c>
      <c r="O545">
        <v>-275</v>
      </c>
      <c r="P545" t="s">
        <v>209</v>
      </c>
      <c r="Q545" t="s">
        <v>187</v>
      </c>
      <c r="R545" t="s">
        <v>166</v>
      </c>
      <c r="S545" t="s">
        <v>167</v>
      </c>
      <c r="T545" t="s">
        <v>719</v>
      </c>
    </row>
    <row r="546" spans="1:20" x14ac:dyDescent="0.25">
      <c r="A546">
        <v>2025</v>
      </c>
      <c r="B546" t="s">
        <v>114</v>
      </c>
      <c r="C546" s="142">
        <v>45993</v>
      </c>
      <c r="D546" t="s">
        <v>72</v>
      </c>
      <c r="E546" t="s">
        <v>4</v>
      </c>
      <c r="F546" t="s">
        <v>73</v>
      </c>
      <c r="G546" t="s">
        <v>329</v>
      </c>
      <c r="H546" t="s">
        <v>161</v>
      </c>
      <c r="I546" t="s">
        <v>310</v>
      </c>
      <c r="J546" t="s">
        <v>73</v>
      </c>
      <c r="K546" t="s">
        <v>162</v>
      </c>
      <c r="L546" t="s">
        <v>163</v>
      </c>
      <c r="M546" t="s">
        <v>720</v>
      </c>
      <c r="N546">
        <v>2400</v>
      </c>
      <c r="O546">
        <v>-2400</v>
      </c>
      <c r="P546" t="s">
        <v>209</v>
      </c>
      <c r="Q546" t="s">
        <v>187</v>
      </c>
      <c r="R546" t="s">
        <v>166</v>
      </c>
      <c r="S546" t="s">
        <v>167</v>
      </c>
      <c r="T546" t="s">
        <v>721</v>
      </c>
    </row>
    <row r="547" spans="1:20" x14ac:dyDescent="0.25">
      <c r="A547">
        <v>2025</v>
      </c>
      <c r="B547" t="s">
        <v>114</v>
      </c>
      <c r="C547" s="142">
        <v>45994</v>
      </c>
      <c r="D547" t="s">
        <v>72</v>
      </c>
      <c r="E547" t="s">
        <v>4</v>
      </c>
      <c r="F547" t="s">
        <v>73</v>
      </c>
      <c r="G547" t="s">
        <v>329</v>
      </c>
      <c r="H547" t="s">
        <v>695</v>
      </c>
      <c r="I547" t="s">
        <v>310</v>
      </c>
      <c r="J547" t="s">
        <v>73</v>
      </c>
      <c r="K547" t="s">
        <v>162</v>
      </c>
      <c r="L547" t="s">
        <v>163</v>
      </c>
      <c r="M547" t="s">
        <v>722</v>
      </c>
      <c r="N547">
        <v>1023</v>
      </c>
      <c r="O547">
        <v>-1023</v>
      </c>
      <c r="P547" t="s">
        <v>209</v>
      </c>
      <c r="Q547" t="s">
        <v>187</v>
      </c>
      <c r="R547" t="s">
        <v>166</v>
      </c>
      <c r="S547" t="s">
        <v>167</v>
      </c>
      <c r="T547" t="s">
        <v>723</v>
      </c>
    </row>
    <row r="548" spans="1:20" x14ac:dyDescent="0.25">
      <c r="A548">
        <v>2026</v>
      </c>
      <c r="B548" t="s">
        <v>115</v>
      </c>
      <c r="C548" s="142">
        <v>46053</v>
      </c>
      <c r="D548" t="s">
        <v>72</v>
      </c>
      <c r="E548" t="s">
        <v>4</v>
      </c>
      <c r="F548" t="s">
        <v>73</v>
      </c>
      <c r="H548" t="s">
        <v>709</v>
      </c>
      <c r="I548" t="s">
        <v>310</v>
      </c>
      <c r="J548" t="s">
        <v>73</v>
      </c>
      <c r="K548" t="s">
        <v>311</v>
      </c>
      <c r="L548" t="s">
        <v>312</v>
      </c>
      <c r="M548" t="s">
        <v>313</v>
      </c>
      <c r="N548">
        <v>1239.3</v>
      </c>
      <c r="O548">
        <v>-1239.3</v>
      </c>
      <c r="P548" t="s">
        <v>154</v>
      </c>
      <c r="Q548" t="s">
        <v>187</v>
      </c>
      <c r="R548" t="s">
        <v>314</v>
      </c>
      <c r="S548" t="s">
        <v>315</v>
      </c>
      <c r="T548" t="s">
        <v>316</v>
      </c>
    </row>
    <row r="549" spans="1:20" x14ac:dyDescent="0.25">
      <c r="A549">
        <v>2026</v>
      </c>
      <c r="B549" t="s">
        <v>116</v>
      </c>
      <c r="C549" s="142">
        <v>46072</v>
      </c>
      <c r="D549" t="s">
        <v>72</v>
      </c>
      <c r="E549" t="s">
        <v>4</v>
      </c>
      <c r="F549" t="s">
        <v>73</v>
      </c>
      <c r="G549" t="s">
        <v>329</v>
      </c>
      <c r="H549" t="s">
        <v>695</v>
      </c>
      <c r="I549" t="s">
        <v>310</v>
      </c>
      <c r="J549" t="s">
        <v>73</v>
      </c>
      <c r="K549" t="s">
        <v>152</v>
      </c>
      <c r="L549" t="s">
        <v>153</v>
      </c>
      <c r="M549" t="s">
        <v>724</v>
      </c>
      <c r="N549">
        <v>65.98</v>
      </c>
      <c r="O549">
        <v>-65.98</v>
      </c>
      <c r="P549" t="s">
        <v>154</v>
      </c>
      <c r="Q549" t="s">
        <v>187</v>
      </c>
      <c r="R549" t="s">
        <v>156</v>
      </c>
      <c r="S549" t="s">
        <v>157</v>
      </c>
      <c r="T549" t="s">
        <v>725</v>
      </c>
    </row>
    <row r="550" spans="1:20" x14ac:dyDescent="0.25">
      <c r="A550">
        <v>2026</v>
      </c>
      <c r="B550" t="s">
        <v>116</v>
      </c>
      <c r="C550" s="142">
        <v>46056</v>
      </c>
      <c r="D550" t="s">
        <v>72</v>
      </c>
      <c r="E550" t="s">
        <v>4</v>
      </c>
      <c r="F550" t="s">
        <v>73</v>
      </c>
      <c r="G550" t="s">
        <v>329</v>
      </c>
      <c r="H550" t="s">
        <v>695</v>
      </c>
      <c r="I550" t="s">
        <v>310</v>
      </c>
      <c r="J550" t="s">
        <v>73</v>
      </c>
      <c r="K550" t="s">
        <v>162</v>
      </c>
      <c r="L550" t="s">
        <v>163</v>
      </c>
      <c r="M550" t="s">
        <v>726</v>
      </c>
      <c r="N550">
        <v>650</v>
      </c>
      <c r="O550">
        <v>-650</v>
      </c>
      <c r="P550" t="s">
        <v>154</v>
      </c>
      <c r="Q550" t="s">
        <v>187</v>
      </c>
      <c r="R550" t="s">
        <v>156</v>
      </c>
      <c r="S550" t="s">
        <v>157</v>
      </c>
      <c r="T550" t="s">
        <v>727</v>
      </c>
    </row>
    <row r="551" spans="1:20" x14ac:dyDescent="0.25">
      <c r="A551">
        <v>2026</v>
      </c>
      <c r="B551" t="s">
        <v>116</v>
      </c>
      <c r="C551" s="142">
        <v>46076</v>
      </c>
      <c r="D551" t="s">
        <v>72</v>
      </c>
      <c r="E551" t="s">
        <v>4</v>
      </c>
      <c r="F551" t="s">
        <v>73</v>
      </c>
      <c r="G551" t="s">
        <v>329</v>
      </c>
      <c r="H551" t="s">
        <v>161</v>
      </c>
      <c r="I551" t="s">
        <v>310</v>
      </c>
      <c r="J551" t="s">
        <v>73</v>
      </c>
      <c r="K551" t="s">
        <v>162</v>
      </c>
      <c r="L551" t="s">
        <v>163</v>
      </c>
      <c r="M551" t="s">
        <v>728</v>
      </c>
      <c r="N551">
        <v>890</v>
      </c>
      <c r="O551">
        <v>-890</v>
      </c>
      <c r="P551" t="s">
        <v>154</v>
      </c>
      <c r="Q551" t="s">
        <v>187</v>
      </c>
      <c r="R551" t="s">
        <v>156</v>
      </c>
      <c r="S551" t="s">
        <v>157</v>
      </c>
      <c r="T551" t="s">
        <v>729</v>
      </c>
    </row>
    <row r="552" spans="1:20" x14ac:dyDescent="0.25">
      <c r="A552">
        <v>2026</v>
      </c>
      <c r="B552" t="s">
        <v>116</v>
      </c>
      <c r="C552" s="142">
        <v>46076</v>
      </c>
      <c r="D552" t="s">
        <v>72</v>
      </c>
      <c r="E552" t="s">
        <v>4</v>
      </c>
      <c r="F552" t="s">
        <v>73</v>
      </c>
      <c r="G552" t="s">
        <v>329</v>
      </c>
      <c r="H552" t="s">
        <v>161</v>
      </c>
      <c r="I552" t="s">
        <v>310</v>
      </c>
      <c r="J552" t="s">
        <v>73</v>
      </c>
      <c r="K552" t="s">
        <v>162</v>
      </c>
      <c r="L552" t="s">
        <v>163</v>
      </c>
      <c r="M552" t="s">
        <v>730</v>
      </c>
      <c r="N552">
        <v>1663.51</v>
      </c>
      <c r="O552">
        <v>-1663.51</v>
      </c>
      <c r="P552" t="s">
        <v>154</v>
      </c>
      <c r="Q552" t="s">
        <v>187</v>
      </c>
      <c r="R552" t="s">
        <v>156</v>
      </c>
      <c r="S552" t="s">
        <v>157</v>
      </c>
      <c r="T552" t="s">
        <v>731</v>
      </c>
    </row>
    <row r="553" spans="1:20" x14ac:dyDescent="0.25">
      <c r="A553">
        <v>2026</v>
      </c>
      <c r="B553" t="s">
        <v>116</v>
      </c>
      <c r="C553" s="142">
        <v>46079</v>
      </c>
      <c r="D553" t="s">
        <v>72</v>
      </c>
      <c r="E553" t="s">
        <v>4</v>
      </c>
      <c r="F553" t="s">
        <v>73</v>
      </c>
      <c r="G553" t="s">
        <v>329</v>
      </c>
      <c r="H553" t="s">
        <v>695</v>
      </c>
      <c r="I553" t="s">
        <v>310</v>
      </c>
      <c r="J553" t="s">
        <v>73</v>
      </c>
      <c r="K553" t="s">
        <v>162</v>
      </c>
      <c r="L553" t="s">
        <v>163</v>
      </c>
      <c r="M553" t="s">
        <v>732</v>
      </c>
      <c r="N553">
        <v>1416.57</v>
      </c>
      <c r="O553">
        <v>-1416.57</v>
      </c>
      <c r="P553" t="s">
        <v>154</v>
      </c>
      <c r="Q553" t="s">
        <v>187</v>
      </c>
      <c r="R553" t="s">
        <v>156</v>
      </c>
      <c r="S553" t="s">
        <v>157</v>
      </c>
      <c r="T553" t="s">
        <v>733</v>
      </c>
    </row>
    <row r="554" spans="1:20" x14ac:dyDescent="0.25">
      <c r="A554">
        <v>2026</v>
      </c>
      <c r="B554" t="s">
        <v>116</v>
      </c>
      <c r="C554" s="142">
        <v>46081</v>
      </c>
      <c r="D554" t="s">
        <v>72</v>
      </c>
      <c r="E554" t="s">
        <v>4</v>
      </c>
      <c r="F554" t="s">
        <v>73</v>
      </c>
      <c r="H554" t="s">
        <v>709</v>
      </c>
      <c r="I554" t="s">
        <v>310</v>
      </c>
      <c r="J554" t="s">
        <v>73</v>
      </c>
      <c r="K554" t="s">
        <v>311</v>
      </c>
      <c r="L554" t="s">
        <v>312</v>
      </c>
      <c r="M554" t="s">
        <v>335</v>
      </c>
      <c r="N554">
        <v>2649.05</v>
      </c>
      <c r="O554">
        <v>-2649.05</v>
      </c>
      <c r="P554" t="s">
        <v>154</v>
      </c>
      <c r="Q554" t="s">
        <v>187</v>
      </c>
      <c r="R554" t="s">
        <v>314</v>
      </c>
      <c r="S554" t="s">
        <v>315</v>
      </c>
      <c r="T554" t="s">
        <v>336</v>
      </c>
    </row>
    <row r="555" spans="1:20" x14ac:dyDescent="0.25">
      <c r="A555">
        <v>2026</v>
      </c>
      <c r="B555" t="s">
        <v>117</v>
      </c>
      <c r="C555" s="142">
        <v>46093</v>
      </c>
      <c r="D555" t="s">
        <v>72</v>
      </c>
      <c r="E555" t="s">
        <v>4</v>
      </c>
      <c r="F555" t="s">
        <v>73</v>
      </c>
      <c r="G555" t="s">
        <v>329</v>
      </c>
      <c r="H555" t="s">
        <v>709</v>
      </c>
      <c r="I555" t="s">
        <v>310</v>
      </c>
      <c r="J555" t="s">
        <v>73</v>
      </c>
      <c r="K555" t="s">
        <v>162</v>
      </c>
      <c r="L555" t="s">
        <v>163</v>
      </c>
      <c r="M555" t="s">
        <v>734</v>
      </c>
      <c r="N555">
        <v>40</v>
      </c>
      <c r="O555">
        <v>-40</v>
      </c>
      <c r="P555" t="s">
        <v>224</v>
      </c>
      <c r="Q555" t="s">
        <v>187</v>
      </c>
      <c r="R555" t="s">
        <v>156</v>
      </c>
      <c r="S555" t="s">
        <v>157</v>
      </c>
      <c r="T555" t="s">
        <v>735</v>
      </c>
    </row>
    <row r="556" spans="1:20" x14ac:dyDescent="0.25">
      <c r="A556">
        <v>2026</v>
      </c>
      <c r="B556" t="s">
        <v>117</v>
      </c>
      <c r="C556" s="142">
        <v>46093</v>
      </c>
      <c r="D556" t="s">
        <v>72</v>
      </c>
      <c r="E556" t="s">
        <v>4</v>
      </c>
      <c r="F556" t="s">
        <v>73</v>
      </c>
      <c r="G556" t="s">
        <v>329</v>
      </c>
      <c r="H556" t="s">
        <v>695</v>
      </c>
      <c r="I556" t="s">
        <v>310</v>
      </c>
      <c r="J556" t="s">
        <v>73</v>
      </c>
      <c r="K556" t="s">
        <v>162</v>
      </c>
      <c r="L556" t="s">
        <v>163</v>
      </c>
      <c r="M556" t="s">
        <v>736</v>
      </c>
      <c r="N556">
        <v>1550</v>
      </c>
      <c r="O556">
        <v>-1550</v>
      </c>
      <c r="P556" t="s">
        <v>224</v>
      </c>
      <c r="Q556" t="s">
        <v>187</v>
      </c>
      <c r="R556" t="s">
        <v>156</v>
      </c>
      <c r="S556" t="s">
        <v>157</v>
      </c>
      <c r="T556" t="s">
        <v>737</v>
      </c>
    </row>
    <row r="557" spans="1:20" x14ac:dyDescent="0.25">
      <c r="A557">
        <v>2026</v>
      </c>
      <c r="B557" t="s">
        <v>117</v>
      </c>
      <c r="C557" s="142">
        <v>46112</v>
      </c>
      <c r="D557" t="s">
        <v>72</v>
      </c>
      <c r="E557" t="s">
        <v>4</v>
      </c>
      <c r="F557" t="s">
        <v>73</v>
      </c>
      <c r="H557" t="s">
        <v>709</v>
      </c>
      <c r="I557" t="s">
        <v>310</v>
      </c>
      <c r="J557" t="s">
        <v>73</v>
      </c>
      <c r="K557" t="s">
        <v>311</v>
      </c>
      <c r="L557" t="s">
        <v>312</v>
      </c>
      <c r="M557" t="s">
        <v>347</v>
      </c>
      <c r="N557">
        <v>1128.8499999999999</v>
      </c>
      <c r="O557">
        <v>-1128.8499999999999</v>
      </c>
      <c r="P557" t="s">
        <v>154</v>
      </c>
      <c r="Q557" t="s">
        <v>187</v>
      </c>
      <c r="R557" t="s">
        <v>314</v>
      </c>
      <c r="S557" t="s">
        <v>315</v>
      </c>
      <c r="T557" t="s">
        <v>348</v>
      </c>
    </row>
    <row r="558" spans="1:20" x14ac:dyDescent="0.25">
      <c r="A558">
        <v>2025</v>
      </c>
      <c r="B558" t="s">
        <v>103</v>
      </c>
      <c r="C558" s="142">
        <v>45666</v>
      </c>
      <c r="D558" t="s">
        <v>72</v>
      </c>
      <c r="E558" t="s">
        <v>4</v>
      </c>
      <c r="F558" t="s">
        <v>74</v>
      </c>
      <c r="G558" t="s">
        <v>329</v>
      </c>
      <c r="H558" t="s">
        <v>150</v>
      </c>
      <c r="I558" t="s">
        <v>350</v>
      </c>
      <c r="J558" t="s">
        <v>74</v>
      </c>
      <c r="K558" t="s">
        <v>159</v>
      </c>
      <c r="L558" t="s">
        <v>160</v>
      </c>
      <c r="N558">
        <v>900</v>
      </c>
      <c r="O558">
        <v>900</v>
      </c>
      <c r="P558" t="s">
        <v>154</v>
      </c>
      <c r="Q558" t="s">
        <v>155</v>
      </c>
      <c r="R558" t="s">
        <v>156</v>
      </c>
      <c r="S558" t="s">
        <v>157</v>
      </c>
      <c r="T558" t="s">
        <v>74</v>
      </c>
    </row>
    <row r="559" spans="1:20" x14ac:dyDescent="0.25">
      <c r="A559">
        <v>2025</v>
      </c>
      <c r="B559" t="s">
        <v>103</v>
      </c>
      <c r="C559" s="142">
        <v>45684</v>
      </c>
      <c r="D559" t="s">
        <v>72</v>
      </c>
      <c r="E559" t="s">
        <v>4</v>
      </c>
      <c r="F559" t="s">
        <v>74</v>
      </c>
      <c r="G559" t="s">
        <v>329</v>
      </c>
      <c r="H559" t="s">
        <v>150</v>
      </c>
      <c r="I559" t="s">
        <v>350</v>
      </c>
      <c r="J559" t="s">
        <v>74</v>
      </c>
      <c r="K559" t="s">
        <v>159</v>
      </c>
      <c r="L559" t="s">
        <v>160</v>
      </c>
      <c r="N559">
        <v>1094.93</v>
      </c>
      <c r="O559">
        <v>1094.93</v>
      </c>
      <c r="P559" t="s">
        <v>154</v>
      </c>
      <c r="Q559" t="s">
        <v>155</v>
      </c>
      <c r="R559" t="s">
        <v>156</v>
      </c>
      <c r="S559" t="s">
        <v>157</v>
      </c>
      <c r="T559" t="s">
        <v>74</v>
      </c>
    </row>
    <row r="560" spans="1:20" x14ac:dyDescent="0.25">
      <c r="A560">
        <v>2025</v>
      </c>
      <c r="B560" t="s">
        <v>103</v>
      </c>
      <c r="C560" s="142">
        <v>45688</v>
      </c>
      <c r="D560" t="s">
        <v>72</v>
      </c>
      <c r="E560" t="s">
        <v>4</v>
      </c>
      <c r="F560" t="s">
        <v>74</v>
      </c>
      <c r="G560" t="s">
        <v>329</v>
      </c>
      <c r="H560" t="s">
        <v>150</v>
      </c>
      <c r="I560" t="s">
        <v>350</v>
      </c>
      <c r="J560" t="s">
        <v>74</v>
      </c>
      <c r="K560" t="s">
        <v>159</v>
      </c>
      <c r="L560" t="s">
        <v>160</v>
      </c>
      <c r="N560">
        <v>1113.19</v>
      </c>
      <c r="O560">
        <v>1113.19</v>
      </c>
      <c r="P560" t="s">
        <v>154</v>
      </c>
      <c r="Q560" t="s">
        <v>155</v>
      </c>
      <c r="R560" t="s">
        <v>156</v>
      </c>
      <c r="S560" t="s">
        <v>157</v>
      </c>
      <c r="T560" t="s">
        <v>74</v>
      </c>
    </row>
    <row r="561" spans="1:20" x14ac:dyDescent="0.25">
      <c r="A561">
        <v>2025</v>
      </c>
      <c r="B561" t="s">
        <v>103</v>
      </c>
      <c r="C561" s="142">
        <v>45680</v>
      </c>
      <c r="D561" t="s">
        <v>72</v>
      </c>
      <c r="E561" t="s">
        <v>4</v>
      </c>
      <c r="F561" t="s">
        <v>74</v>
      </c>
      <c r="G561" t="s">
        <v>329</v>
      </c>
      <c r="H561" t="s">
        <v>150</v>
      </c>
      <c r="I561" t="s">
        <v>350</v>
      </c>
      <c r="J561" t="s">
        <v>74</v>
      </c>
      <c r="K561" t="s">
        <v>162</v>
      </c>
      <c r="L561" t="s">
        <v>163</v>
      </c>
      <c r="N561">
        <v>569.32000000000005</v>
      </c>
      <c r="O561">
        <v>569.32000000000005</v>
      </c>
      <c r="P561" t="s">
        <v>154</v>
      </c>
      <c r="Q561" t="s">
        <v>155</v>
      </c>
      <c r="R561" t="s">
        <v>156</v>
      </c>
      <c r="S561" t="s">
        <v>157</v>
      </c>
      <c r="T561" t="s">
        <v>74</v>
      </c>
    </row>
    <row r="562" spans="1:20" x14ac:dyDescent="0.25">
      <c r="A562">
        <v>2025</v>
      </c>
      <c r="B562" t="s">
        <v>103</v>
      </c>
      <c r="C562" s="142">
        <v>45663</v>
      </c>
      <c r="D562" t="s">
        <v>72</v>
      </c>
      <c r="E562" t="s">
        <v>4</v>
      </c>
      <c r="F562" t="s">
        <v>74</v>
      </c>
      <c r="G562" t="s">
        <v>329</v>
      </c>
      <c r="H562" t="s">
        <v>150</v>
      </c>
      <c r="I562" t="s">
        <v>350</v>
      </c>
      <c r="J562" t="s">
        <v>74</v>
      </c>
      <c r="K562" t="s">
        <v>311</v>
      </c>
      <c r="L562" t="s">
        <v>312</v>
      </c>
      <c r="N562">
        <v>1248.75</v>
      </c>
      <c r="O562">
        <v>1248.75</v>
      </c>
      <c r="P562" t="s">
        <v>154</v>
      </c>
      <c r="Q562" t="s">
        <v>155</v>
      </c>
      <c r="R562" t="s">
        <v>156</v>
      </c>
      <c r="S562" t="s">
        <v>157</v>
      </c>
      <c r="T562" t="s">
        <v>74</v>
      </c>
    </row>
    <row r="563" spans="1:20" x14ac:dyDescent="0.25">
      <c r="A563">
        <v>2025</v>
      </c>
      <c r="B563" t="s">
        <v>103</v>
      </c>
      <c r="C563" s="142">
        <v>45667</v>
      </c>
      <c r="D563" t="s">
        <v>72</v>
      </c>
      <c r="E563" t="s">
        <v>4</v>
      </c>
      <c r="F563" t="s">
        <v>74</v>
      </c>
      <c r="G563" t="s">
        <v>329</v>
      </c>
      <c r="H563" t="s">
        <v>150</v>
      </c>
      <c r="I563" t="s">
        <v>350</v>
      </c>
      <c r="J563" t="s">
        <v>74</v>
      </c>
      <c r="K563" t="s">
        <v>311</v>
      </c>
      <c r="L563" t="s">
        <v>312</v>
      </c>
      <c r="N563">
        <v>1556.78</v>
      </c>
      <c r="O563">
        <v>1556.78</v>
      </c>
      <c r="P563" t="s">
        <v>154</v>
      </c>
      <c r="Q563" t="s">
        <v>155</v>
      </c>
      <c r="R563" t="s">
        <v>156</v>
      </c>
      <c r="S563" t="s">
        <v>157</v>
      </c>
      <c r="T563" t="s">
        <v>74</v>
      </c>
    </row>
    <row r="564" spans="1:20" x14ac:dyDescent="0.25">
      <c r="A564">
        <v>2025</v>
      </c>
      <c r="B564" t="s">
        <v>103</v>
      </c>
      <c r="C564" s="142">
        <v>45673</v>
      </c>
      <c r="D564" t="s">
        <v>72</v>
      </c>
      <c r="E564" t="s">
        <v>4</v>
      </c>
      <c r="F564" t="s">
        <v>74</v>
      </c>
      <c r="G564" t="s">
        <v>329</v>
      </c>
      <c r="H564" t="s">
        <v>150</v>
      </c>
      <c r="I564" t="s">
        <v>350</v>
      </c>
      <c r="J564" t="s">
        <v>74</v>
      </c>
      <c r="K564" t="s">
        <v>311</v>
      </c>
      <c r="L564" t="s">
        <v>312</v>
      </c>
      <c r="N564">
        <v>1487.4</v>
      </c>
      <c r="O564">
        <v>1487.4</v>
      </c>
      <c r="P564" t="s">
        <v>154</v>
      </c>
      <c r="Q564" t="s">
        <v>155</v>
      </c>
      <c r="R564" t="s">
        <v>156</v>
      </c>
      <c r="S564" t="s">
        <v>157</v>
      </c>
      <c r="T564" t="s">
        <v>74</v>
      </c>
    </row>
    <row r="565" spans="1:20" x14ac:dyDescent="0.25">
      <c r="A565">
        <v>2025</v>
      </c>
      <c r="B565" t="s">
        <v>103</v>
      </c>
      <c r="C565" s="142">
        <v>45680</v>
      </c>
      <c r="D565" t="s">
        <v>72</v>
      </c>
      <c r="E565" t="s">
        <v>4</v>
      </c>
      <c r="F565" t="s">
        <v>74</v>
      </c>
      <c r="G565" t="s">
        <v>329</v>
      </c>
      <c r="H565" t="s">
        <v>150</v>
      </c>
      <c r="I565" t="s">
        <v>350</v>
      </c>
      <c r="J565" t="s">
        <v>74</v>
      </c>
      <c r="K565" t="s">
        <v>311</v>
      </c>
      <c r="L565" t="s">
        <v>312</v>
      </c>
      <c r="N565">
        <v>1663.92</v>
      </c>
      <c r="O565">
        <v>1663.92</v>
      </c>
      <c r="P565" t="s">
        <v>154</v>
      </c>
      <c r="Q565" t="s">
        <v>155</v>
      </c>
      <c r="R565" t="s">
        <v>156</v>
      </c>
      <c r="S565" t="s">
        <v>157</v>
      </c>
      <c r="T565" t="s">
        <v>74</v>
      </c>
    </row>
    <row r="566" spans="1:20" x14ac:dyDescent="0.25">
      <c r="A566">
        <v>2025</v>
      </c>
      <c r="B566" t="s">
        <v>103</v>
      </c>
      <c r="C566" s="142">
        <v>45685</v>
      </c>
      <c r="D566" t="s">
        <v>72</v>
      </c>
      <c r="E566" t="s">
        <v>4</v>
      </c>
      <c r="F566" t="s">
        <v>74</v>
      </c>
      <c r="G566" t="s">
        <v>329</v>
      </c>
      <c r="H566" t="s">
        <v>150</v>
      </c>
      <c r="I566" t="s">
        <v>350</v>
      </c>
      <c r="J566" t="s">
        <v>74</v>
      </c>
      <c r="K566" t="s">
        <v>311</v>
      </c>
      <c r="L566" t="s">
        <v>312</v>
      </c>
      <c r="N566">
        <v>1598.95</v>
      </c>
      <c r="O566">
        <v>1598.95</v>
      </c>
      <c r="P566" t="s">
        <v>154</v>
      </c>
      <c r="Q566" t="s">
        <v>155</v>
      </c>
      <c r="R566" t="s">
        <v>156</v>
      </c>
      <c r="S566" t="s">
        <v>157</v>
      </c>
      <c r="T566" t="s">
        <v>74</v>
      </c>
    </row>
    <row r="567" spans="1:20" x14ac:dyDescent="0.25">
      <c r="A567">
        <v>2025</v>
      </c>
      <c r="B567" t="s">
        <v>103</v>
      </c>
      <c r="C567" s="142">
        <v>45667</v>
      </c>
      <c r="D567" t="s">
        <v>72</v>
      </c>
      <c r="E567" t="s">
        <v>4</v>
      </c>
      <c r="F567" t="s">
        <v>74</v>
      </c>
      <c r="G567" t="s">
        <v>329</v>
      </c>
      <c r="H567" t="s">
        <v>236</v>
      </c>
      <c r="I567" t="s">
        <v>350</v>
      </c>
      <c r="J567" t="s">
        <v>74</v>
      </c>
      <c r="K567" t="s">
        <v>206</v>
      </c>
      <c r="L567" t="s">
        <v>207</v>
      </c>
      <c r="N567">
        <v>960</v>
      </c>
      <c r="O567">
        <v>960</v>
      </c>
      <c r="P567" t="s">
        <v>154</v>
      </c>
      <c r="Q567" t="s">
        <v>155</v>
      </c>
      <c r="R567" t="s">
        <v>156</v>
      </c>
      <c r="S567" t="s">
        <v>157</v>
      </c>
      <c r="T567" t="s">
        <v>74</v>
      </c>
    </row>
    <row r="568" spans="1:20" x14ac:dyDescent="0.25">
      <c r="A568">
        <v>2025</v>
      </c>
      <c r="B568" t="s">
        <v>103</v>
      </c>
      <c r="C568" s="142">
        <v>45687</v>
      </c>
      <c r="D568" t="s">
        <v>72</v>
      </c>
      <c r="E568" t="s">
        <v>4</v>
      </c>
      <c r="F568" t="s">
        <v>74</v>
      </c>
      <c r="G568" t="s">
        <v>329</v>
      </c>
      <c r="H568" t="s">
        <v>236</v>
      </c>
      <c r="I568" t="s">
        <v>350</v>
      </c>
      <c r="J568" t="s">
        <v>74</v>
      </c>
      <c r="K568" t="s">
        <v>206</v>
      </c>
      <c r="L568" t="s">
        <v>207</v>
      </c>
      <c r="N568">
        <v>784</v>
      </c>
      <c r="O568">
        <v>784</v>
      </c>
      <c r="P568" t="s">
        <v>154</v>
      </c>
      <c r="Q568" t="s">
        <v>155</v>
      </c>
      <c r="R568" t="s">
        <v>156</v>
      </c>
      <c r="S568" t="s">
        <v>157</v>
      </c>
      <c r="T568" t="s">
        <v>74</v>
      </c>
    </row>
    <row r="569" spans="1:20" x14ac:dyDescent="0.25">
      <c r="A569">
        <v>2025</v>
      </c>
      <c r="B569" t="s">
        <v>104</v>
      </c>
      <c r="C569" s="142">
        <v>45692</v>
      </c>
      <c r="D569" t="s">
        <v>72</v>
      </c>
      <c r="E569" t="s">
        <v>4</v>
      </c>
      <c r="F569" t="s">
        <v>74</v>
      </c>
      <c r="G569" t="s">
        <v>329</v>
      </c>
      <c r="H569" t="s">
        <v>150</v>
      </c>
      <c r="I569" t="s">
        <v>350</v>
      </c>
      <c r="J569" t="s">
        <v>74</v>
      </c>
      <c r="K569" t="s">
        <v>311</v>
      </c>
      <c r="L569" t="s">
        <v>312</v>
      </c>
      <c r="N569">
        <v>1364.47</v>
      </c>
      <c r="O569">
        <v>1364.47</v>
      </c>
      <c r="P569" t="s">
        <v>154</v>
      </c>
      <c r="Q569" t="s">
        <v>155</v>
      </c>
      <c r="R569" t="s">
        <v>156</v>
      </c>
      <c r="S569" t="s">
        <v>157</v>
      </c>
      <c r="T569" t="s">
        <v>74</v>
      </c>
    </row>
    <row r="570" spans="1:20" x14ac:dyDescent="0.25">
      <c r="A570">
        <v>2025</v>
      </c>
      <c r="B570" t="s">
        <v>104</v>
      </c>
      <c r="C570" s="142">
        <v>45700</v>
      </c>
      <c r="D570" t="s">
        <v>72</v>
      </c>
      <c r="E570" t="s">
        <v>4</v>
      </c>
      <c r="F570" t="s">
        <v>74</v>
      </c>
      <c r="G570" t="s">
        <v>329</v>
      </c>
      <c r="H570" t="s">
        <v>150</v>
      </c>
      <c r="I570" t="s">
        <v>350</v>
      </c>
      <c r="J570" t="s">
        <v>74</v>
      </c>
      <c r="K570" t="s">
        <v>311</v>
      </c>
      <c r="L570" t="s">
        <v>312</v>
      </c>
      <c r="N570">
        <v>1711.95</v>
      </c>
      <c r="O570">
        <v>1711.95</v>
      </c>
      <c r="P570" t="s">
        <v>154</v>
      </c>
      <c r="Q570" t="s">
        <v>155</v>
      </c>
      <c r="R570" t="s">
        <v>156</v>
      </c>
      <c r="S570" t="s">
        <v>157</v>
      </c>
      <c r="T570" t="s">
        <v>74</v>
      </c>
    </row>
    <row r="571" spans="1:20" x14ac:dyDescent="0.25">
      <c r="A571">
        <v>2025</v>
      </c>
      <c r="B571" t="s">
        <v>104</v>
      </c>
      <c r="C571" s="142">
        <v>45707</v>
      </c>
      <c r="D571" t="s">
        <v>72</v>
      </c>
      <c r="E571" t="s">
        <v>4</v>
      </c>
      <c r="F571" t="s">
        <v>74</v>
      </c>
      <c r="G571" t="s">
        <v>329</v>
      </c>
      <c r="H571" t="s">
        <v>150</v>
      </c>
      <c r="I571" t="s">
        <v>350</v>
      </c>
      <c r="J571" t="s">
        <v>74</v>
      </c>
      <c r="K571" t="s">
        <v>311</v>
      </c>
      <c r="L571" t="s">
        <v>312</v>
      </c>
      <c r="N571">
        <v>1615.9</v>
      </c>
      <c r="O571">
        <v>1615.9</v>
      </c>
      <c r="P571" t="s">
        <v>154</v>
      </c>
      <c r="Q571" t="s">
        <v>155</v>
      </c>
      <c r="R571" t="s">
        <v>156</v>
      </c>
      <c r="S571" t="s">
        <v>157</v>
      </c>
      <c r="T571" t="s">
        <v>74</v>
      </c>
    </row>
    <row r="572" spans="1:20" x14ac:dyDescent="0.25">
      <c r="A572">
        <v>2025</v>
      </c>
      <c r="B572" t="s">
        <v>104</v>
      </c>
      <c r="C572" s="142">
        <v>45706</v>
      </c>
      <c r="D572" t="s">
        <v>72</v>
      </c>
      <c r="E572" t="s">
        <v>4</v>
      </c>
      <c r="F572" t="s">
        <v>74</v>
      </c>
      <c r="G572" t="s">
        <v>329</v>
      </c>
      <c r="H572" t="s">
        <v>236</v>
      </c>
      <c r="I572" t="s">
        <v>350</v>
      </c>
      <c r="J572" t="s">
        <v>74</v>
      </c>
      <c r="K572" t="s">
        <v>206</v>
      </c>
      <c r="L572" t="s">
        <v>207</v>
      </c>
      <c r="N572">
        <v>1147.5</v>
      </c>
      <c r="O572">
        <v>1147.5</v>
      </c>
      <c r="P572" t="s">
        <v>154</v>
      </c>
      <c r="Q572" t="s">
        <v>155</v>
      </c>
      <c r="R572" t="s">
        <v>156</v>
      </c>
      <c r="S572" t="s">
        <v>157</v>
      </c>
      <c r="T572" t="s">
        <v>74</v>
      </c>
    </row>
    <row r="573" spans="1:20" x14ac:dyDescent="0.25">
      <c r="A573">
        <v>2025</v>
      </c>
      <c r="B573" t="s">
        <v>105</v>
      </c>
      <c r="C573" s="142">
        <v>45718</v>
      </c>
      <c r="D573" t="s">
        <v>72</v>
      </c>
      <c r="E573" t="s">
        <v>4</v>
      </c>
      <c r="F573" t="s">
        <v>74</v>
      </c>
      <c r="G573" t="s">
        <v>329</v>
      </c>
      <c r="H573" t="s">
        <v>150</v>
      </c>
      <c r="I573" t="s">
        <v>350</v>
      </c>
      <c r="J573" t="s">
        <v>74</v>
      </c>
      <c r="K573" t="s">
        <v>311</v>
      </c>
      <c r="L573" t="s">
        <v>312</v>
      </c>
      <c r="N573">
        <v>1488.7</v>
      </c>
      <c r="O573">
        <v>1488.7</v>
      </c>
      <c r="P573" t="s">
        <v>154</v>
      </c>
      <c r="Q573" t="s">
        <v>155</v>
      </c>
      <c r="R573" t="s">
        <v>156</v>
      </c>
      <c r="S573" t="s">
        <v>157</v>
      </c>
      <c r="T573" t="s">
        <v>74</v>
      </c>
    </row>
    <row r="574" spans="1:20" x14ac:dyDescent="0.25">
      <c r="A574">
        <v>2025</v>
      </c>
      <c r="B574" t="s">
        <v>105</v>
      </c>
      <c r="C574" s="142">
        <v>45722</v>
      </c>
      <c r="D574" t="s">
        <v>72</v>
      </c>
      <c r="E574" t="s">
        <v>4</v>
      </c>
      <c r="F574" t="s">
        <v>74</v>
      </c>
      <c r="G574" t="s">
        <v>329</v>
      </c>
      <c r="H574" t="s">
        <v>150</v>
      </c>
      <c r="I574" t="s">
        <v>350</v>
      </c>
      <c r="J574" t="s">
        <v>74</v>
      </c>
      <c r="K574" t="s">
        <v>311</v>
      </c>
      <c r="L574" t="s">
        <v>312</v>
      </c>
      <c r="N574">
        <v>1698.9</v>
      </c>
      <c r="O574">
        <v>1698.9</v>
      </c>
      <c r="P574" t="s">
        <v>154</v>
      </c>
      <c r="Q574" t="s">
        <v>155</v>
      </c>
      <c r="R574" t="s">
        <v>156</v>
      </c>
      <c r="S574" t="s">
        <v>157</v>
      </c>
      <c r="T574" t="s">
        <v>74</v>
      </c>
    </row>
    <row r="575" spans="1:20" x14ac:dyDescent="0.25">
      <c r="A575">
        <v>2025</v>
      </c>
      <c r="B575" t="s">
        <v>105</v>
      </c>
      <c r="C575" s="142">
        <v>45725</v>
      </c>
      <c r="D575" t="s">
        <v>72</v>
      </c>
      <c r="E575" t="s">
        <v>4</v>
      </c>
      <c r="F575" t="s">
        <v>74</v>
      </c>
      <c r="G575" t="s">
        <v>329</v>
      </c>
      <c r="H575" t="s">
        <v>150</v>
      </c>
      <c r="I575" t="s">
        <v>350</v>
      </c>
      <c r="J575" t="s">
        <v>74</v>
      </c>
      <c r="K575" t="s">
        <v>311</v>
      </c>
      <c r="L575" t="s">
        <v>312</v>
      </c>
      <c r="N575">
        <v>1664.35</v>
      </c>
      <c r="O575">
        <v>1664.35</v>
      </c>
      <c r="P575" t="s">
        <v>154</v>
      </c>
      <c r="Q575" t="s">
        <v>155</v>
      </c>
      <c r="R575" t="s">
        <v>156</v>
      </c>
      <c r="S575" t="s">
        <v>157</v>
      </c>
      <c r="T575" t="s">
        <v>74</v>
      </c>
    </row>
    <row r="576" spans="1:20" x14ac:dyDescent="0.25">
      <c r="A576">
        <v>2025</v>
      </c>
      <c r="B576" t="s">
        <v>105</v>
      </c>
      <c r="C576" s="142">
        <v>45728</v>
      </c>
      <c r="D576" t="s">
        <v>72</v>
      </c>
      <c r="E576" t="s">
        <v>4</v>
      </c>
      <c r="F576" t="s">
        <v>74</v>
      </c>
      <c r="G576" t="s">
        <v>329</v>
      </c>
      <c r="H576" t="s">
        <v>150</v>
      </c>
      <c r="I576" t="s">
        <v>350</v>
      </c>
      <c r="J576" t="s">
        <v>74</v>
      </c>
      <c r="K576" t="s">
        <v>311</v>
      </c>
      <c r="L576" t="s">
        <v>312</v>
      </c>
      <c r="N576">
        <v>1831.36</v>
      </c>
      <c r="O576">
        <v>1831.36</v>
      </c>
      <c r="P576" t="s">
        <v>154</v>
      </c>
      <c r="Q576" t="s">
        <v>155</v>
      </c>
      <c r="R576" t="s">
        <v>156</v>
      </c>
      <c r="S576" t="s">
        <v>157</v>
      </c>
      <c r="T576" t="s">
        <v>74</v>
      </c>
    </row>
    <row r="577" spans="1:20" x14ac:dyDescent="0.25">
      <c r="A577">
        <v>2025</v>
      </c>
      <c r="B577" t="s">
        <v>105</v>
      </c>
      <c r="C577" s="142">
        <v>45730</v>
      </c>
      <c r="D577" t="s">
        <v>72</v>
      </c>
      <c r="E577" t="s">
        <v>4</v>
      </c>
      <c r="F577" t="s">
        <v>74</v>
      </c>
      <c r="G577" t="s">
        <v>329</v>
      </c>
      <c r="H577" t="s">
        <v>150</v>
      </c>
      <c r="I577" t="s">
        <v>350</v>
      </c>
      <c r="J577" t="s">
        <v>74</v>
      </c>
      <c r="K577" t="s">
        <v>311</v>
      </c>
      <c r="L577" t="s">
        <v>312</v>
      </c>
      <c r="N577">
        <v>1420.97</v>
      </c>
      <c r="O577">
        <v>1420.97</v>
      </c>
      <c r="P577" t="s">
        <v>154</v>
      </c>
      <c r="Q577" t="s">
        <v>155</v>
      </c>
      <c r="R577" t="s">
        <v>156</v>
      </c>
      <c r="S577" t="s">
        <v>157</v>
      </c>
      <c r="T577" t="s">
        <v>74</v>
      </c>
    </row>
    <row r="578" spans="1:20" x14ac:dyDescent="0.25">
      <c r="A578">
        <v>2025</v>
      </c>
      <c r="B578" t="s">
        <v>105</v>
      </c>
      <c r="C578" s="142">
        <v>45734</v>
      </c>
      <c r="D578" t="s">
        <v>72</v>
      </c>
      <c r="E578" t="s">
        <v>4</v>
      </c>
      <c r="F578" t="s">
        <v>74</v>
      </c>
      <c r="G578" t="s">
        <v>329</v>
      </c>
      <c r="H578" t="s">
        <v>150</v>
      </c>
      <c r="I578" t="s">
        <v>350</v>
      </c>
      <c r="J578" t="s">
        <v>74</v>
      </c>
      <c r="K578" t="s">
        <v>311</v>
      </c>
      <c r="L578" t="s">
        <v>312</v>
      </c>
      <c r="N578">
        <v>1666.75</v>
      </c>
      <c r="O578">
        <v>1666.75</v>
      </c>
      <c r="P578" t="s">
        <v>154</v>
      </c>
      <c r="Q578" t="s">
        <v>155</v>
      </c>
      <c r="R578" t="s">
        <v>156</v>
      </c>
      <c r="S578" t="s">
        <v>157</v>
      </c>
      <c r="T578" t="s">
        <v>74</v>
      </c>
    </row>
    <row r="579" spans="1:20" x14ac:dyDescent="0.25">
      <c r="A579">
        <v>2025</v>
      </c>
      <c r="B579" t="s">
        <v>105</v>
      </c>
      <c r="C579" s="142">
        <v>45736</v>
      </c>
      <c r="D579" t="s">
        <v>72</v>
      </c>
      <c r="E579" t="s">
        <v>4</v>
      </c>
      <c r="F579" t="s">
        <v>74</v>
      </c>
      <c r="G579" t="s">
        <v>329</v>
      </c>
      <c r="H579" t="s">
        <v>150</v>
      </c>
      <c r="I579" t="s">
        <v>350</v>
      </c>
      <c r="J579" t="s">
        <v>74</v>
      </c>
      <c r="K579" t="s">
        <v>311</v>
      </c>
      <c r="L579" t="s">
        <v>312</v>
      </c>
      <c r="N579">
        <v>1782.58</v>
      </c>
      <c r="O579">
        <v>1782.58</v>
      </c>
      <c r="P579" t="s">
        <v>154</v>
      </c>
      <c r="Q579" t="s">
        <v>155</v>
      </c>
      <c r="R579" t="s">
        <v>156</v>
      </c>
      <c r="S579" t="s">
        <v>157</v>
      </c>
      <c r="T579" t="s">
        <v>74</v>
      </c>
    </row>
    <row r="580" spans="1:20" x14ac:dyDescent="0.25">
      <c r="A580">
        <v>2025</v>
      </c>
      <c r="B580" t="s">
        <v>105</v>
      </c>
      <c r="C580" s="142">
        <v>45739</v>
      </c>
      <c r="D580" t="s">
        <v>72</v>
      </c>
      <c r="E580" t="s">
        <v>4</v>
      </c>
      <c r="F580" t="s">
        <v>74</v>
      </c>
      <c r="G580" t="s">
        <v>329</v>
      </c>
      <c r="H580" t="s">
        <v>150</v>
      </c>
      <c r="I580" t="s">
        <v>350</v>
      </c>
      <c r="J580" t="s">
        <v>74</v>
      </c>
      <c r="K580" t="s">
        <v>311</v>
      </c>
      <c r="L580" t="s">
        <v>312</v>
      </c>
      <c r="N580">
        <v>1646.97</v>
      </c>
      <c r="O580">
        <v>1646.97</v>
      </c>
      <c r="P580" t="s">
        <v>154</v>
      </c>
      <c r="Q580" t="s">
        <v>155</v>
      </c>
      <c r="R580" t="s">
        <v>156</v>
      </c>
      <c r="S580" t="s">
        <v>157</v>
      </c>
      <c r="T580" t="s">
        <v>74</v>
      </c>
    </row>
    <row r="581" spans="1:20" x14ac:dyDescent="0.25">
      <c r="A581">
        <v>2025</v>
      </c>
      <c r="B581" t="s">
        <v>105</v>
      </c>
      <c r="C581" s="142">
        <v>45743</v>
      </c>
      <c r="D581" t="s">
        <v>72</v>
      </c>
      <c r="E581" t="s">
        <v>4</v>
      </c>
      <c r="F581" t="s">
        <v>74</v>
      </c>
      <c r="G581" t="s">
        <v>329</v>
      </c>
      <c r="H581" t="s">
        <v>150</v>
      </c>
      <c r="I581" t="s">
        <v>350</v>
      </c>
      <c r="J581" t="s">
        <v>74</v>
      </c>
      <c r="K581" t="s">
        <v>311</v>
      </c>
      <c r="L581" t="s">
        <v>312</v>
      </c>
      <c r="N581">
        <v>1531.15</v>
      </c>
      <c r="O581">
        <v>1531.15</v>
      </c>
      <c r="P581" t="s">
        <v>154</v>
      </c>
      <c r="Q581" t="s">
        <v>155</v>
      </c>
      <c r="R581" t="s">
        <v>156</v>
      </c>
      <c r="S581" t="s">
        <v>157</v>
      </c>
      <c r="T581" t="s">
        <v>74</v>
      </c>
    </row>
    <row r="582" spans="1:20" x14ac:dyDescent="0.25">
      <c r="A582">
        <v>2025</v>
      </c>
      <c r="B582" t="s">
        <v>106</v>
      </c>
      <c r="C582" s="142">
        <v>45748</v>
      </c>
      <c r="D582" t="s">
        <v>72</v>
      </c>
      <c r="E582" t="s">
        <v>4</v>
      </c>
      <c r="F582" t="s">
        <v>74</v>
      </c>
      <c r="G582" t="s">
        <v>329</v>
      </c>
      <c r="H582" t="s">
        <v>150</v>
      </c>
      <c r="I582" t="s">
        <v>350</v>
      </c>
      <c r="J582" t="s">
        <v>74</v>
      </c>
      <c r="K582" t="s">
        <v>311</v>
      </c>
      <c r="L582" t="s">
        <v>312</v>
      </c>
      <c r="N582">
        <v>1354.2</v>
      </c>
      <c r="O582">
        <v>1354.2</v>
      </c>
      <c r="P582" t="s">
        <v>154</v>
      </c>
      <c r="Q582" t="s">
        <v>155</v>
      </c>
      <c r="R582" t="s">
        <v>156</v>
      </c>
      <c r="S582" t="s">
        <v>157</v>
      </c>
      <c r="T582" t="s">
        <v>74</v>
      </c>
    </row>
    <row r="583" spans="1:20" x14ac:dyDescent="0.25">
      <c r="A583">
        <v>2025</v>
      </c>
      <c r="B583" t="s">
        <v>106</v>
      </c>
      <c r="C583" s="142">
        <v>45754</v>
      </c>
      <c r="D583" t="s">
        <v>72</v>
      </c>
      <c r="E583" t="s">
        <v>4</v>
      </c>
      <c r="F583" t="s">
        <v>74</v>
      </c>
      <c r="G583" t="s">
        <v>329</v>
      </c>
      <c r="H583" t="s">
        <v>150</v>
      </c>
      <c r="I583" t="s">
        <v>350</v>
      </c>
      <c r="J583" t="s">
        <v>74</v>
      </c>
      <c r="K583" t="s">
        <v>311</v>
      </c>
      <c r="L583" t="s">
        <v>312</v>
      </c>
      <c r="N583">
        <v>1470.75</v>
      </c>
      <c r="O583">
        <v>1470.75</v>
      </c>
      <c r="P583" t="s">
        <v>154</v>
      </c>
      <c r="Q583" t="s">
        <v>155</v>
      </c>
      <c r="R583" t="s">
        <v>156</v>
      </c>
      <c r="S583" t="s">
        <v>157</v>
      </c>
      <c r="T583" t="s">
        <v>74</v>
      </c>
    </row>
    <row r="584" spans="1:20" x14ac:dyDescent="0.25">
      <c r="A584">
        <v>2025</v>
      </c>
      <c r="B584" t="s">
        <v>106</v>
      </c>
      <c r="C584" s="142">
        <v>45758</v>
      </c>
      <c r="D584" t="s">
        <v>72</v>
      </c>
      <c r="E584" t="s">
        <v>4</v>
      </c>
      <c r="F584" t="s">
        <v>74</v>
      </c>
      <c r="G584" t="s">
        <v>329</v>
      </c>
      <c r="H584" t="s">
        <v>150</v>
      </c>
      <c r="I584" t="s">
        <v>350</v>
      </c>
      <c r="J584" t="s">
        <v>74</v>
      </c>
      <c r="K584" t="s">
        <v>311</v>
      </c>
      <c r="L584" t="s">
        <v>312</v>
      </c>
      <c r="N584">
        <v>1465.2</v>
      </c>
      <c r="O584">
        <v>1465.2</v>
      </c>
      <c r="P584" t="s">
        <v>154</v>
      </c>
      <c r="Q584" t="s">
        <v>155</v>
      </c>
      <c r="R584" t="s">
        <v>156</v>
      </c>
      <c r="S584" t="s">
        <v>157</v>
      </c>
      <c r="T584" t="s">
        <v>74</v>
      </c>
    </row>
    <row r="585" spans="1:20" x14ac:dyDescent="0.25">
      <c r="A585">
        <v>2025</v>
      </c>
      <c r="B585" t="s">
        <v>106</v>
      </c>
      <c r="C585" s="142">
        <v>45769</v>
      </c>
      <c r="D585" t="s">
        <v>72</v>
      </c>
      <c r="E585" t="s">
        <v>4</v>
      </c>
      <c r="F585" t="s">
        <v>74</v>
      </c>
      <c r="G585" t="s">
        <v>329</v>
      </c>
      <c r="H585" t="s">
        <v>150</v>
      </c>
      <c r="I585" t="s">
        <v>350</v>
      </c>
      <c r="J585" t="s">
        <v>74</v>
      </c>
      <c r="K585" t="s">
        <v>311</v>
      </c>
      <c r="L585" t="s">
        <v>312</v>
      </c>
      <c r="N585">
        <v>1184.92</v>
      </c>
      <c r="O585">
        <v>1184.92</v>
      </c>
      <c r="P585" t="s">
        <v>154</v>
      </c>
      <c r="Q585" t="s">
        <v>155</v>
      </c>
      <c r="R585" t="s">
        <v>156</v>
      </c>
      <c r="S585" t="s">
        <v>157</v>
      </c>
      <c r="T585" t="s">
        <v>74</v>
      </c>
    </row>
    <row r="586" spans="1:20" x14ac:dyDescent="0.25">
      <c r="A586">
        <v>2025</v>
      </c>
      <c r="B586" t="s">
        <v>106</v>
      </c>
      <c r="C586" s="142">
        <v>45775</v>
      </c>
      <c r="D586" t="s">
        <v>72</v>
      </c>
      <c r="E586" t="s">
        <v>4</v>
      </c>
      <c r="F586" t="s">
        <v>74</v>
      </c>
      <c r="G586" t="s">
        <v>329</v>
      </c>
      <c r="H586" t="s">
        <v>150</v>
      </c>
      <c r="I586" t="s">
        <v>350</v>
      </c>
      <c r="J586" t="s">
        <v>74</v>
      </c>
      <c r="K586" t="s">
        <v>311</v>
      </c>
      <c r="L586" t="s">
        <v>312</v>
      </c>
      <c r="N586">
        <v>1315.35</v>
      </c>
      <c r="O586">
        <v>1315.35</v>
      </c>
      <c r="P586" t="s">
        <v>154</v>
      </c>
      <c r="Q586" t="s">
        <v>155</v>
      </c>
      <c r="R586" t="s">
        <v>156</v>
      </c>
      <c r="S586" t="s">
        <v>157</v>
      </c>
      <c r="T586" t="s">
        <v>74</v>
      </c>
    </row>
    <row r="587" spans="1:20" x14ac:dyDescent="0.25">
      <c r="A587">
        <v>2025</v>
      </c>
      <c r="B587" t="s">
        <v>107</v>
      </c>
      <c r="C587" s="142">
        <v>45792</v>
      </c>
      <c r="D587" t="s">
        <v>72</v>
      </c>
      <c r="E587" t="s">
        <v>4</v>
      </c>
      <c r="F587" t="s">
        <v>74</v>
      </c>
      <c r="G587" t="s">
        <v>329</v>
      </c>
      <c r="H587" t="s">
        <v>236</v>
      </c>
      <c r="I587" t="s">
        <v>310</v>
      </c>
      <c r="J587" t="s">
        <v>74</v>
      </c>
      <c r="K587" t="s">
        <v>159</v>
      </c>
      <c r="L587" t="s">
        <v>160</v>
      </c>
      <c r="N587">
        <v>150</v>
      </c>
      <c r="O587">
        <v>150</v>
      </c>
      <c r="P587" t="s">
        <v>154</v>
      </c>
      <c r="Q587" t="s">
        <v>155</v>
      </c>
      <c r="R587" t="s">
        <v>156</v>
      </c>
      <c r="S587" t="s">
        <v>157</v>
      </c>
      <c r="T587" t="s">
        <v>74</v>
      </c>
    </row>
    <row r="588" spans="1:20" x14ac:dyDescent="0.25">
      <c r="A588">
        <v>2025</v>
      </c>
      <c r="B588" t="s">
        <v>107</v>
      </c>
      <c r="C588" s="142">
        <v>45805</v>
      </c>
      <c r="D588" t="s">
        <v>72</v>
      </c>
      <c r="E588" t="s">
        <v>4</v>
      </c>
      <c r="F588" t="s">
        <v>74</v>
      </c>
      <c r="G588" t="s">
        <v>329</v>
      </c>
      <c r="H588" t="s">
        <v>236</v>
      </c>
      <c r="I588" t="s">
        <v>310</v>
      </c>
      <c r="J588" t="s">
        <v>74</v>
      </c>
      <c r="K588" t="s">
        <v>159</v>
      </c>
      <c r="L588" t="s">
        <v>160</v>
      </c>
      <c r="N588">
        <v>1863.92</v>
      </c>
      <c r="O588">
        <v>1863.92</v>
      </c>
      <c r="P588" t="s">
        <v>154</v>
      </c>
      <c r="Q588" t="s">
        <v>155</v>
      </c>
      <c r="R588" t="s">
        <v>156</v>
      </c>
      <c r="S588" t="s">
        <v>157</v>
      </c>
      <c r="T588" t="s">
        <v>74</v>
      </c>
    </row>
    <row r="589" spans="1:20" x14ac:dyDescent="0.25">
      <c r="A589">
        <v>2025</v>
      </c>
      <c r="B589" t="s">
        <v>107</v>
      </c>
      <c r="C589" s="142">
        <v>45779</v>
      </c>
      <c r="D589" t="s">
        <v>72</v>
      </c>
      <c r="E589" t="s">
        <v>4</v>
      </c>
      <c r="F589" t="s">
        <v>74</v>
      </c>
      <c r="G589" t="s">
        <v>329</v>
      </c>
      <c r="H589" t="s">
        <v>150</v>
      </c>
      <c r="I589" t="s">
        <v>310</v>
      </c>
      <c r="J589" t="s">
        <v>74</v>
      </c>
      <c r="K589" t="s">
        <v>311</v>
      </c>
      <c r="L589" t="s">
        <v>312</v>
      </c>
      <c r="N589">
        <v>1191.68</v>
      </c>
      <c r="O589">
        <v>1191.68</v>
      </c>
      <c r="P589" t="s">
        <v>154</v>
      </c>
      <c r="Q589" t="s">
        <v>155</v>
      </c>
      <c r="R589" t="s">
        <v>156</v>
      </c>
      <c r="S589" t="s">
        <v>157</v>
      </c>
      <c r="T589" t="s">
        <v>74</v>
      </c>
    </row>
    <row r="590" spans="1:20" x14ac:dyDescent="0.25">
      <c r="A590">
        <v>2025</v>
      </c>
      <c r="B590" t="s">
        <v>107</v>
      </c>
      <c r="C590" s="142">
        <v>45782</v>
      </c>
      <c r="D590" t="s">
        <v>72</v>
      </c>
      <c r="E590" t="s">
        <v>4</v>
      </c>
      <c r="F590" t="s">
        <v>74</v>
      </c>
      <c r="G590" t="s">
        <v>329</v>
      </c>
      <c r="H590" t="s">
        <v>150</v>
      </c>
      <c r="I590" t="s">
        <v>310</v>
      </c>
      <c r="J590" t="s">
        <v>74</v>
      </c>
      <c r="K590" t="s">
        <v>311</v>
      </c>
      <c r="L590" t="s">
        <v>312</v>
      </c>
      <c r="N590">
        <v>603.82000000000005</v>
      </c>
      <c r="O590">
        <v>603.82000000000005</v>
      </c>
      <c r="P590" t="s">
        <v>154</v>
      </c>
      <c r="Q590" t="s">
        <v>155</v>
      </c>
      <c r="R590" t="s">
        <v>156</v>
      </c>
      <c r="S590" t="s">
        <v>157</v>
      </c>
      <c r="T590" t="s">
        <v>74</v>
      </c>
    </row>
    <row r="591" spans="1:20" x14ac:dyDescent="0.25">
      <c r="A591">
        <v>2025</v>
      </c>
      <c r="B591" t="s">
        <v>107</v>
      </c>
      <c r="C591" s="142">
        <v>45784</v>
      </c>
      <c r="D591" t="s">
        <v>72</v>
      </c>
      <c r="E591" t="s">
        <v>4</v>
      </c>
      <c r="F591" t="s">
        <v>74</v>
      </c>
      <c r="G591" t="s">
        <v>329</v>
      </c>
      <c r="H591" t="s">
        <v>150</v>
      </c>
      <c r="I591" t="s">
        <v>310</v>
      </c>
      <c r="J591" t="s">
        <v>74</v>
      </c>
      <c r="K591" t="s">
        <v>311</v>
      </c>
      <c r="L591" t="s">
        <v>312</v>
      </c>
      <c r="N591">
        <v>1090.5999999999999</v>
      </c>
      <c r="O591">
        <v>1090.5999999999999</v>
      </c>
      <c r="P591" t="s">
        <v>154</v>
      </c>
      <c r="Q591" t="s">
        <v>155</v>
      </c>
      <c r="R591" t="s">
        <v>156</v>
      </c>
      <c r="S591" t="s">
        <v>157</v>
      </c>
      <c r="T591" t="s">
        <v>74</v>
      </c>
    </row>
    <row r="592" spans="1:20" x14ac:dyDescent="0.25">
      <c r="A592">
        <v>2025</v>
      </c>
      <c r="B592" t="s">
        <v>107</v>
      </c>
      <c r="C592" s="142">
        <v>45789</v>
      </c>
      <c r="D592" t="s">
        <v>72</v>
      </c>
      <c r="E592" t="s">
        <v>4</v>
      </c>
      <c r="F592" t="s">
        <v>74</v>
      </c>
      <c r="G592" t="s">
        <v>329</v>
      </c>
      <c r="H592" t="s">
        <v>150</v>
      </c>
      <c r="I592" t="s">
        <v>310</v>
      </c>
      <c r="J592" t="s">
        <v>74</v>
      </c>
      <c r="K592" t="s">
        <v>311</v>
      </c>
      <c r="L592" t="s">
        <v>312</v>
      </c>
      <c r="N592">
        <v>1444.38</v>
      </c>
      <c r="O592">
        <v>1444.38</v>
      </c>
      <c r="P592" t="s">
        <v>154</v>
      </c>
      <c r="Q592" t="s">
        <v>155</v>
      </c>
      <c r="R592" t="s">
        <v>156</v>
      </c>
      <c r="S592" t="s">
        <v>157</v>
      </c>
      <c r="T592" t="s">
        <v>74</v>
      </c>
    </row>
    <row r="593" spans="1:20" x14ac:dyDescent="0.25">
      <c r="A593">
        <v>2025</v>
      </c>
      <c r="B593" t="s">
        <v>107</v>
      </c>
      <c r="C593" s="142">
        <v>45791</v>
      </c>
      <c r="D593" t="s">
        <v>72</v>
      </c>
      <c r="E593" t="s">
        <v>4</v>
      </c>
      <c r="F593" t="s">
        <v>74</v>
      </c>
      <c r="G593" t="s">
        <v>329</v>
      </c>
      <c r="H593" t="s">
        <v>150</v>
      </c>
      <c r="I593" t="s">
        <v>310</v>
      </c>
      <c r="J593" t="s">
        <v>74</v>
      </c>
      <c r="K593" t="s">
        <v>311</v>
      </c>
      <c r="L593" t="s">
        <v>312</v>
      </c>
      <c r="N593">
        <v>1220.94</v>
      </c>
      <c r="O593">
        <v>1220.94</v>
      </c>
      <c r="P593" t="s">
        <v>154</v>
      </c>
      <c r="Q593" t="s">
        <v>155</v>
      </c>
      <c r="R593" t="s">
        <v>156</v>
      </c>
      <c r="S593" t="s">
        <v>157</v>
      </c>
      <c r="T593" t="s">
        <v>74</v>
      </c>
    </row>
    <row r="594" spans="1:20" x14ac:dyDescent="0.25">
      <c r="A594">
        <v>2025</v>
      </c>
      <c r="B594" t="s">
        <v>107</v>
      </c>
      <c r="C594" s="142">
        <v>45794</v>
      </c>
      <c r="D594" t="s">
        <v>72</v>
      </c>
      <c r="E594" t="s">
        <v>4</v>
      </c>
      <c r="F594" t="s">
        <v>74</v>
      </c>
      <c r="G594" t="s">
        <v>329</v>
      </c>
      <c r="H594" t="s">
        <v>150</v>
      </c>
      <c r="I594" t="s">
        <v>310</v>
      </c>
      <c r="J594" t="s">
        <v>74</v>
      </c>
      <c r="K594" t="s">
        <v>311</v>
      </c>
      <c r="L594" t="s">
        <v>312</v>
      </c>
      <c r="N594">
        <v>1098.58</v>
      </c>
      <c r="O594">
        <v>1098.58</v>
      </c>
      <c r="P594" t="s">
        <v>154</v>
      </c>
      <c r="Q594" t="s">
        <v>155</v>
      </c>
      <c r="R594" t="s">
        <v>156</v>
      </c>
      <c r="S594" t="s">
        <v>157</v>
      </c>
      <c r="T594" t="s">
        <v>74</v>
      </c>
    </row>
    <row r="595" spans="1:20" x14ac:dyDescent="0.25">
      <c r="A595">
        <v>2025</v>
      </c>
      <c r="B595" t="s">
        <v>107</v>
      </c>
      <c r="C595" s="142">
        <v>45797</v>
      </c>
      <c r="D595" t="s">
        <v>72</v>
      </c>
      <c r="E595" t="s">
        <v>4</v>
      </c>
      <c r="F595" t="s">
        <v>74</v>
      </c>
      <c r="G595" t="s">
        <v>329</v>
      </c>
      <c r="H595" t="s">
        <v>150</v>
      </c>
      <c r="I595" t="s">
        <v>310</v>
      </c>
      <c r="J595" t="s">
        <v>74</v>
      </c>
      <c r="K595" t="s">
        <v>311</v>
      </c>
      <c r="L595" t="s">
        <v>312</v>
      </c>
      <c r="N595">
        <v>1178.3800000000001</v>
      </c>
      <c r="O595">
        <v>1178.3800000000001</v>
      </c>
      <c r="P595" t="s">
        <v>154</v>
      </c>
      <c r="Q595" t="s">
        <v>155</v>
      </c>
      <c r="R595" t="s">
        <v>156</v>
      </c>
      <c r="S595" t="s">
        <v>157</v>
      </c>
      <c r="T595" t="s">
        <v>74</v>
      </c>
    </row>
    <row r="596" spans="1:20" x14ac:dyDescent="0.25">
      <c r="A596">
        <v>2025</v>
      </c>
      <c r="B596" t="s">
        <v>107</v>
      </c>
      <c r="C596" s="142">
        <v>45800</v>
      </c>
      <c r="D596" t="s">
        <v>72</v>
      </c>
      <c r="E596" t="s">
        <v>4</v>
      </c>
      <c r="F596" t="s">
        <v>74</v>
      </c>
      <c r="G596" t="s">
        <v>329</v>
      </c>
      <c r="H596" t="s">
        <v>150</v>
      </c>
      <c r="I596" t="s">
        <v>310</v>
      </c>
      <c r="J596" t="s">
        <v>74</v>
      </c>
      <c r="K596" t="s">
        <v>311</v>
      </c>
      <c r="L596" t="s">
        <v>312</v>
      </c>
      <c r="N596">
        <v>1097.3900000000001</v>
      </c>
      <c r="O596">
        <v>1097.3900000000001</v>
      </c>
      <c r="P596" t="s">
        <v>154</v>
      </c>
      <c r="Q596" t="s">
        <v>155</v>
      </c>
      <c r="R596" t="s">
        <v>156</v>
      </c>
      <c r="S596" t="s">
        <v>157</v>
      </c>
      <c r="T596" t="s">
        <v>74</v>
      </c>
    </row>
    <row r="597" spans="1:20" x14ac:dyDescent="0.25">
      <c r="A597">
        <v>2025</v>
      </c>
      <c r="B597" t="s">
        <v>107</v>
      </c>
      <c r="C597" s="142">
        <v>45803</v>
      </c>
      <c r="D597" t="s">
        <v>72</v>
      </c>
      <c r="E597" t="s">
        <v>4</v>
      </c>
      <c r="F597" t="s">
        <v>74</v>
      </c>
      <c r="G597" t="s">
        <v>329</v>
      </c>
      <c r="H597" t="s">
        <v>150</v>
      </c>
      <c r="I597" t="s">
        <v>310</v>
      </c>
      <c r="J597" t="s">
        <v>74</v>
      </c>
      <c r="K597" t="s">
        <v>311</v>
      </c>
      <c r="L597" t="s">
        <v>312</v>
      </c>
      <c r="N597">
        <v>927.77</v>
      </c>
      <c r="O597">
        <v>927.77</v>
      </c>
      <c r="P597" t="s">
        <v>154</v>
      </c>
      <c r="Q597" t="s">
        <v>155</v>
      </c>
      <c r="R597" t="s">
        <v>156</v>
      </c>
      <c r="S597" t="s">
        <v>157</v>
      </c>
      <c r="T597" t="s">
        <v>74</v>
      </c>
    </row>
    <row r="598" spans="1:20" x14ac:dyDescent="0.25">
      <c r="A598">
        <v>2025</v>
      </c>
      <c r="B598" t="s">
        <v>107</v>
      </c>
      <c r="C598" s="142">
        <v>45806</v>
      </c>
      <c r="D598" t="s">
        <v>72</v>
      </c>
      <c r="E598" t="s">
        <v>4</v>
      </c>
      <c r="F598" t="s">
        <v>74</v>
      </c>
      <c r="G598" t="s">
        <v>329</v>
      </c>
      <c r="H598" t="s">
        <v>150</v>
      </c>
      <c r="I598" t="s">
        <v>310</v>
      </c>
      <c r="J598" t="s">
        <v>74</v>
      </c>
      <c r="K598" t="s">
        <v>311</v>
      </c>
      <c r="L598" t="s">
        <v>312</v>
      </c>
      <c r="N598">
        <v>1318.41</v>
      </c>
      <c r="O598">
        <v>1318.41</v>
      </c>
      <c r="P598" t="s">
        <v>154</v>
      </c>
      <c r="Q598" t="s">
        <v>155</v>
      </c>
      <c r="R598" t="s">
        <v>156</v>
      </c>
      <c r="S598" t="s">
        <v>157</v>
      </c>
      <c r="T598" t="s">
        <v>74</v>
      </c>
    </row>
    <row r="599" spans="1:20" x14ac:dyDescent="0.25">
      <c r="A599">
        <v>2025</v>
      </c>
      <c r="B599" t="s">
        <v>108</v>
      </c>
      <c r="C599" s="142">
        <v>45812</v>
      </c>
      <c r="D599" t="s">
        <v>72</v>
      </c>
      <c r="E599" t="s">
        <v>4</v>
      </c>
      <c r="F599" t="s">
        <v>74</v>
      </c>
      <c r="G599" t="s">
        <v>329</v>
      </c>
      <c r="H599" t="s">
        <v>688</v>
      </c>
      <c r="I599" t="s">
        <v>310</v>
      </c>
      <c r="J599" t="s">
        <v>74</v>
      </c>
      <c r="K599" t="s">
        <v>162</v>
      </c>
      <c r="L599" t="s">
        <v>163</v>
      </c>
      <c r="M599" t="s">
        <v>738</v>
      </c>
      <c r="N599">
        <v>1334.4</v>
      </c>
      <c r="O599">
        <v>-1334.4</v>
      </c>
      <c r="P599" t="s">
        <v>154</v>
      </c>
      <c r="Q599" t="s">
        <v>165</v>
      </c>
      <c r="R599" t="s">
        <v>166</v>
      </c>
      <c r="S599" t="s">
        <v>167</v>
      </c>
      <c r="T599" t="s">
        <v>739</v>
      </c>
    </row>
    <row r="600" spans="1:20" x14ac:dyDescent="0.25">
      <c r="A600">
        <v>2025</v>
      </c>
      <c r="B600" t="s">
        <v>108</v>
      </c>
      <c r="C600" s="142">
        <v>45813</v>
      </c>
      <c r="D600" t="s">
        <v>72</v>
      </c>
      <c r="E600" t="s">
        <v>4</v>
      </c>
      <c r="F600" t="s">
        <v>74</v>
      </c>
      <c r="G600" t="s">
        <v>329</v>
      </c>
      <c r="H600" t="s">
        <v>695</v>
      </c>
      <c r="I600" t="s">
        <v>310</v>
      </c>
      <c r="J600" t="s">
        <v>74</v>
      </c>
      <c r="K600" t="s">
        <v>162</v>
      </c>
      <c r="L600" t="s">
        <v>163</v>
      </c>
      <c r="M600" t="s">
        <v>740</v>
      </c>
      <c r="N600">
        <v>850</v>
      </c>
      <c r="O600">
        <v>-850</v>
      </c>
      <c r="P600" t="s">
        <v>154</v>
      </c>
      <c r="Q600" t="s">
        <v>165</v>
      </c>
      <c r="R600" t="s">
        <v>166</v>
      </c>
      <c r="S600" t="s">
        <v>167</v>
      </c>
      <c r="T600" t="s">
        <v>741</v>
      </c>
    </row>
    <row r="601" spans="1:20" x14ac:dyDescent="0.25">
      <c r="A601">
        <v>2025</v>
      </c>
      <c r="B601" t="s">
        <v>108</v>
      </c>
      <c r="C601" s="142">
        <v>45809</v>
      </c>
      <c r="D601" t="s">
        <v>72</v>
      </c>
      <c r="E601" t="s">
        <v>4</v>
      </c>
      <c r="F601" t="s">
        <v>74</v>
      </c>
      <c r="G601" t="s">
        <v>329</v>
      </c>
      <c r="H601" t="s">
        <v>357</v>
      </c>
      <c r="I601" t="s">
        <v>310</v>
      </c>
      <c r="J601" t="s">
        <v>74</v>
      </c>
      <c r="K601" t="s">
        <v>311</v>
      </c>
      <c r="L601" t="s">
        <v>312</v>
      </c>
      <c r="N601">
        <v>6939.27</v>
      </c>
      <c r="O601">
        <v>-6939.27</v>
      </c>
      <c r="P601" t="s">
        <v>154</v>
      </c>
      <c r="Q601" t="s">
        <v>165</v>
      </c>
      <c r="R601" t="s">
        <v>166</v>
      </c>
      <c r="S601" t="s">
        <v>167</v>
      </c>
      <c r="T601" t="s">
        <v>358</v>
      </c>
    </row>
    <row r="602" spans="1:20" x14ac:dyDescent="0.25">
      <c r="A602">
        <v>2025</v>
      </c>
      <c r="B602" t="s">
        <v>109</v>
      </c>
      <c r="C602" s="142">
        <v>45839</v>
      </c>
      <c r="D602" t="s">
        <v>72</v>
      </c>
      <c r="E602" t="s">
        <v>4</v>
      </c>
      <c r="F602" t="s">
        <v>74</v>
      </c>
      <c r="G602" t="s">
        <v>329</v>
      </c>
      <c r="H602" t="s">
        <v>695</v>
      </c>
      <c r="I602" t="s">
        <v>310</v>
      </c>
      <c r="J602" t="s">
        <v>74</v>
      </c>
      <c r="K602" t="s">
        <v>162</v>
      </c>
      <c r="L602" t="s">
        <v>163</v>
      </c>
      <c r="M602" t="s">
        <v>742</v>
      </c>
      <c r="N602">
        <v>1400</v>
      </c>
      <c r="O602">
        <v>-1400</v>
      </c>
      <c r="P602" t="s">
        <v>154</v>
      </c>
      <c r="Q602" t="s">
        <v>165</v>
      </c>
      <c r="R602" t="s">
        <v>166</v>
      </c>
      <c r="S602" t="s">
        <v>167</v>
      </c>
      <c r="T602" t="s">
        <v>743</v>
      </c>
    </row>
    <row r="603" spans="1:20" x14ac:dyDescent="0.25">
      <c r="A603">
        <v>2025</v>
      </c>
      <c r="B603" t="s">
        <v>109</v>
      </c>
      <c r="C603" s="142">
        <v>45839</v>
      </c>
      <c r="D603" t="s">
        <v>72</v>
      </c>
      <c r="E603" t="s">
        <v>4</v>
      </c>
      <c r="F603" t="s">
        <v>74</v>
      </c>
      <c r="G603" t="s">
        <v>329</v>
      </c>
      <c r="H603" t="s">
        <v>695</v>
      </c>
      <c r="I603" t="s">
        <v>310</v>
      </c>
      <c r="J603" t="s">
        <v>74</v>
      </c>
      <c r="K603" t="s">
        <v>162</v>
      </c>
      <c r="L603" t="s">
        <v>163</v>
      </c>
      <c r="M603" t="s">
        <v>744</v>
      </c>
      <c r="N603">
        <v>1360</v>
      </c>
      <c r="O603">
        <v>-1360</v>
      </c>
      <c r="P603" t="s">
        <v>154</v>
      </c>
      <c r="Q603" t="s">
        <v>165</v>
      </c>
      <c r="R603" t="s">
        <v>166</v>
      </c>
      <c r="S603" t="s">
        <v>167</v>
      </c>
      <c r="T603" t="s">
        <v>745</v>
      </c>
    </row>
    <row r="604" spans="1:20" x14ac:dyDescent="0.25">
      <c r="A604">
        <v>2025</v>
      </c>
      <c r="B604" t="s">
        <v>109</v>
      </c>
      <c r="C604" s="142">
        <v>45842</v>
      </c>
      <c r="D604" t="s">
        <v>72</v>
      </c>
      <c r="E604" t="s">
        <v>4</v>
      </c>
      <c r="F604" t="s">
        <v>74</v>
      </c>
      <c r="G604" t="s">
        <v>329</v>
      </c>
      <c r="H604" t="s">
        <v>688</v>
      </c>
      <c r="I604" t="s">
        <v>310</v>
      </c>
      <c r="J604" t="s">
        <v>74</v>
      </c>
      <c r="K604" t="s">
        <v>162</v>
      </c>
      <c r="L604" t="s">
        <v>163</v>
      </c>
      <c r="M604" t="s">
        <v>746</v>
      </c>
      <c r="N604">
        <v>173.7</v>
      </c>
      <c r="O604">
        <v>-173.7</v>
      </c>
      <c r="P604" t="s">
        <v>154</v>
      </c>
      <c r="Q604" t="s">
        <v>165</v>
      </c>
      <c r="R604" t="s">
        <v>166</v>
      </c>
      <c r="S604" t="s">
        <v>167</v>
      </c>
      <c r="T604" t="s">
        <v>747</v>
      </c>
    </row>
    <row r="605" spans="1:20" x14ac:dyDescent="0.25">
      <c r="A605">
        <v>2025</v>
      </c>
      <c r="B605" t="s">
        <v>109</v>
      </c>
      <c r="C605" s="142">
        <v>45842</v>
      </c>
      <c r="D605" t="s">
        <v>72</v>
      </c>
      <c r="E605" t="s">
        <v>4</v>
      </c>
      <c r="F605" t="s">
        <v>74</v>
      </c>
      <c r="G605" t="s">
        <v>329</v>
      </c>
      <c r="H605" t="s">
        <v>688</v>
      </c>
      <c r="I605" t="s">
        <v>310</v>
      </c>
      <c r="J605" t="s">
        <v>74</v>
      </c>
      <c r="K605" t="s">
        <v>162</v>
      </c>
      <c r="L605" t="s">
        <v>163</v>
      </c>
      <c r="M605" t="s">
        <v>746</v>
      </c>
      <c r="N605">
        <v>173.7</v>
      </c>
      <c r="O605">
        <v>-173.7</v>
      </c>
      <c r="P605" t="s">
        <v>154</v>
      </c>
      <c r="Q605" t="s">
        <v>165</v>
      </c>
      <c r="R605" t="s">
        <v>166</v>
      </c>
      <c r="S605" t="s">
        <v>167</v>
      </c>
      <c r="T605" t="s">
        <v>747</v>
      </c>
    </row>
    <row r="606" spans="1:20" x14ac:dyDescent="0.25">
      <c r="A606">
        <v>2025</v>
      </c>
      <c r="B606" t="s">
        <v>109</v>
      </c>
      <c r="C606" s="142">
        <v>45848</v>
      </c>
      <c r="D606" t="s">
        <v>72</v>
      </c>
      <c r="E606" t="s">
        <v>4</v>
      </c>
      <c r="F606" t="s">
        <v>74</v>
      </c>
      <c r="G606" t="s">
        <v>329</v>
      </c>
      <c r="H606" t="s">
        <v>695</v>
      </c>
      <c r="I606" t="s">
        <v>310</v>
      </c>
      <c r="J606" t="s">
        <v>74</v>
      </c>
      <c r="K606" t="s">
        <v>162</v>
      </c>
      <c r="L606" t="s">
        <v>163</v>
      </c>
      <c r="M606" t="s">
        <v>748</v>
      </c>
      <c r="N606">
        <v>830</v>
      </c>
      <c r="O606">
        <v>-830</v>
      </c>
      <c r="P606" t="s">
        <v>154</v>
      </c>
      <c r="Q606" t="s">
        <v>165</v>
      </c>
      <c r="R606" t="s">
        <v>166</v>
      </c>
      <c r="S606" t="s">
        <v>167</v>
      </c>
      <c r="T606" t="s">
        <v>749</v>
      </c>
    </row>
    <row r="607" spans="1:20" x14ac:dyDescent="0.25">
      <c r="A607">
        <v>2025</v>
      </c>
      <c r="B607" t="s">
        <v>109</v>
      </c>
      <c r="C607" s="142">
        <v>45848</v>
      </c>
      <c r="D607" t="s">
        <v>72</v>
      </c>
      <c r="E607" t="s">
        <v>4</v>
      </c>
      <c r="F607" t="s">
        <v>74</v>
      </c>
      <c r="G607" t="s">
        <v>329</v>
      </c>
      <c r="H607" t="s">
        <v>695</v>
      </c>
      <c r="I607" t="s">
        <v>310</v>
      </c>
      <c r="J607" t="s">
        <v>74</v>
      </c>
      <c r="K607" t="s">
        <v>162</v>
      </c>
      <c r="L607" t="s">
        <v>163</v>
      </c>
      <c r="M607" t="s">
        <v>750</v>
      </c>
      <c r="N607">
        <v>300</v>
      </c>
      <c r="O607">
        <v>-300</v>
      </c>
      <c r="P607" t="s">
        <v>154</v>
      </c>
      <c r="Q607" t="s">
        <v>165</v>
      </c>
      <c r="R607" t="s">
        <v>166</v>
      </c>
      <c r="S607" t="s">
        <v>167</v>
      </c>
      <c r="T607" t="s">
        <v>751</v>
      </c>
    </row>
    <row r="608" spans="1:20" x14ac:dyDescent="0.25">
      <c r="A608">
        <v>2025</v>
      </c>
      <c r="B608" t="s">
        <v>109</v>
      </c>
      <c r="C608" s="142">
        <v>45860</v>
      </c>
      <c r="D608" t="s">
        <v>72</v>
      </c>
      <c r="E608" t="s">
        <v>4</v>
      </c>
      <c r="F608" t="s">
        <v>74</v>
      </c>
      <c r="G608" t="s">
        <v>329</v>
      </c>
      <c r="H608" t="s">
        <v>688</v>
      </c>
      <c r="I608" t="s">
        <v>310</v>
      </c>
      <c r="J608" t="s">
        <v>74</v>
      </c>
      <c r="K608" t="s">
        <v>162</v>
      </c>
      <c r="L608" t="s">
        <v>163</v>
      </c>
      <c r="M608" t="s">
        <v>752</v>
      </c>
      <c r="N608">
        <v>760.5</v>
      </c>
      <c r="O608">
        <v>-760.5</v>
      </c>
      <c r="P608" t="s">
        <v>154</v>
      </c>
      <c r="Q608" t="s">
        <v>165</v>
      </c>
      <c r="R608" t="s">
        <v>166</v>
      </c>
      <c r="S608" t="s">
        <v>167</v>
      </c>
      <c r="T608" t="s">
        <v>753</v>
      </c>
    </row>
    <row r="609" spans="1:20" x14ac:dyDescent="0.25">
      <c r="A609">
        <v>2025</v>
      </c>
      <c r="B609" t="s">
        <v>109</v>
      </c>
      <c r="C609" s="142">
        <v>45839</v>
      </c>
      <c r="D609" t="s">
        <v>72</v>
      </c>
      <c r="E609" t="s">
        <v>4</v>
      </c>
      <c r="F609" t="s">
        <v>74</v>
      </c>
      <c r="G609" t="s">
        <v>329</v>
      </c>
      <c r="H609" t="s">
        <v>357</v>
      </c>
      <c r="I609" t="s">
        <v>310</v>
      </c>
      <c r="J609" t="s">
        <v>74</v>
      </c>
      <c r="K609" t="s">
        <v>311</v>
      </c>
      <c r="L609" t="s">
        <v>312</v>
      </c>
      <c r="N609">
        <v>11137.88</v>
      </c>
      <c r="O609">
        <v>-11137.88</v>
      </c>
      <c r="P609" t="s">
        <v>154</v>
      </c>
      <c r="Q609" t="s">
        <v>165</v>
      </c>
      <c r="R609" t="s">
        <v>166</v>
      </c>
      <c r="S609" t="s">
        <v>167</v>
      </c>
      <c r="T609" t="s">
        <v>367</v>
      </c>
    </row>
    <row r="610" spans="1:20" x14ac:dyDescent="0.25">
      <c r="A610">
        <v>2025</v>
      </c>
      <c r="B610" t="s">
        <v>110</v>
      </c>
      <c r="C610" s="142">
        <v>45880</v>
      </c>
      <c r="D610" t="s">
        <v>72</v>
      </c>
      <c r="E610" t="s">
        <v>4</v>
      </c>
      <c r="F610" t="s">
        <v>74</v>
      </c>
      <c r="G610" t="s">
        <v>329</v>
      </c>
      <c r="H610" t="s">
        <v>695</v>
      </c>
      <c r="I610" t="s">
        <v>310</v>
      </c>
      <c r="J610" t="s">
        <v>74</v>
      </c>
      <c r="K610" t="s">
        <v>162</v>
      </c>
      <c r="L610" t="s">
        <v>163</v>
      </c>
      <c r="M610" t="s">
        <v>754</v>
      </c>
      <c r="N610">
        <v>880</v>
      </c>
      <c r="O610">
        <v>-880</v>
      </c>
      <c r="P610" t="s">
        <v>154</v>
      </c>
      <c r="Q610" t="s">
        <v>165</v>
      </c>
      <c r="R610" t="s">
        <v>166</v>
      </c>
      <c r="S610" t="s">
        <v>167</v>
      </c>
      <c r="T610" t="s">
        <v>755</v>
      </c>
    </row>
    <row r="611" spans="1:20" x14ac:dyDescent="0.25">
      <c r="A611">
        <v>2025</v>
      </c>
      <c r="B611" t="s">
        <v>110</v>
      </c>
      <c r="C611" s="142">
        <v>45881</v>
      </c>
      <c r="D611" t="s">
        <v>72</v>
      </c>
      <c r="E611" t="s">
        <v>4</v>
      </c>
      <c r="F611" t="s">
        <v>74</v>
      </c>
      <c r="G611" t="s">
        <v>329</v>
      </c>
      <c r="H611" t="s">
        <v>688</v>
      </c>
      <c r="I611" t="s">
        <v>310</v>
      </c>
      <c r="J611" t="s">
        <v>74</v>
      </c>
      <c r="K611" t="s">
        <v>162</v>
      </c>
      <c r="L611" t="s">
        <v>163</v>
      </c>
      <c r="M611" t="s">
        <v>756</v>
      </c>
      <c r="N611">
        <v>318</v>
      </c>
      <c r="O611">
        <v>-318</v>
      </c>
      <c r="P611" t="s">
        <v>154</v>
      </c>
      <c r="Q611" t="s">
        <v>165</v>
      </c>
      <c r="R611" t="s">
        <v>166</v>
      </c>
      <c r="S611" t="s">
        <v>167</v>
      </c>
      <c r="T611" t="s">
        <v>757</v>
      </c>
    </row>
    <row r="612" spans="1:20" x14ac:dyDescent="0.25">
      <c r="A612">
        <v>2025</v>
      </c>
      <c r="B612" t="s">
        <v>110</v>
      </c>
      <c r="C612" s="142">
        <v>45894</v>
      </c>
      <c r="D612" t="s">
        <v>72</v>
      </c>
      <c r="E612" t="s">
        <v>4</v>
      </c>
      <c r="F612" t="s">
        <v>74</v>
      </c>
      <c r="G612" t="s">
        <v>329</v>
      </c>
      <c r="H612" t="s">
        <v>688</v>
      </c>
      <c r="I612" t="s">
        <v>310</v>
      </c>
      <c r="J612" t="s">
        <v>74</v>
      </c>
      <c r="K612" t="s">
        <v>162</v>
      </c>
      <c r="L612" t="s">
        <v>163</v>
      </c>
      <c r="M612" t="s">
        <v>758</v>
      </c>
      <c r="N612">
        <v>923.55</v>
      </c>
      <c r="O612">
        <v>-923.55</v>
      </c>
      <c r="P612" t="s">
        <v>154</v>
      </c>
      <c r="Q612" t="s">
        <v>165</v>
      </c>
      <c r="R612" t="s">
        <v>166</v>
      </c>
      <c r="S612" t="s">
        <v>167</v>
      </c>
      <c r="T612" t="s">
        <v>759</v>
      </c>
    </row>
    <row r="613" spans="1:20" x14ac:dyDescent="0.25">
      <c r="A613">
        <v>2025</v>
      </c>
      <c r="B613" t="s">
        <v>110</v>
      </c>
      <c r="C613" s="142">
        <v>45870</v>
      </c>
      <c r="D613" t="s">
        <v>72</v>
      </c>
      <c r="E613" t="s">
        <v>4</v>
      </c>
      <c r="F613" t="s">
        <v>74</v>
      </c>
      <c r="G613" t="s">
        <v>329</v>
      </c>
      <c r="H613" t="s">
        <v>357</v>
      </c>
      <c r="I613" t="s">
        <v>310</v>
      </c>
      <c r="J613" t="s">
        <v>74</v>
      </c>
      <c r="K613" t="s">
        <v>311</v>
      </c>
      <c r="L613" t="s">
        <v>312</v>
      </c>
      <c r="N613">
        <v>8473.82</v>
      </c>
      <c r="O613">
        <v>-8473.82</v>
      </c>
      <c r="P613" t="s">
        <v>154</v>
      </c>
      <c r="Q613" t="s">
        <v>165</v>
      </c>
      <c r="R613" t="s">
        <v>166</v>
      </c>
      <c r="S613" t="s">
        <v>167</v>
      </c>
      <c r="T613" t="s">
        <v>367</v>
      </c>
    </row>
    <row r="614" spans="1:20" x14ac:dyDescent="0.25">
      <c r="A614">
        <v>2025</v>
      </c>
      <c r="B614" t="s">
        <v>111</v>
      </c>
      <c r="C614" s="142">
        <v>45903</v>
      </c>
      <c r="D614" t="s">
        <v>72</v>
      </c>
      <c r="E614" t="s">
        <v>4</v>
      </c>
      <c r="F614" t="s">
        <v>74</v>
      </c>
      <c r="G614" t="s">
        <v>329</v>
      </c>
      <c r="H614" t="s">
        <v>695</v>
      </c>
      <c r="I614" t="s">
        <v>310</v>
      </c>
      <c r="J614" t="s">
        <v>74</v>
      </c>
      <c r="K614" t="s">
        <v>162</v>
      </c>
      <c r="L614" t="s">
        <v>163</v>
      </c>
      <c r="M614" t="s">
        <v>760</v>
      </c>
      <c r="N614">
        <v>720</v>
      </c>
      <c r="O614">
        <v>-720</v>
      </c>
      <c r="P614" t="s">
        <v>154</v>
      </c>
      <c r="Q614" t="s">
        <v>165</v>
      </c>
      <c r="R614" t="s">
        <v>166</v>
      </c>
      <c r="S614" t="s">
        <v>167</v>
      </c>
      <c r="T614" t="s">
        <v>761</v>
      </c>
    </row>
    <row r="615" spans="1:20" x14ac:dyDescent="0.25">
      <c r="A615">
        <v>2025</v>
      </c>
      <c r="B615" t="s">
        <v>111</v>
      </c>
      <c r="C615" s="142">
        <v>45923</v>
      </c>
      <c r="D615" t="s">
        <v>72</v>
      </c>
      <c r="E615" t="s">
        <v>4</v>
      </c>
      <c r="F615" t="s">
        <v>74</v>
      </c>
      <c r="G615" t="s">
        <v>329</v>
      </c>
      <c r="H615" t="s">
        <v>695</v>
      </c>
      <c r="I615" t="s">
        <v>310</v>
      </c>
      <c r="J615" t="s">
        <v>74</v>
      </c>
      <c r="K615" t="s">
        <v>162</v>
      </c>
      <c r="L615" t="s">
        <v>163</v>
      </c>
      <c r="M615" t="s">
        <v>762</v>
      </c>
      <c r="N615">
        <v>1412.58</v>
      </c>
      <c r="O615">
        <v>-1412.58</v>
      </c>
      <c r="P615" t="s">
        <v>154</v>
      </c>
      <c r="Q615" t="s">
        <v>165</v>
      </c>
      <c r="R615" t="s">
        <v>166</v>
      </c>
      <c r="S615" t="s">
        <v>167</v>
      </c>
      <c r="T615" t="s">
        <v>763</v>
      </c>
    </row>
    <row r="616" spans="1:20" x14ac:dyDescent="0.25">
      <c r="A616">
        <v>2025</v>
      </c>
      <c r="B616" t="s">
        <v>111</v>
      </c>
      <c r="C616" s="142">
        <v>45924</v>
      </c>
      <c r="D616" t="s">
        <v>72</v>
      </c>
      <c r="E616" t="s">
        <v>4</v>
      </c>
      <c r="F616" t="s">
        <v>74</v>
      </c>
      <c r="G616" t="s">
        <v>329</v>
      </c>
      <c r="H616" t="s">
        <v>688</v>
      </c>
      <c r="I616" t="s">
        <v>310</v>
      </c>
      <c r="J616" t="s">
        <v>74</v>
      </c>
      <c r="K616" t="s">
        <v>162</v>
      </c>
      <c r="L616" t="s">
        <v>163</v>
      </c>
      <c r="M616" t="s">
        <v>764</v>
      </c>
      <c r="N616">
        <v>670</v>
      </c>
      <c r="O616">
        <v>-670</v>
      </c>
      <c r="P616" t="s">
        <v>154</v>
      </c>
      <c r="Q616" t="s">
        <v>165</v>
      </c>
      <c r="R616" t="s">
        <v>166</v>
      </c>
      <c r="S616" t="s">
        <v>167</v>
      </c>
      <c r="T616" t="s">
        <v>765</v>
      </c>
    </row>
    <row r="617" spans="1:20" x14ac:dyDescent="0.25">
      <c r="A617">
        <v>2025</v>
      </c>
      <c r="B617" t="s">
        <v>111</v>
      </c>
      <c r="C617" s="142">
        <v>45929</v>
      </c>
      <c r="D617" t="s">
        <v>72</v>
      </c>
      <c r="E617" t="s">
        <v>4</v>
      </c>
      <c r="F617" t="s">
        <v>74</v>
      </c>
      <c r="G617" t="s">
        <v>329</v>
      </c>
      <c r="H617" t="s">
        <v>688</v>
      </c>
      <c r="I617" t="s">
        <v>310</v>
      </c>
      <c r="J617" t="s">
        <v>74</v>
      </c>
      <c r="K617" t="s">
        <v>162</v>
      </c>
      <c r="L617" t="s">
        <v>163</v>
      </c>
      <c r="M617" t="s">
        <v>766</v>
      </c>
      <c r="N617">
        <v>216.38</v>
      </c>
      <c r="O617">
        <v>-216.38</v>
      </c>
      <c r="P617" t="s">
        <v>154</v>
      </c>
      <c r="Q617" t="s">
        <v>165</v>
      </c>
      <c r="R617" t="s">
        <v>166</v>
      </c>
      <c r="S617" t="s">
        <v>167</v>
      </c>
      <c r="T617" t="s">
        <v>767</v>
      </c>
    </row>
    <row r="618" spans="1:20" x14ac:dyDescent="0.25">
      <c r="A618">
        <v>2025</v>
      </c>
      <c r="B618" t="s">
        <v>111</v>
      </c>
      <c r="C618" s="142">
        <v>45901</v>
      </c>
      <c r="D618" t="s">
        <v>72</v>
      </c>
      <c r="E618" t="s">
        <v>4</v>
      </c>
      <c r="F618" t="s">
        <v>74</v>
      </c>
      <c r="G618" t="s">
        <v>329</v>
      </c>
      <c r="H618" t="s">
        <v>357</v>
      </c>
      <c r="I618" t="s">
        <v>310</v>
      </c>
      <c r="J618" t="s">
        <v>74</v>
      </c>
      <c r="K618" t="s">
        <v>311</v>
      </c>
      <c r="L618" t="s">
        <v>312</v>
      </c>
      <c r="N618">
        <v>6984.34</v>
      </c>
      <c r="O618">
        <v>-6984.34</v>
      </c>
      <c r="P618" t="s">
        <v>154</v>
      </c>
      <c r="Q618" t="s">
        <v>165</v>
      </c>
      <c r="R618" t="s">
        <v>166</v>
      </c>
      <c r="S618" t="s">
        <v>167</v>
      </c>
      <c r="T618" t="s">
        <v>387</v>
      </c>
    </row>
    <row r="619" spans="1:20" x14ac:dyDescent="0.25">
      <c r="A619">
        <v>2025</v>
      </c>
      <c r="B619" t="s">
        <v>112</v>
      </c>
      <c r="C619" s="142">
        <v>45938</v>
      </c>
      <c r="D619" t="s">
        <v>72</v>
      </c>
      <c r="E619" t="s">
        <v>4</v>
      </c>
      <c r="F619" t="s">
        <v>74</v>
      </c>
      <c r="G619" t="s">
        <v>329</v>
      </c>
      <c r="H619" t="s">
        <v>695</v>
      </c>
      <c r="I619" t="s">
        <v>310</v>
      </c>
      <c r="J619" t="s">
        <v>74</v>
      </c>
      <c r="K619" t="s">
        <v>152</v>
      </c>
      <c r="L619" t="s">
        <v>153</v>
      </c>
      <c r="M619" t="s">
        <v>768</v>
      </c>
      <c r="N619">
        <v>92.36</v>
      </c>
      <c r="O619">
        <v>-92.36</v>
      </c>
      <c r="P619" t="s">
        <v>154</v>
      </c>
      <c r="Q619" t="s">
        <v>187</v>
      </c>
      <c r="R619" t="s">
        <v>166</v>
      </c>
      <c r="S619" t="s">
        <v>167</v>
      </c>
      <c r="T619" t="s">
        <v>769</v>
      </c>
    </row>
    <row r="620" spans="1:20" x14ac:dyDescent="0.25">
      <c r="A620">
        <v>2025</v>
      </c>
      <c r="B620" t="s">
        <v>112</v>
      </c>
      <c r="C620" s="142">
        <v>45937</v>
      </c>
      <c r="D620" t="s">
        <v>72</v>
      </c>
      <c r="E620" t="s">
        <v>4</v>
      </c>
      <c r="F620" t="s">
        <v>74</v>
      </c>
      <c r="G620" t="s">
        <v>329</v>
      </c>
      <c r="H620" t="s">
        <v>695</v>
      </c>
      <c r="I620" t="s">
        <v>310</v>
      </c>
      <c r="J620" t="s">
        <v>74</v>
      </c>
      <c r="K620" t="s">
        <v>162</v>
      </c>
      <c r="L620" t="s">
        <v>163</v>
      </c>
      <c r="M620" t="s">
        <v>770</v>
      </c>
      <c r="N620">
        <v>1000</v>
      </c>
      <c r="O620">
        <v>-1000</v>
      </c>
      <c r="P620" t="s">
        <v>154</v>
      </c>
      <c r="Q620" t="s">
        <v>187</v>
      </c>
      <c r="R620" t="s">
        <v>166</v>
      </c>
      <c r="S620" t="s">
        <v>167</v>
      </c>
      <c r="T620" t="s">
        <v>771</v>
      </c>
    </row>
    <row r="621" spans="1:20" x14ac:dyDescent="0.25">
      <c r="A621">
        <v>2025</v>
      </c>
      <c r="B621" t="s">
        <v>112</v>
      </c>
      <c r="C621" s="142">
        <v>45938</v>
      </c>
      <c r="D621" t="s">
        <v>72</v>
      </c>
      <c r="E621" t="s">
        <v>4</v>
      </c>
      <c r="F621" t="s">
        <v>74</v>
      </c>
      <c r="G621" t="s">
        <v>329</v>
      </c>
      <c r="H621" t="s">
        <v>695</v>
      </c>
      <c r="I621" t="s">
        <v>310</v>
      </c>
      <c r="J621" t="s">
        <v>74</v>
      </c>
      <c r="K621" t="s">
        <v>162</v>
      </c>
      <c r="L621" t="s">
        <v>163</v>
      </c>
      <c r="M621" t="s">
        <v>772</v>
      </c>
      <c r="N621">
        <v>214.2</v>
      </c>
      <c r="O621">
        <v>-214.2</v>
      </c>
      <c r="P621" t="s">
        <v>154</v>
      </c>
      <c r="Q621" t="s">
        <v>187</v>
      </c>
      <c r="R621" t="s">
        <v>166</v>
      </c>
      <c r="S621" t="s">
        <v>167</v>
      </c>
      <c r="T621" t="s">
        <v>773</v>
      </c>
    </row>
    <row r="622" spans="1:20" x14ac:dyDescent="0.25">
      <c r="A622">
        <v>2025</v>
      </c>
      <c r="B622" t="s">
        <v>112</v>
      </c>
      <c r="C622" s="142">
        <v>45938</v>
      </c>
      <c r="D622" t="s">
        <v>72</v>
      </c>
      <c r="E622" t="s">
        <v>4</v>
      </c>
      <c r="F622" t="s">
        <v>74</v>
      </c>
      <c r="G622" t="s">
        <v>329</v>
      </c>
      <c r="H622" t="s">
        <v>695</v>
      </c>
      <c r="I622" t="s">
        <v>310</v>
      </c>
      <c r="J622" t="s">
        <v>74</v>
      </c>
      <c r="K622" t="s">
        <v>162</v>
      </c>
      <c r="L622" t="s">
        <v>163</v>
      </c>
      <c r="M622" t="s">
        <v>774</v>
      </c>
      <c r="N622">
        <v>630</v>
      </c>
      <c r="O622">
        <v>-630</v>
      </c>
      <c r="P622" t="s">
        <v>154</v>
      </c>
      <c r="Q622" t="s">
        <v>187</v>
      </c>
      <c r="R622" t="s">
        <v>166</v>
      </c>
      <c r="S622" t="s">
        <v>167</v>
      </c>
      <c r="T622" t="s">
        <v>775</v>
      </c>
    </row>
    <row r="623" spans="1:20" x14ac:dyDescent="0.25">
      <c r="A623">
        <v>2025</v>
      </c>
      <c r="B623" t="s">
        <v>112</v>
      </c>
      <c r="C623" s="142">
        <v>45951</v>
      </c>
      <c r="D623" t="s">
        <v>72</v>
      </c>
      <c r="E623" t="s">
        <v>4</v>
      </c>
      <c r="F623" t="s">
        <v>74</v>
      </c>
      <c r="G623" t="s">
        <v>329</v>
      </c>
      <c r="H623" t="s">
        <v>161</v>
      </c>
      <c r="I623" t="s">
        <v>310</v>
      </c>
      <c r="J623" t="s">
        <v>74</v>
      </c>
      <c r="K623" t="s">
        <v>162</v>
      </c>
      <c r="L623" t="s">
        <v>163</v>
      </c>
      <c r="M623" t="s">
        <v>776</v>
      </c>
      <c r="N623">
        <v>1700</v>
      </c>
      <c r="O623">
        <v>-1700</v>
      </c>
      <c r="P623" t="s">
        <v>154</v>
      </c>
      <c r="Q623" t="s">
        <v>187</v>
      </c>
      <c r="R623" t="s">
        <v>166</v>
      </c>
      <c r="S623" t="s">
        <v>167</v>
      </c>
      <c r="T623" t="s">
        <v>777</v>
      </c>
    </row>
    <row r="624" spans="1:20" x14ac:dyDescent="0.25">
      <c r="A624">
        <v>2025</v>
      </c>
      <c r="B624" t="s">
        <v>112</v>
      </c>
      <c r="C624" s="142">
        <v>45952</v>
      </c>
      <c r="D624" t="s">
        <v>72</v>
      </c>
      <c r="E624" t="s">
        <v>4</v>
      </c>
      <c r="F624" t="s">
        <v>74</v>
      </c>
      <c r="G624" t="s">
        <v>329</v>
      </c>
      <c r="H624" t="s">
        <v>161</v>
      </c>
      <c r="I624" t="s">
        <v>310</v>
      </c>
      <c r="J624" t="s">
        <v>74</v>
      </c>
      <c r="K624" t="s">
        <v>162</v>
      </c>
      <c r="L624" t="s">
        <v>163</v>
      </c>
      <c r="M624" t="s">
        <v>778</v>
      </c>
      <c r="N624">
        <v>2350</v>
      </c>
      <c r="O624">
        <v>-2350</v>
      </c>
      <c r="P624" t="s">
        <v>154</v>
      </c>
      <c r="Q624" t="s">
        <v>187</v>
      </c>
      <c r="R624" t="s">
        <v>166</v>
      </c>
      <c r="S624" t="s">
        <v>167</v>
      </c>
      <c r="T624" t="s">
        <v>779</v>
      </c>
    </row>
    <row r="625" spans="1:20" x14ac:dyDescent="0.25">
      <c r="A625">
        <v>2025</v>
      </c>
      <c r="B625" t="s">
        <v>112</v>
      </c>
      <c r="C625" s="142">
        <v>45961</v>
      </c>
      <c r="D625" t="s">
        <v>72</v>
      </c>
      <c r="E625" t="s">
        <v>4</v>
      </c>
      <c r="F625" t="s">
        <v>74</v>
      </c>
      <c r="G625" t="s">
        <v>329</v>
      </c>
      <c r="H625" t="s">
        <v>688</v>
      </c>
      <c r="I625" t="s">
        <v>310</v>
      </c>
      <c r="J625" t="s">
        <v>74</v>
      </c>
      <c r="K625" t="s">
        <v>162</v>
      </c>
      <c r="L625" t="s">
        <v>163</v>
      </c>
      <c r="M625" t="s">
        <v>780</v>
      </c>
      <c r="N625">
        <v>1596.7</v>
      </c>
      <c r="O625">
        <v>-1596.7</v>
      </c>
      <c r="P625" t="s">
        <v>154</v>
      </c>
      <c r="Q625" t="s">
        <v>187</v>
      </c>
      <c r="R625" t="s">
        <v>166</v>
      </c>
      <c r="S625" t="s">
        <v>167</v>
      </c>
      <c r="T625" t="s">
        <v>781</v>
      </c>
    </row>
    <row r="626" spans="1:20" x14ac:dyDescent="0.25">
      <c r="A626">
        <v>2025</v>
      </c>
      <c r="B626" t="s">
        <v>112</v>
      </c>
      <c r="C626" s="142">
        <v>45961</v>
      </c>
      <c r="D626" t="s">
        <v>72</v>
      </c>
      <c r="E626" t="s">
        <v>4</v>
      </c>
      <c r="F626" t="s">
        <v>74</v>
      </c>
      <c r="G626" t="s">
        <v>329</v>
      </c>
      <c r="H626" t="s">
        <v>357</v>
      </c>
      <c r="I626" t="s">
        <v>310</v>
      </c>
      <c r="J626" t="s">
        <v>74</v>
      </c>
      <c r="K626" t="s">
        <v>311</v>
      </c>
      <c r="L626" t="s">
        <v>312</v>
      </c>
      <c r="M626" t="s">
        <v>390</v>
      </c>
      <c r="N626">
        <v>7690.39</v>
      </c>
      <c r="O626">
        <v>-7690.39</v>
      </c>
      <c r="P626" t="s">
        <v>154</v>
      </c>
      <c r="Q626" t="s">
        <v>187</v>
      </c>
      <c r="R626" t="s">
        <v>166</v>
      </c>
      <c r="S626" t="s">
        <v>167</v>
      </c>
      <c r="T626" t="s">
        <v>391</v>
      </c>
    </row>
    <row r="627" spans="1:20" x14ac:dyDescent="0.25">
      <c r="A627">
        <v>2025</v>
      </c>
      <c r="B627" t="s">
        <v>113</v>
      </c>
      <c r="C627" s="142">
        <v>45964</v>
      </c>
      <c r="D627" t="s">
        <v>72</v>
      </c>
      <c r="E627" t="s">
        <v>4</v>
      </c>
      <c r="F627" t="s">
        <v>74</v>
      </c>
      <c r="G627" t="s">
        <v>329</v>
      </c>
      <c r="H627" t="s">
        <v>161</v>
      </c>
      <c r="I627" t="s">
        <v>310</v>
      </c>
      <c r="J627" t="s">
        <v>74</v>
      </c>
      <c r="K627" t="s">
        <v>162</v>
      </c>
      <c r="L627" t="s">
        <v>163</v>
      </c>
      <c r="M627" t="s">
        <v>255</v>
      </c>
      <c r="N627">
        <v>2275</v>
      </c>
      <c r="O627">
        <v>-2275</v>
      </c>
      <c r="P627" t="s">
        <v>154</v>
      </c>
      <c r="Q627" t="s">
        <v>187</v>
      </c>
      <c r="R627" t="s">
        <v>166</v>
      </c>
      <c r="S627" t="s">
        <v>167</v>
      </c>
      <c r="T627" t="s">
        <v>371</v>
      </c>
    </row>
    <row r="628" spans="1:20" x14ac:dyDescent="0.25">
      <c r="A628">
        <v>2025</v>
      </c>
      <c r="B628" t="s">
        <v>113</v>
      </c>
      <c r="C628" s="142">
        <v>45964</v>
      </c>
      <c r="D628" t="s">
        <v>72</v>
      </c>
      <c r="E628" t="s">
        <v>4</v>
      </c>
      <c r="F628" t="s">
        <v>74</v>
      </c>
      <c r="G628" t="s">
        <v>329</v>
      </c>
      <c r="H628" t="s">
        <v>161</v>
      </c>
      <c r="I628" t="s">
        <v>310</v>
      </c>
      <c r="J628" t="s">
        <v>74</v>
      </c>
      <c r="K628" t="s">
        <v>162</v>
      </c>
      <c r="L628" t="s">
        <v>163</v>
      </c>
      <c r="M628" t="s">
        <v>782</v>
      </c>
      <c r="N628">
        <v>800</v>
      </c>
      <c r="O628">
        <v>-800</v>
      </c>
      <c r="P628" t="s">
        <v>154</v>
      </c>
      <c r="Q628" t="s">
        <v>187</v>
      </c>
      <c r="R628" t="s">
        <v>166</v>
      </c>
      <c r="S628" t="s">
        <v>167</v>
      </c>
      <c r="T628" t="s">
        <v>783</v>
      </c>
    </row>
    <row r="629" spans="1:20" x14ac:dyDescent="0.25">
      <c r="A629">
        <v>2025</v>
      </c>
      <c r="B629" t="s">
        <v>113</v>
      </c>
      <c r="C629" s="142">
        <v>45972</v>
      </c>
      <c r="D629" t="s">
        <v>72</v>
      </c>
      <c r="E629" t="s">
        <v>4</v>
      </c>
      <c r="F629" t="s">
        <v>74</v>
      </c>
      <c r="G629" t="s">
        <v>329</v>
      </c>
      <c r="H629" t="s">
        <v>688</v>
      </c>
      <c r="I629" t="s">
        <v>310</v>
      </c>
      <c r="J629" t="s">
        <v>74</v>
      </c>
      <c r="K629" t="s">
        <v>162</v>
      </c>
      <c r="L629" t="s">
        <v>163</v>
      </c>
      <c r="M629" t="s">
        <v>784</v>
      </c>
      <c r="N629">
        <v>419</v>
      </c>
      <c r="O629">
        <v>-419</v>
      </c>
      <c r="P629" t="s">
        <v>154</v>
      </c>
      <c r="Q629" t="s">
        <v>187</v>
      </c>
      <c r="R629" t="s">
        <v>166</v>
      </c>
      <c r="S629" t="s">
        <v>167</v>
      </c>
      <c r="T629" t="s">
        <v>785</v>
      </c>
    </row>
    <row r="630" spans="1:20" x14ac:dyDescent="0.25">
      <c r="A630">
        <v>2025</v>
      </c>
      <c r="B630" t="s">
        <v>113</v>
      </c>
      <c r="C630" s="142">
        <v>45991</v>
      </c>
      <c r="D630" t="s">
        <v>72</v>
      </c>
      <c r="E630" t="s">
        <v>4</v>
      </c>
      <c r="F630" t="s">
        <v>74</v>
      </c>
      <c r="G630" t="s">
        <v>329</v>
      </c>
      <c r="H630" t="s">
        <v>357</v>
      </c>
      <c r="I630" t="s">
        <v>310</v>
      </c>
      <c r="J630" t="s">
        <v>74</v>
      </c>
      <c r="K630" t="s">
        <v>311</v>
      </c>
      <c r="L630" t="s">
        <v>312</v>
      </c>
      <c r="M630" t="s">
        <v>400</v>
      </c>
      <c r="N630">
        <v>4844.97</v>
      </c>
      <c r="O630">
        <v>-4844.97</v>
      </c>
      <c r="P630" t="s">
        <v>154</v>
      </c>
      <c r="Q630" t="s">
        <v>187</v>
      </c>
      <c r="R630" t="s">
        <v>166</v>
      </c>
      <c r="S630" t="s">
        <v>167</v>
      </c>
      <c r="T630" t="s">
        <v>401</v>
      </c>
    </row>
    <row r="631" spans="1:20" x14ac:dyDescent="0.25">
      <c r="A631">
        <v>2025</v>
      </c>
      <c r="B631" t="s">
        <v>114</v>
      </c>
      <c r="C631" s="142">
        <v>45995</v>
      </c>
      <c r="D631" t="s">
        <v>72</v>
      </c>
      <c r="E631" t="s">
        <v>4</v>
      </c>
      <c r="F631" t="s">
        <v>74</v>
      </c>
      <c r="G631" t="s">
        <v>329</v>
      </c>
      <c r="H631" t="s">
        <v>695</v>
      </c>
      <c r="I631" t="s">
        <v>310</v>
      </c>
      <c r="J631" t="s">
        <v>74</v>
      </c>
      <c r="K631" t="s">
        <v>162</v>
      </c>
      <c r="L631" t="s">
        <v>163</v>
      </c>
      <c r="M631" t="s">
        <v>786</v>
      </c>
      <c r="N631">
        <v>383.8</v>
      </c>
      <c r="O631">
        <v>-383.8</v>
      </c>
      <c r="P631" t="s">
        <v>209</v>
      </c>
      <c r="Q631" t="s">
        <v>187</v>
      </c>
      <c r="R631" t="s">
        <v>166</v>
      </c>
      <c r="S631" t="s">
        <v>167</v>
      </c>
      <c r="T631" t="s">
        <v>787</v>
      </c>
    </row>
    <row r="632" spans="1:20" x14ac:dyDescent="0.25">
      <c r="A632">
        <v>2025</v>
      </c>
      <c r="B632" t="s">
        <v>114</v>
      </c>
      <c r="C632" s="142">
        <v>46022</v>
      </c>
      <c r="D632" t="s">
        <v>72</v>
      </c>
      <c r="E632" t="s">
        <v>4</v>
      </c>
      <c r="F632" t="s">
        <v>74</v>
      </c>
      <c r="G632" t="s">
        <v>329</v>
      </c>
      <c r="H632" t="s">
        <v>357</v>
      </c>
      <c r="I632" t="s">
        <v>310</v>
      </c>
      <c r="J632" t="s">
        <v>74</v>
      </c>
      <c r="K632" t="s">
        <v>311</v>
      </c>
      <c r="L632" t="s">
        <v>312</v>
      </c>
      <c r="M632" t="s">
        <v>413</v>
      </c>
      <c r="N632">
        <v>1901.79</v>
      </c>
      <c r="O632">
        <v>-1901.79</v>
      </c>
      <c r="P632" t="s">
        <v>154</v>
      </c>
      <c r="Q632" t="s">
        <v>187</v>
      </c>
      <c r="R632" t="s">
        <v>166</v>
      </c>
      <c r="S632" t="s">
        <v>167</v>
      </c>
      <c r="T632" t="s">
        <v>414</v>
      </c>
    </row>
    <row r="633" spans="1:20" x14ac:dyDescent="0.25">
      <c r="A633">
        <v>2026</v>
      </c>
      <c r="B633" t="s">
        <v>115</v>
      </c>
      <c r="C633" s="142">
        <v>46044</v>
      </c>
      <c r="D633" t="s">
        <v>72</v>
      </c>
      <c r="E633" t="s">
        <v>4</v>
      </c>
      <c r="F633" t="s">
        <v>74</v>
      </c>
      <c r="G633" t="s">
        <v>329</v>
      </c>
      <c r="H633" t="s">
        <v>161</v>
      </c>
      <c r="I633" t="s">
        <v>310</v>
      </c>
      <c r="J633" t="s">
        <v>74</v>
      </c>
      <c r="K633" t="s">
        <v>162</v>
      </c>
      <c r="L633" t="s">
        <v>163</v>
      </c>
      <c r="M633" t="s">
        <v>425</v>
      </c>
      <c r="N633">
        <v>612.76</v>
      </c>
      <c r="O633">
        <v>-612.76</v>
      </c>
      <c r="P633" t="s">
        <v>154</v>
      </c>
      <c r="Q633" t="s">
        <v>187</v>
      </c>
      <c r="R633" t="s">
        <v>156</v>
      </c>
      <c r="S633" t="s">
        <v>157</v>
      </c>
      <c r="T633" t="s">
        <v>426</v>
      </c>
    </row>
    <row r="634" spans="1:20" x14ac:dyDescent="0.25">
      <c r="A634">
        <v>2026</v>
      </c>
      <c r="B634" t="s">
        <v>115</v>
      </c>
      <c r="C634" s="142">
        <v>46053</v>
      </c>
      <c r="D634" t="s">
        <v>72</v>
      </c>
      <c r="E634" t="s">
        <v>4</v>
      </c>
      <c r="F634" t="s">
        <v>74</v>
      </c>
      <c r="H634" t="s">
        <v>709</v>
      </c>
      <c r="I634" t="s">
        <v>310</v>
      </c>
      <c r="J634" t="s">
        <v>74</v>
      </c>
      <c r="K634" t="s">
        <v>311</v>
      </c>
      <c r="L634" t="s">
        <v>312</v>
      </c>
      <c r="M634" t="s">
        <v>313</v>
      </c>
      <c r="N634">
        <v>6453</v>
      </c>
      <c r="O634">
        <v>-6453</v>
      </c>
      <c r="P634" t="s">
        <v>154</v>
      </c>
      <c r="Q634" t="s">
        <v>187</v>
      </c>
      <c r="R634" t="s">
        <v>314</v>
      </c>
      <c r="S634" t="s">
        <v>315</v>
      </c>
      <c r="T634" t="s">
        <v>316</v>
      </c>
    </row>
    <row r="635" spans="1:20" x14ac:dyDescent="0.25">
      <c r="A635">
        <v>2026</v>
      </c>
      <c r="B635" t="s">
        <v>116</v>
      </c>
      <c r="C635" s="142">
        <v>46072</v>
      </c>
      <c r="D635" t="s">
        <v>72</v>
      </c>
      <c r="E635" t="s">
        <v>4</v>
      </c>
      <c r="F635" t="s">
        <v>74</v>
      </c>
      <c r="G635" t="s">
        <v>329</v>
      </c>
      <c r="H635" t="s">
        <v>695</v>
      </c>
      <c r="I635" t="s">
        <v>310</v>
      </c>
      <c r="J635" t="s">
        <v>74</v>
      </c>
      <c r="K635" t="s">
        <v>152</v>
      </c>
      <c r="L635" t="s">
        <v>153</v>
      </c>
      <c r="M635" t="s">
        <v>724</v>
      </c>
      <c r="N635">
        <v>65.98</v>
      </c>
      <c r="O635">
        <v>-65.98</v>
      </c>
      <c r="P635" t="s">
        <v>154</v>
      </c>
      <c r="Q635" t="s">
        <v>187</v>
      </c>
      <c r="R635" t="s">
        <v>156</v>
      </c>
      <c r="S635" t="s">
        <v>157</v>
      </c>
      <c r="T635" t="s">
        <v>725</v>
      </c>
    </row>
    <row r="636" spans="1:20" x14ac:dyDescent="0.25">
      <c r="A636">
        <v>2026</v>
      </c>
      <c r="B636" t="s">
        <v>116</v>
      </c>
      <c r="C636" s="142">
        <v>46072</v>
      </c>
      <c r="D636" t="s">
        <v>72</v>
      </c>
      <c r="E636" t="s">
        <v>4</v>
      </c>
      <c r="F636" t="s">
        <v>74</v>
      </c>
      <c r="G636" t="s">
        <v>329</v>
      </c>
      <c r="H636" t="s">
        <v>688</v>
      </c>
      <c r="I636" t="s">
        <v>310</v>
      </c>
      <c r="J636" t="s">
        <v>74</v>
      </c>
      <c r="K636" t="s">
        <v>162</v>
      </c>
      <c r="L636" t="s">
        <v>163</v>
      </c>
      <c r="M636" t="s">
        <v>788</v>
      </c>
      <c r="N636">
        <v>1202.53</v>
      </c>
      <c r="O636">
        <v>-1202.53</v>
      </c>
      <c r="P636" t="s">
        <v>154</v>
      </c>
      <c r="Q636" t="s">
        <v>187</v>
      </c>
      <c r="R636" t="s">
        <v>156</v>
      </c>
      <c r="S636" t="s">
        <v>157</v>
      </c>
      <c r="T636" t="s">
        <v>789</v>
      </c>
    </row>
    <row r="637" spans="1:20" x14ac:dyDescent="0.25">
      <c r="A637">
        <v>2026</v>
      </c>
      <c r="B637" t="s">
        <v>116</v>
      </c>
      <c r="C637" s="142">
        <v>46076</v>
      </c>
      <c r="D637" t="s">
        <v>72</v>
      </c>
      <c r="E637" t="s">
        <v>4</v>
      </c>
      <c r="F637" t="s">
        <v>74</v>
      </c>
      <c r="G637" t="s">
        <v>329</v>
      </c>
      <c r="H637" t="s">
        <v>161</v>
      </c>
      <c r="I637" t="s">
        <v>310</v>
      </c>
      <c r="J637" t="s">
        <v>74</v>
      </c>
      <c r="K637" t="s">
        <v>162</v>
      </c>
      <c r="L637" t="s">
        <v>163</v>
      </c>
      <c r="M637" t="s">
        <v>790</v>
      </c>
      <c r="N637">
        <v>1640.67</v>
      </c>
      <c r="O637">
        <v>-1640.67</v>
      </c>
      <c r="P637" t="s">
        <v>154</v>
      </c>
      <c r="Q637" t="s">
        <v>187</v>
      </c>
      <c r="R637" t="s">
        <v>156</v>
      </c>
      <c r="S637" t="s">
        <v>157</v>
      </c>
      <c r="T637" t="s">
        <v>791</v>
      </c>
    </row>
    <row r="638" spans="1:20" x14ac:dyDescent="0.25">
      <c r="A638">
        <v>2026</v>
      </c>
      <c r="B638" t="s">
        <v>116</v>
      </c>
      <c r="C638" s="142">
        <v>46079</v>
      </c>
      <c r="D638" t="s">
        <v>72</v>
      </c>
      <c r="E638" t="s">
        <v>4</v>
      </c>
      <c r="F638" t="s">
        <v>74</v>
      </c>
      <c r="G638" t="s">
        <v>329</v>
      </c>
      <c r="H638" t="s">
        <v>695</v>
      </c>
      <c r="I638" t="s">
        <v>310</v>
      </c>
      <c r="J638" t="s">
        <v>74</v>
      </c>
      <c r="K638" t="s">
        <v>162</v>
      </c>
      <c r="L638" t="s">
        <v>163</v>
      </c>
      <c r="M638" t="s">
        <v>732</v>
      </c>
      <c r="N638">
        <v>1416.57</v>
      </c>
      <c r="O638">
        <v>-1416.57</v>
      </c>
      <c r="P638" t="s">
        <v>154</v>
      </c>
      <c r="Q638" t="s">
        <v>187</v>
      </c>
      <c r="R638" t="s">
        <v>156</v>
      </c>
      <c r="S638" t="s">
        <v>157</v>
      </c>
      <c r="T638" t="s">
        <v>733</v>
      </c>
    </row>
    <row r="639" spans="1:20" x14ac:dyDescent="0.25">
      <c r="A639">
        <v>2026</v>
      </c>
      <c r="B639" t="s">
        <v>116</v>
      </c>
      <c r="C639" s="142">
        <v>46081</v>
      </c>
      <c r="D639" t="s">
        <v>72</v>
      </c>
      <c r="E639" t="s">
        <v>4</v>
      </c>
      <c r="F639" t="s">
        <v>74</v>
      </c>
      <c r="H639" t="s">
        <v>709</v>
      </c>
      <c r="I639" t="s">
        <v>310</v>
      </c>
      <c r="J639" t="s">
        <v>74</v>
      </c>
      <c r="K639" t="s">
        <v>311</v>
      </c>
      <c r="L639" t="s">
        <v>312</v>
      </c>
      <c r="M639" t="s">
        <v>335</v>
      </c>
      <c r="N639">
        <v>11107.4</v>
      </c>
      <c r="O639">
        <v>-11107.4</v>
      </c>
      <c r="P639" t="s">
        <v>154</v>
      </c>
      <c r="Q639" t="s">
        <v>187</v>
      </c>
      <c r="R639" t="s">
        <v>314</v>
      </c>
      <c r="S639" t="s">
        <v>315</v>
      </c>
      <c r="T639" t="s">
        <v>336</v>
      </c>
    </row>
    <row r="640" spans="1:20" x14ac:dyDescent="0.25">
      <c r="A640">
        <v>2026</v>
      </c>
      <c r="B640" t="s">
        <v>117</v>
      </c>
      <c r="C640" s="142">
        <v>46084</v>
      </c>
      <c r="D640" t="s">
        <v>72</v>
      </c>
      <c r="E640" t="s">
        <v>4</v>
      </c>
      <c r="F640" t="s">
        <v>74</v>
      </c>
      <c r="G640" t="s">
        <v>329</v>
      </c>
      <c r="H640" t="s">
        <v>161</v>
      </c>
      <c r="I640" t="s">
        <v>310</v>
      </c>
      <c r="J640" t="s">
        <v>74</v>
      </c>
      <c r="K640" t="s">
        <v>162</v>
      </c>
      <c r="L640" t="s">
        <v>163</v>
      </c>
      <c r="M640" t="s">
        <v>792</v>
      </c>
      <c r="N640">
        <v>890</v>
      </c>
      <c r="O640">
        <v>-890</v>
      </c>
      <c r="P640" t="s">
        <v>224</v>
      </c>
      <c r="Q640" t="s">
        <v>187</v>
      </c>
      <c r="R640" t="s">
        <v>156</v>
      </c>
      <c r="S640" t="s">
        <v>157</v>
      </c>
      <c r="T640" t="s">
        <v>793</v>
      </c>
    </row>
    <row r="641" spans="1:20" x14ac:dyDescent="0.25">
      <c r="A641">
        <v>2026</v>
      </c>
      <c r="B641" t="s">
        <v>117</v>
      </c>
      <c r="C641" s="142">
        <v>46093</v>
      </c>
      <c r="D641" t="s">
        <v>72</v>
      </c>
      <c r="E641" t="s">
        <v>4</v>
      </c>
      <c r="F641" t="s">
        <v>74</v>
      </c>
      <c r="G641" t="s">
        <v>329</v>
      </c>
      <c r="H641" t="s">
        <v>709</v>
      </c>
      <c r="I641" t="s">
        <v>310</v>
      </c>
      <c r="J641" t="s">
        <v>74</v>
      </c>
      <c r="K641" t="s">
        <v>162</v>
      </c>
      <c r="L641" t="s">
        <v>163</v>
      </c>
      <c r="M641" t="s">
        <v>734</v>
      </c>
      <c r="N641">
        <v>40</v>
      </c>
      <c r="O641">
        <v>-40</v>
      </c>
      <c r="P641" t="s">
        <v>224</v>
      </c>
      <c r="Q641" t="s">
        <v>187</v>
      </c>
      <c r="R641" t="s">
        <v>156</v>
      </c>
      <c r="S641" t="s">
        <v>157</v>
      </c>
      <c r="T641" t="s">
        <v>735</v>
      </c>
    </row>
    <row r="642" spans="1:20" x14ac:dyDescent="0.25">
      <c r="A642">
        <v>2026</v>
      </c>
      <c r="B642" t="s">
        <v>117</v>
      </c>
      <c r="C642" s="142">
        <v>46093</v>
      </c>
      <c r="D642" t="s">
        <v>72</v>
      </c>
      <c r="E642" t="s">
        <v>4</v>
      </c>
      <c r="F642" t="s">
        <v>74</v>
      </c>
      <c r="G642" t="s">
        <v>329</v>
      </c>
      <c r="H642" t="s">
        <v>695</v>
      </c>
      <c r="I642" t="s">
        <v>310</v>
      </c>
      <c r="J642" t="s">
        <v>74</v>
      </c>
      <c r="K642" t="s">
        <v>162</v>
      </c>
      <c r="L642" t="s">
        <v>163</v>
      </c>
      <c r="M642" t="s">
        <v>794</v>
      </c>
      <c r="N642">
        <v>1739</v>
      </c>
      <c r="O642">
        <v>-1739</v>
      </c>
      <c r="P642" t="s">
        <v>224</v>
      </c>
      <c r="Q642" t="s">
        <v>187</v>
      </c>
      <c r="R642" t="s">
        <v>156</v>
      </c>
      <c r="S642" t="s">
        <v>157</v>
      </c>
      <c r="T642" t="s">
        <v>795</v>
      </c>
    </row>
    <row r="643" spans="1:20" x14ac:dyDescent="0.25">
      <c r="A643">
        <v>2026</v>
      </c>
      <c r="B643" t="s">
        <v>117</v>
      </c>
      <c r="C643" s="142">
        <v>46094</v>
      </c>
      <c r="D643" t="s">
        <v>72</v>
      </c>
      <c r="E643" t="s">
        <v>4</v>
      </c>
      <c r="F643" t="s">
        <v>74</v>
      </c>
      <c r="G643" t="s">
        <v>329</v>
      </c>
      <c r="H643" t="s">
        <v>688</v>
      </c>
      <c r="I643" t="s">
        <v>310</v>
      </c>
      <c r="J643" t="s">
        <v>74</v>
      </c>
      <c r="K643" t="s">
        <v>162</v>
      </c>
      <c r="L643" t="s">
        <v>163</v>
      </c>
      <c r="M643" t="s">
        <v>796</v>
      </c>
      <c r="N643">
        <v>1285</v>
      </c>
      <c r="O643">
        <v>-1285</v>
      </c>
      <c r="P643" t="s">
        <v>224</v>
      </c>
      <c r="Q643" t="s">
        <v>187</v>
      </c>
      <c r="R643" t="s">
        <v>156</v>
      </c>
      <c r="S643" t="s">
        <v>157</v>
      </c>
      <c r="T643" t="s">
        <v>797</v>
      </c>
    </row>
    <row r="644" spans="1:20" x14ac:dyDescent="0.25">
      <c r="A644">
        <v>2026</v>
      </c>
      <c r="B644" t="s">
        <v>117</v>
      </c>
      <c r="C644" s="142">
        <v>46112</v>
      </c>
      <c r="D644" t="s">
        <v>72</v>
      </c>
      <c r="E644" t="s">
        <v>4</v>
      </c>
      <c r="F644" t="s">
        <v>74</v>
      </c>
      <c r="G644" t="s">
        <v>329</v>
      </c>
      <c r="H644" t="s">
        <v>688</v>
      </c>
      <c r="I644" t="s">
        <v>310</v>
      </c>
      <c r="J644" t="s">
        <v>74</v>
      </c>
      <c r="K644" t="s">
        <v>162</v>
      </c>
      <c r="L644" t="s">
        <v>163</v>
      </c>
      <c r="M644" t="s">
        <v>798</v>
      </c>
      <c r="N644">
        <v>1335</v>
      </c>
      <c r="O644">
        <v>-1335</v>
      </c>
      <c r="P644" t="s">
        <v>224</v>
      </c>
      <c r="Q644" t="s">
        <v>187</v>
      </c>
      <c r="R644" t="s">
        <v>156</v>
      </c>
      <c r="S644" t="s">
        <v>157</v>
      </c>
      <c r="T644" t="s">
        <v>799</v>
      </c>
    </row>
    <row r="645" spans="1:20" x14ac:dyDescent="0.25">
      <c r="A645">
        <v>2026</v>
      </c>
      <c r="B645" t="s">
        <v>117</v>
      </c>
      <c r="C645" s="142">
        <v>46112</v>
      </c>
      <c r="D645" t="s">
        <v>72</v>
      </c>
      <c r="E645" t="s">
        <v>4</v>
      </c>
      <c r="F645" t="s">
        <v>74</v>
      </c>
      <c r="H645" t="s">
        <v>709</v>
      </c>
      <c r="I645" t="s">
        <v>310</v>
      </c>
      <c r="J645" t="s">
        <v>74</v>
      </c>
      <c r="K645" t="s">
        <v>311</v>
      </c>
      <c r="L645" t="s">
        <v>312</v>
      </c>
      <c r="M645" t="s">
        <v>347</v>
      </c>
      <c r="N645">
        <v>9968.73</v>
      </c>
      <c r="O645">
        <v>-9968.73</v>
      </c>
      <c r="P645" t="s">
        <v>154</v>
      </c>
      <c r="Q645" t="s">
        <v>187</v>
      </c>
      <c r="R645" t="s">
        <v>314</v>
      </c>
      <c r="S645" t="s">
        <v>315</v>
      </c>
      <c r="T645" t="s">
        <v>348</v>
      </c>
    </row>
    <row r="646" spans="1:20" x14ac:dyDescent="0.25">
      <c r="A646">
        <v>2025</v>
      </c>
      <c r="B646" t="s">
        <v>103</v>
      </c>
      <c r="C646" s="142">
        <v>45659</v>
      </c>
      <c r="D646" t="s">
        <v>17</v>
      </c>
      <c r="E646" t="s">
        <v>4</v>
      </c>
      <c r="F646" t="s">
        <v>68</v>
      </c>
      <c r="G646" t="s">
        <v>149</v>
      </c>
      <c r="H646" t="s">
        <v>150</v>
      </c>
      <c r="I646" t="s">
        <v>496</v>
      </c>
      <c r="J646" t="s">
        <v>68</v>
      </c>
      <c r="K646" t="s">
        <v>311</v>
      </c>
      <c r="L646" t="s">
        <v>312</v>
      </c>
      <c r="N646">
        <v>1145.4000000000001</v>
      </c>
      <c r="O646">
        <v>1145.4000000000001</v>
      </c>
      <c r="P646" t="s">
        <v>154</v>
      </c>
      <c r="Q646" t="s">
        <v>155</v>
      </c>
      <c r="R646" t="s">
        <v>156</v>
      </c>
      <c r="S646" t="s">
        <v>157</v>
      </c>
      <c r="T646" t="s">
        <v>800</v>
      </c>
    </row>
    <row r="647" spans="1:20" x14ac:dyDescent="0.25">
      <c r="A647">
        <v>2025</v>
      </c>
      <c r="B647" t="s">
        <v>104</v>
      </c>
      <c r="C647" s="142">
        <v>45695</v>
      </c>
      <c r="D647" t="s">
        <v>17</v>
      </c>
      <c r="E647" t="s">
        <v>4</v>
      </c>
      <c r="F647" t="s">
        <v>68</v>
      </c>
      <c r="G647" t="s">
        <v>149</v>
      </c>
      <c r="H647" t="s">
        <v>236</v>
      </c>
      <c r="I647" t="s">
        <v>496</v>
      </c>
      <c r="J647" t="s">
        <v>68</v>
      </c>
      <c r="K647" t="s">
        <v>159</v>
      </c>
      <c r="L647" t="s">
        <v>160</v>
      </c>
      <c r="N647">
        <v>230</v>
      </c>
      <c r="O647">
        <v>230</v>
      </c>
      <c r="P647" t="s">
        <v>154</v>
      </c>
      <c r="Q647" t="s">
        <v>155</v>
      </c>
      <c r="R647" t="s">
        <v>156</v>
      </c>
      <c r="S647" t="s">
        <v>157</v>
      </c>
      <c r="T647" t="s">
        <v>800</v>
      </c>
    </row>
    <row r="648" spans="1:20" x14ac:dyDescent="0.25">
      <c r="A648">
        <v>2025</v>
      </c>
      <c r="B648" t="s">
        <v>106</v>
      </c>
      <c r="C648" s="142">
        <v>45749</v>
      </c>
      <c r="D648" t="s">
        <v>17</v>
      </c>
      <c r="E648" t="s">
        <v>4</v>
      </c>
      <c r="F648" t="s">
        <v>68</v>
      </c>
      <c r="G648" t="s">
        <v>149</v>
      </c>
      <c r="H648" t="s">
        <v>236</v>
      </c>
      <c r="I648" t="s">
        <v>496</v>
      </c>
      <c r="J648" t="s">
        <v>68</v>
      </c>
      <c r="K648" t="s">
        <v>159</v>
      </c>
      <c r="L648" t="s">
        <v>160</v>
      </c>
      <c r="N648">
        <v>115</v>
      </c>
      <c r="O648">
        <v>115</v>
      </c>
      <c r="P648" t="s">
        <v>154</v>
      </c>
      <c r="Q648" t="s">
        <v>155</v>
      </c>
      <c r="R648" t="s">
        <v>156</v>
      </c>
      <c r="S648" t="s">
        <v>157</v>
      </c>
      <c r="T648" t="s">
        <v>800</v>
      </c>
    </row>
    <row r="649" spans="1:20" x14ac:dyDescent="0.25">
      <c r="A649">
        <v>2025</v>
      </c>
      <c r="B649" t="s">
        <v>106</v>
      </c>
      <c r="C649" s="142">
        <v>45749</v>
      </c>
      <c r="D649" t="s">
        <v>17</v>
      </c>
      <c r="E649" t="s">
        <v>4</v>
      </c>
      <c r="F649" t="s">
        <v>68</v>
      </c>
      <c r="G649" t="s">
        <v>149</v>
      </c>
      <c r="H649" t="s">
        <v>236</v>
      </c>
      <c r="I649" t="s">
        <v>496</v>
      </c>
      <c r="J649" t="s">
        <v>68</v>
      </c>
      <c r="K649" t="s">
        <v>159</v>
      </c>
      <c r="L649" t="s">
        <v>160</v>
      </c>
      <c r="N649">
        <v>55</v>
      </c>
      <c r="O649">
        <v>55</v>
      </c>
      <c r="P649" t="s">
        <v>154</v>
      </c>
      <c r="Q649" t="s">
        <v>155</v>
      </c>
      <c r="R649" t="s">
        <v>156</v>
      </c>
      <c r="S649" t="s">
        <v>157</v>
      </c>
      <c r="T649" t="s">
        <v>800</v>
      </c>
    </row>
    <row r="650" spans="1:20" x14ac:dyDescent="0.25">
      <c r="A650">
        <v>2025</v>
      </c>
      <c r="B650" t="s">
        <v>106</v>
      </c>
      <c r="C650" s="142">
        <v>45777</v>
      </c>
      <c r="D650" t="s">
        <v>17</v>
      </c>
      <c r="E650" t="s">
        <v>4</v>
      </c>
      <c r="F650" t="s">
        <v>68</v>
      </c>
      <c r="G650" t="s">
        <v>149</v>
      </c>
      <c r="H650" t="s">
        <v>236</v>
      </c>
      <c r="I650" t="s">
        <v>496</v>
      </c>
      <c r="J650" t="s">
        <v>68</v>
      </c>
      <c r="K650" t="s">
        <v>162</v>
      </c>
      <c r="L650" t="s">
        <v>163</v>
      </c>
      <c r="N650">
        <v>460</v>
      </c>
      <c r="O650">
        <v>460</v>
      </c>
      <c r="P650" t="s">
        <v>154</v>
      </c>
      <c r="Q650" t="s">
        <v>155</v>
      </c>
      <c r="R650" t="s">
        <v>156</v>
      </c>
      <c r="S650" t="s">
        <v>157</v>
      </c>
      <c r="T650" t="s">
        <v>800</v>
      </c>
    </row>
    <row r="651" spans="1:20" x14ac:dyDescent="0.25">
      <c r="A651">
        <v>2025</v>
      </c>
      <c r="B651" t="s">
        <v>106</v>
      </c>
      <c r="C651" s="142">
        <v>45748</v>
      </c>
      <c r="D651" t="s">
        <v>17</v>
      </c>
      <c r="E651" t="s">
        <v>4</v>
      </c>
      <c r="F651" t="s">
        <v>68</v>
      </c>
      <c r="G651" t="s">
        <v>149</v>
      </c>
      <c r="H651" t="s">
        <v>236</v>
      </c>
      <c r="I651" t="s">
        <v>496</v>
      </c>
      <c r="J651" t="s">
        <v>68</v>
      </c>
      <c r="K651" t="s">
        <v>206</v>
      </c>
      <c r="L651" t="s">
        <v>207</v>
      </c>
      <c r="N651">
        <v>1232.0999999999999</v>
      </c>
      <c r="O651">
        <v>1232.0999999999999</v>
      </c>
      <c r="P651" t="s">
        <v>154</v>
      </c>
      <c r="Q651" t="s">
        <v>155</v>
      </c>
      <c r="R651" t="s">
        <v>156</v>
      </c>
      <c r="S651" t="s">
        <v>157</v>
      </c>
      <c r="T651" t="s">
        <v>800</v>
      </c>
    </row>
    <row r="652" spans="1:20" x14ac:dyDescent="0.25">
      <c r="A652">
        <v>2025</v>
      </c>
      <c r="B652" t="s">
        <v>110</v>
      </c>
      <c r="C652" s="142">
        <v>45874</v>
      </c>
      <c r="D652" t="s">
        <v>17</v>
      </c>
      <c r="E652" t="s">
        <v>4</v>
      </c>
      <c r="F652" t="s">
        <v>68</v>
      </c>
      <c r="G652" t="s">
        <v>329</v>
      </c>
      <c r="H652" t="s">
        <v>688</v>
      </c>
      <c r="I652" t="s">
        <v>310</v>
      </c>
      <c r="J652" t="s">
        <v>68</v>
      </c>
      <c r="K652" t="s">
        <v>162</v>
      </c>
      <c r="L652" t="s">
        <v>163</v>
      </c>
      <c r="M652" t="s">
        <v>801</v>
      </c>
      <c r="N652">
        <v>469.86</v>
      </c>
      <c r="O652">
        <v>-469.86</v>
      </c>
      <c r="P652" t="s">
        <v>154</v>
      </c>
      <c r="Q652" t="s">
        <v>165</v>
      </c>
      <c r="R652" t="s">
        <v>166</v>
      </c>
      <c r="S652" t="s">
        <v>167</v>
      </c>
      <c r="T652" t="s">
        <v>802</v>
      </c>
    </row>
    <row r="653" spans="1:20" x14ac:dyDescent="0.25">
      <c r="A653">
        <v>2025</v>
      </c>
      <c r="B653" t="s">
        <v>110</v>
      </c>
      <c r="C653" s="142">
        <v>45870</v>
      </c>
      <c r="D653" t="s">
        <v>17</v>
      </c>
      <c r="E653" t="s">
        <v>4</v>
      </c>
      <c r="F653" t="s">
        <v>68</v>
      </c>
      <c r="G653" t="s">
        <v>329</v>
      </c>
      <c r="H653" t="s">
        <v>357</v>
      </c>
      <c r="I653" t="s">
        <v>310</v>
      </c>
      <c r="J653" t="s">
        <v>68</v>
      </c>
      <c r="K653" t="s">
        <v>311</v>
      </c>
      <c r="L653" t="s">
        <v>312</v>
      </c>
      <c r="N653">
        <v>2561.3200000000002</v>
      </c>
      <c r="O653">
        <v>-2561.3200000000002</v>
      </c>
      <c r="P653" t="s">
        <v>154</v>
      </c>
      <c r="Q653" t="s">
        <v>165</v>
      </c>
      <c r="R653" t="s">
        <v>166</v>
      </c>
      <c r="S653" t="s">
        <v>167</v>
      </c>
      <c r="T653" t="s">
        <v>367</v>
      </c>
    </row>
    <row r="654" spans="1:20" x14ac:dyDescent="0.25">
      <c r="A654">
        <v>2025</v>
      </c>
      <c r="B654" t="s">
        <v>111</v>
      </c>
      <c r="C654" s="142">
        <v>45902</v>
      </c>
      <c r="D654" t="s">
        <v>17</v>
      </c>
      <c r="E654" t="s">
        <v>4</v>
      </c>
      <c r="F654" t="s">
        <v>68</v>
      </c>
      <c r="G654" t="s">
        <v>329</v>
      </c>
      <c r="H654" t="s">
        <v>688</v>
      </c>
      <c r="I654" t="s">
        <v>310</v>
      </c>
      <c r="J654" t="s">
        <v>68</v>
      </c>
      <c r="K654" t="s">
        <v>162</v>
      </c>
      <c r="L654" t="s">
        <v>163</v>
      </c>
      <c r="M654" t="s">
        <v>803</v>
      </c>
      <c r="N654">
        <v>1800</v>
      </c>
      <c r="O654">
        <v>-1800</v>
      </c>
      <c r="P654" t="s">
        <v>154</v>
      </c>
      <c r="Q654" t="s">
        <v>165</v>
      </c>
      <c r="R654" t="s">
        <v>166</v>
      </c>
      <c r="S654" t="s">
        <v>167</v>
      </c>
      <c r="T654" t="s">
        <v>804</v>
      </c>
    </row>
    <row r="655" spans="1:20" x14ac:dyDescent="0.25">
      <c r="A655">
        <v>2025</v>
      </c>
      <c r="B655" t="s">
        <v>111</v>
      </c>
      <c r="C655" s="142">
        <v>45905</v>
      </c>
      <c r="D655" t="s">
        <v>17</v>
      </c>
      <c r="E655" t="s">
        <v>4</v>
      </c>
      <c r="F655" t="s">
        <v>68</v>
      </c>
      <c r="G655" t="s">
        <v>329</v>
      </c>
      <c r="H655" t="s">
        <v>688</v>
      </c>
      <c r="I655" t="s">
        <v>310</v>
      </c>
      <c r="J655" t="s">
        <v>68</v>
      </c>
      <c r="K655" t="s">
        <v>162</v>
      </c>
      <c r="L655" t="s">
        <v>163</v>
      </c>
      <c r="M655" t="s">
        <v>805</v>
      </c>
      <c r="N655">
        <v>734.52</v>
      </c>
      <c r="O655">
        <v>-734.52</v>
      </c>
      <c r="P655" t="s">
        <v>154</v>
      </c>
      <c r="Q655" t="s">
        <v>165</v>
      </c>
      <c r="R655" t="s">
        <v>166</v>
      </c>
      <c r="S655" t="s">
        <v>167</v>
      </c>
      <c r="T655" t="s">
        <v>806</v>
      </c>
    </row>
    <row r="656" spans="1:20" x14ac:dyDescent="0.25">
      <c r="A656">
        <v>2025</v>
      </c>
      <c r="B656" t="s">
        <v>111</v>
      </c>
      <c r="C656" s="142">
        <v>45911</v>
      </c>
      <c r="D656" t="s">
        <v>17</v>
      </c>
      <c r="E656" t="s">
        <v>4</v>
      </c>
      <c r="F656" t="s">
        <v>68</v>
      </c>
      <c r="G656" t="s">
        <v>329</v>
      </c>
      <c r="H656" t="s">
        <v>688</v>
      </c>
      <c r="I656" t="s">
        <v>310</v>
      </c>
      <c r="J656" t="s">
        <v>68</v>
      </c>
      <c r="K656" t="s">
        <v>162</v>
      </c>
      <c r="L656" t="s">
        <v>163</v>
      </c>
      <c r="M656" t="s">
        <v>807</v>
      </c>
      <c r="N656">
        <v>600</v>
      </c>
      <c r="O656">
        <v>-600</v>
      </c>
      <c r="P656" t="s">
        <v>154</v>
      </c>
      <c r="Q656" t="s">
        <v>165</v>
      </c>
      <c r="R656" t="s">
        <v>166</v>
      </c>
      <c r="S656" t="s">
        <v>167</v>
      </c>
      <c r="T656" t="s">
        <v>808</v>
      </c>
    </row>
    <row r="657" spans="1:20" x14ac:dyDescent="0.25">
      <c r="A657">
        <v>2025</v>
      </c>
      <c r="B657" t="s">
        <v>111</v>
      </c>
      <c r="C657" s="142">
        <v>45926</v>
      </c>
      <c r="D657" t="s">
        <v>17</v>
      </c>
      <c r="E657" t="s">
        <v>4</v>
      </c>
      <c r="F657" t="s">
        <v>68</v>
      </c>
      <c r="G657" t="s">
        <v>329</v>
      </c>
      <c r="H657" t="s">
        <v>688</v>
      </c>
      <c r="I657" t="s">
        <v>310</v>
      </c>
      <c r="J657" t="s">
        <v>68</v>
      </c>
      <c r="K657" t="s">
        <v>162</v>
      </c>
      <c r="L657" t="s">
        <v>163</v>
      </c>
      <c r="M657" t="s">
        <v>809</v>
      </c>
      <c r="N657">
        <v>165</v>
      </c>
      <c r="O657">
        <v>-165</v>
      </c>
      <c r="P657" t="s">
        <v>154</v>
      </c>
      <c r="Q657" t="s">
        <v>165</v>
      </c>
      <c r="R657" t="s">
        <v>166</v>
      </c>
      <c r="S657" t="s">
        <v>167</v>
      </c>
      <c r="T657" t="s">
        <v>810</v>
      </c>
    </row>
    <row r="658" spans="1:20" x14ac:dyDescent="0.25">
      <c r="A658">
        <v>2025</v>
      </c>
      <c r="B658" t="s">
        <v>112</v>
      </c>
      <c r="C658" s="142">
        <v>45944</v>
      </c>
      <c r="D658" t="s">
        <v>17</v>
      </c>
      <c r="E658" t="s">
        <v>4</v>
      </c>
      <c r="F658" t="s">
        <v>68</v>
      </c>
      <c r="G658" t="s">
        <v>329</v>
      </c>
      <c r="H658" t="s">
        <v>688</v>
      </c>
      <c r="I658" t="s">
        <v>310</v>
      </c>
      <c r="J658" t="s">
        <v>68</v>
      </c>
      <c r="K658" t="s">
        <v>152</v>
      </c>
      <c r="L658" t="s">
        <v>153</v>
      </c>
      <c r="M658" t="s">
        <v>811</v>
      </c>
      <c r="N658">
        <v>100.6</v>
      </c>
      <c r="O658">
        <v>-100.6</v>
      </c>
      <c r="P658" t="s">
        <v>154</v>
      </c>
      <c r="Q658" t="s">
        <v>187</v>
      </c>
      <c r="R658" t="s">
        <v>166</v>
      </c>
      <c r="S658" t="s">
        <v>167</v>
      </c>
      <c r="T658" t="s">
        <v>812</v>
      </c>
    </row>
    <row r="659" spans="1:20" x14ac:dyDescent="0.25">
      <c r="A659">
        <v>2025</v>
      </c>
      <c r="B659" t="s">
        <v>112</v>
      </c>
      <c r="C659" s="142">
        <v>45944</v>
      </c>
      <c r="D659" t="s">
        <v>17</v>
      </c>
      <c r="E659" t="s">
        <v>4</v>
      </c>
      <c r="F659" t="s">
        <v>68</v>
      </c>
      <c r="G659" t="s">
        <v>329</v>
      </c>
      <c r="H659" t="s">
        <v>688</v>
      </c>
      <c r="I659" t="s">
        <v>310</v>
      </c>
      <c r="J659" t="s">
        <v>68</v>
      </c>
      <c r="K659" t="s">
        <v>162</v>
      </c>
      <c r="L659" t="s">
        <v>163</v>
      </c>
      <c r="M659" t="s">
        <v>813</v>
      </c>
      <c r="N659">
        <v>4720</v>
      </c>
      <c r="O659">
        <v>-4720</v>
      </c>
      <c r="P659" t="s">
        <v>154</v>
      </c>
      <c r="Q659" t="s">
        <v>187</v>
      </c>
      <c r="R659" t="s">
        <v>166</v>
      </c>
      <c r="S659" t="s">
        <v>167</v>
      </c>
      <c r="T659" t="s">
        <v>814</v>
      </c>
    </row>
    <row r="660" spans="1:20" x14ac:dyDescent="0.25">
      <c r="A660">
        <v>2025</v>
      </c>
      <c r="B660" t="s">
        <v>112</v>
      </c>
      <c r="C660" s="142">
        <v>45944</v>
      </c>
      <c r="D660" t="s">
        <v>17</v>
      </c>
      <c r="E660" t="s">
        <v>4</v>
      </c>
      <c r="F660" t="s">
        <v>68</v>
      </c>
      <c r="G660" t="s">
        <v>329</v>
      </c>
      <c r="H660" t="s">
        <v>688</v>
      </c>
      <c r="I660" t="s">
        <v>310</v>
      </c>
      <c r="J660" t="s">
        <v>68</v>
      </c>
      <c r="K660" t="s">
        <v>162</v>
      </c>
      <c r="L660" t="s">
        <v>163</v>
      </c>
      <c r="M660" t="s">
        <v>815</v>
      </c>
      <c r="N660">
        <v>1838</v>
      </c>
      <c r="O660">
        <v>-1838</v>
      </c>
      <c r="P660" t="s">
        <v>154</v>
      </c>
      <c r="Q660" t="s">
        <v>187</v>
      </c>
      <c r="R660" t="s">
        <v>166</v>
      </c>
      <c r="S660" t="s">
        <v>167</v>
      </c>
      <c r="T660" t="s">
        <v>816</v>
      </c>
    </row>
    <row r="661" spans="1:20" x14ac:dyDescent="0.25">
      <c r="A661">
        <v>2025</v>
      </c>
      <c r="B661" t="s">
        <v>112</v>
      </c>
      <c r="C661" s="142">
        <v>45954</v>
      </c>
      <c r="D661" t="s">
        <v>17</v>
      </c>
      <c r="E661" t="s">
        <v>4</v>
      </c>
      <c r="F661" t="s">
        <v>68</v>
      </c>
      <c r="G661" t="s">
        <v>329</v>
      </c>
      <c r="H661" t="s">
        <v>688</v>
      </c>
      <c r="I661" t="s">
        <v>310</v>
      </c>
      <c r="J661" t="s">
        <v>68</v>
      </c>
      <c r="K661" t="s">
        <v>162</v>
      </c>
      <c r="L661" t="s">
        <v>163</v>
      </c>
      <c r="M661" t="s">
        <v>817</v>
      </c>
      <c r="N661">
        <v>265</v>
      </c>
      <c r="O661">
        <v>-265</v>
      </c>
      <c r="P661" t="s">
        <v>154</v>
      </c>
      <c r="Q661" t="s">
        <v>187</v>
      </c>
      <c r="R661" t="s">
        <v>166</v>
      </c>
      <c r="S661" t="s">
        <v>167</v>
      </c>
      <c r="T661" t="s">
        <v>818</v>
      </c>
    </row>
    <row r="662" spans="1:20" x14ac:dyDescent="0.25">
      <c r="A662">
        <v>2026</v>
      </c>
      <c r="B662" t="s">
        <v>115</v>
      </c>
      <c r="C662" s="142">
        <v>46053</v>
      </c>
      <c r="D662" t="s">
        <v>17</v>
      </c>
      <c r="E662" t="s">
        <v>4</v>
      </c>
      <c r="F662" t="s">
        <v>68</v>
      </c>
      <c r="H662" t="s">
        <v>709</v>
      </c>
      <c r="I662" t="s">
        <v>310</v>
      </c>
      <c r="J662" t="s">
        <v>68</v>
      </c>
      <c r="K662" t="s">
        <v>311</v>
      </c>
      <c r="L662" t="s">
        <v>312</v>
      </c>
      <c r="M662" t="s">
        <v>313</v>
      </c>
      <c r="N662">
        <v>1616.76</v>
      </c>
      <c r="O662">
        <v>-1616.76</v>
      </c>
      <c r="P662" t="s">
        <v>154</v>
      </c>
      <c r="Q662" t="s">
        <v>187</v>
      </c>
      <c r="R662" t="s">
        <v>314</v>
      </c>
      <c r="S662" t="s">
        <v>315</v>
      </c>
      <c r="T662" t="s">
        <v>316</v>
      </c>
    </row>
    <row r="663" spans="1:20" x14ac:dyDescent="0.25">
      <c r="A663">
        <v>2026</v>
      </c>
      <c r="B663" t="s">
        <v>116</v>
      </c>
      <c r="C663" s="142">
        <v>46072</v>
      </c>
      <c r="D663" t="s">
        <v>17</v>
      </c>
      <c r="E663" t="s">
        <v>4</v>
      </c>
      <c r="F663" t="s">
        <v>68</v>
      </c>
      <c r="G663" t="s">
        <v>329</v>
      </c>
      <c r="H663" t="s">
        <v>695</v>
      </c>
      <c r="I663" t="s">
        <v>310</v>
      </c>
      <c r="J663" t="s">
        <v>68</v>
      </c>
      <c r="K663" t="s">
        <v>152</v>
      </c>
      <c r="L663" t="s">
        <v>153</v>
      </c>
      <c r="M663" t="s">
        <v>724</v>
      </c>
      <c r="N663">
        <v>65.989999999999995</v>
      </c>
      <c r="O663">
        <v>-65.989999999999995</v>
      </c>
      <c r="P663" t="s">
        <v>154</v>
      </c>
      <c r="Q663" t="s">
        <v>187</v>
      </c>
      <c r="R663" t="s">
        <v>156</v>
      </c>
      <c r="S663" t="s">
        <v>157</v>
      </c>
      <c r="T663" t="s">
        <v>725</v>
      </c>
    </row>
    <row r="664" spans="1:20" x14ac:dyDescent="0.25">
      <c r="A664">
        <v>2026</v>
      </c>
      <c r="B664" t="s">
        <v>116</v>
      </c>
      <c r="C664" s="142">
        <v>46055</v>
      </c>
      <c r="D664" t="s">
        <v>17</v>
      </c>
      <c r="E664" t="s">
        <v>4</v>
      </c>
      <c r="F664" t="s">
        <v>68</v>
      </c>
      <c r="G664" t="s">
        <v>329</v>
      </c>
      <c r="H664" t="s">
        <v>161</v>
      </c>
      <c r="I664" t="s">
        <v>310</v>
      </c>
      <c r="J664" t="s">
        <v>68</v>
      </c>
      <c r="K664" t="s">
        <v>162</v>
      </c>
      <c r="L664" t="s">
        <v>163</v>
      </c>
      <c r="M664" t="s">
        <v>819</v>
      </c>
      <c r="N664">
        <v>1150</v>
      </c>
      <c r="O664">
        <v>-1150</v>
      </c>
      <c r="P664" t="s">
        <v>154</v>
      </c>
      <c r="Q664" t="s">
        <v>187</v>
      </c>
      <c r="R664" t="s">
        <v>156</v>
      </c>
      <c r="S664" t="s">
        <v>157</v>
      </c>
      <c r="T664" t="s">
        <v>820</v>
      </c>
    </row>
    <row r="665" spans="1:20" x14ac:dyDescent="0.25">
      <c r="A665">
        <v>2026</v>
      </c>
      <c r="B665" t="s">
        <v>116</v>
      </c>
      <c r="C665" s="142">
        <v>46055</v>
      </c>
      <c r="D665" t="s">
        <v>17</v>
      </c>
      <c r="E665" t="s">
        <v>4</v>
      </c>
      <c r="F665" t="s">
        <v>68</v>
      </c>
      <c r="G665" t="s">
        <v>329</v>
      </c>
      <c r="H665" t="s">
        <v>695</v>
      </c>
      <c r="I665" t="s">
        <v>310</v>
      </c>
      <c r="J665" t="s">
        <v>68</v>
      </c>
      <c r="K665" t="s">
        <v>162</v>
      </c>
      <c r="L665" t="s">
        <v>163</v>
      </c>
      <c r="M665" t="s">
        <v>821</v>
      </c>
      <c r="N665">
        <v>494</v>
      </c>
      <c r="O665">
        <v>-494</v>
      </c>
      <c r="P665" t="s">
        <v>154</v>
      </c>
      <c r="Q665" t="s">
        <v>187</v>
      </c>
      <c r="R665" t="s">
        <v>156</v>
      </c>
      <c r="S665" t="s">
        <v>157</v>
      </c>
      <c r="T665" t="s">
        <v>822</v>
      </c>
    </row>
    <row r="666" spans="1:20" x14ac:dyDescent="0.25">
      <c r="A666">
        <v>2026</v>
      </c>
      <c r="B666" t="s">
        <v>116</v>
      </c>
      <c r="C666" s="142">
        <v>46055</v>
      </c>
      <c r="D666" t="s">
        <v>17</v>
      </c>
      <c r="E666" t="s">
        <v>4</v>
      </c>
      <c r="F666" t="s">
        <v>68</v>
      </c>
      <c r="G666" t="s">
        <v>329</v>
      </c>
      <c r="H666" t="s">
        <v>695</v>
      </c>
      <c r="I666" t="s">
        <v>310</v>
      </c>
      <c r="J666" t="s">
        <v>68</v>
      </c>
      <c r="K666" t="s">
        <v>162</v>
      </c>
      <c r="L666" t="s">
        <v>163</v>
      </c>
      <c r="M666" t="s">
        <v>821</v>
      </c>
      <c r="N666">
        <v>494</v>
      </c>
      <c r="O666">
        <v>-494</v>
      </c>
      <c r="P666" t="s">
        <v>154</v>
      </c>
      <c r="Q666" t="s">
        <v>187</v>
      </c>
      <c r="R666" t="s">
        <v>156</v>
      </c>
      <c r="S666" t="s">
        <v>157</v>
      </c>
      <c r="T666" t="s">
        <v>822</v>
      </c>
    </row>
    <row r="667" spans="1:20" x14ac:dyDescent="0.25">
      <c r="A667">
        <v>2026</v>
      </c>
      <c r="B667" t="s">
        <v>116</v>
      </c>
      <c r="C667" s="142">
        <v>46055</v>
      </c>
      <c r="D667" t="s">
        <v>17</v>
      </c>
      <c r="E667" t="s">
        <v>4</v>
      </c>
      <c r="F667" t="s">
        <v>68</v>
      </c>
      <c r="G667" t="s">
        <v>329</v>
      </c>
      <c r="H667" t="s">
        <v>695</v>
      </c>
      <c r="I667" t="s">
        <v>310</v>
      </c>
      <c r="J667" t="s">
        <v>68</v>
      </c>
      <c r="K667" t="s">
        <v>162</v>
      </c>
      <c r="L667" t="s">
        <v>163</v>
      </c>
      <c r="M667" t="s">
        <v>821</v>
      </c>
      <c r="N667">
        <v>494</v>
      </c>
      <c r="O667">
        <v>-494</v>
      </c>
      <c r="P667" t="s">
        <v>154</v>
      </c>
      <c r="Q667" t="s">
        <v>187</v>
      </c>
      <c r="R667" t="s">
        <v>156</v>
      </c>
      <c r="S667" t="s">
        <v>157</v>
      </c>
      <c r="T667" t="s">
        <v>822</v>
      </c>
    </row>
    <row r="668" spans="1:20" x14ac:dyDescent="0.25">
      <c r="A668">
        <v>2026</v>
      </c>
      <c r="B668" t="s">
        <v>116</v>
      </c>
      <c r="C668" s="142">
        <v>46063</v>
      </c>
      <c r="D668" t="s">
        <v>17</v>
      </c>
      <c r="E668" t="s">
        <v>4</v>
      </c>
      <c r="F668" t="s">
        <v>68</v>
      </c>
      <c r="G668" t="s">
        <v>329</v>
      </c>
      <c r="H668" t="s">
        <v>695</v>
      </c>
      <c r="I668" t="s">
        <v>310</v>
      </c>
      <c r="J668" t="s">
        <v>68</v>
      </c>
      <c r="K668" t="s">
        <v>162</v>
      </c>
      <c r="L668" t="s">
        <v>163</v>
      </c>
      <c r="M668" t="s">
        <v>823</v>
      </c>
      <c r="N668">
        <v>280</v>
      </c>
      <c r="O668">
        <v>-280</v>
      </c>
      <c r="P668" t="s">
        <v>154</v>
      </c>
      <c r="Q668" t="s">
        <v>187</v>
      </c>
      <c r="R668" t="s">
        <v>156</v>
      </c>
      <c r="S668" t="s">
        <v>157</v>
      </c>
      <c r="T668" t="s">
        <v>824</v>
      </c>
    </row>
    <row r="669" spans="1:20" x14ac:dyDescent="0.25">
      <c r="A669">
        <v>2026</v>
      </c>
      <c r="B669" t="s">
        <v>116</v>
      </c>
      <c r="C669" s="142">
        <v>46076</v>
      </c>
      <c r="D669" t="s">
        <v>17</v>
      </c>
      <c r="E669" t="s">
        <v>4</v>
      </c>
      <c r="F669" t="s">
        <v>68</v>
      </c>
      <c r="G669" t="s">
        <v>329</v>
      </c>
      <c r="H669" t="s">
        <v>161</v>
      </c>
      <c r="I669" t="s">
        <v>310</v>
      </c>
      <c r="J669" t="s">
        <v>68</v>
      </c>
      <c r="K669" t="s">
        <v>162</v>
      </c>
      <c r="L669" t="s">
        <v>163</v>
      </c>
      <c r="M669" t="s">
        <v>825</v>
      </c>
      <c r="N669">
        <v>1728.28</v>
      </c>
      <c r="O669">
        <v>-1728.28</v>
      </c>
      <c r="P669" t="s">
        <v>154</v>
      </c>
      <c r="Q669" t="s">
        <v>187</v>
      </c>
      <c r="R669" t="s">
        <v>156</v>
      </c>
      <c r="S669" t="s">
        <v>157</v>
      </c>
      <c r="T669" t="s">
        <v>826</v>
      </c>
    </row>
    <row r="670" spans="1:20" x14ac:dyDescent="0.25">
      <c r="A670">
        <v>2026</v>
      </c>
      <c r="B670" t="s">
        <v>116</v>
      </c>
      <c r="C670" s="142">
        <v>46079</v>
      </c>
      <c r="D670" t="s">
        <v>17</v>
      </c>
      <c r="E670" t="s">
        <v>4</v>
      </c>
      <c r="F670" t="s">
        <v>68</v>
      </c>
      <c r="G670" t="s">
        <v>329</v>
      </c>
      <c r="H670" t="s">
        <v>695</v>
      </c>
      <c r="I670" t="s">
        <v>310</v>
      </c>
      <c r="J670" t="s">
        <v>68</v>
      </c>
      <c r="K670" t="s">
        <v>162</v>
      </c>
      <c r="L670" t="s">
        <v>163</v>
      </c>
      <c r="M670" t="s">
        <v>732</v>
      </c>
      <c r="N670">
        <v>1416.56</v>
      </c>
      <c r="O670">
        <v>-1416.56</v>
      </c>
      <c r="P670" t="s">
        <v>154</v>
      </c>
      <c r="Q670" t="s">
        <v>187</v>
      </c>
      <c r="R670" t="s">
        <v>156</v>
      </c>
      <c r="S670" t="s">
        <v>157</v>
      </c>
      <c r="T670" t="s">
        <v>733</v>
      </c>
    </row>
    <row r="671" spans="1:20" x14ac:dyDescent="0.25">
      <c r="A671">
        <v>2026</v>
      </c>
      <c r="B671" t="s">
        <v>117</v>
      </c>
      <c r="C671" s="142">
        <v>46090</v>
      </c>
      <c r="D671" t="s">
        <v>17</v>
      </c>
      <c r="E671" t="s">
        <v>4</v>
      </c>
      <c r="F671" t="s">
        <v>68</v>
      </c>
      <c r="G671" t="s">
        <v>329</v>
      </c>
      <c r="H671" t="s">
        <v>688</v>
      </c>
      <c r="I671" t="s">
        <v>310</v>
      </c>
      <c r="J671" t="s">
        <v>68</v>
      </c>
      <c r="K671" t="s">
        <v>152</v>
      </c>
      <c r="L671" t="s">
        <v>153</v>
      </c>
      <c r="M671" t="s">
        <v>827</v>
      </c>
      <c r="N671">
        <v>89.77</v>
      </c>
      <c r="O671">
        <v>-89.77</v>
      </c>
      <c r="P671" t="s">
        <v>224</v>
      </c>
      <c r="Q671" t="s">
        <v>187</v>
      </c>
      <c r="R671" t="s">
        <v>156</v>
      </c>
      <c r="S671" t="s">
        <v>157</v>
      </c>
      <c r="T671" t="s">
        <v>828</v>
      </c>
    </row>
    <row r="672" spans="1:20" x14ac:dyDescent="0.25">
      <c r="A672">
        <v>2026</v>
      </c>
      <c r="B672" t="s">
        <v>117</v>
      </c>
      <c r="C672" s="142">
        <v>46093</v>
      </c>
      <c r="D672" t="s">
        <v>17</v>
      </c>
      <c r="E672" t="s">
        <v>4</v>
      </c>
      <c r="F672" t="s">
        <v>68</v>
      </c>
      <c r="G672" t="s">
        <v>329</v>
      </c>
      <c r="H672" t="s">
        <v>709</v>
      </c>
      <c r="I672" t="s">
        <v>310</v>
      </c>
      <c r="J672" t="s">
        <v>68</v>
      </c>
      <c r="K672" t="s">
        <v>162</v>
      </c>
      <c r="L672" t="s">
        <v>163</v>
      </c>
      <c r="M672" t="s">
        <v>734</v>
      </c>
      <c r="N672">
        <v>40</v>
      </c>
      <c r="O672">
        <v>-40</v>
      </c>
      <c r="P672" t="s">
        <v>224</v>
      </c>
      <c r="Q672" t="s">
        <v>187</v>
      </c>
      <c r="R672" t="s">
        <v>156</v>
      </c>
      <c r="S672" t="s">
        <v>157</v>
      </c>
      <c r="T672" t="s">
        <v>735</v>
      </c>
    </row>
    <row r="673" spans="1:20" x14ac:dyDescent="0.25">
      <c r="A673">
        <v>2026</v>
      </c>
      <c r="B673" t="s">
        <v>117</v>
      </c>
      <c r="C673" s="142">
        <v>46093</v>
      </c>
      <c r="D673" t="s">
        <v>17</v>
      </c>
      <c r="E673" t="s">
        <v>4</v>
      </c>
      <c r="F673" t="s">
        <v>68</v>
      </c>
      <c r="G673" t="s">
        <v>329</v>
      </c>
      <c r="H673" t="s">
        <v>695</v>
      </c>
      <c r="I673" t="s">
        <v>310</v>
      </c>
      <c r="J673" t="s">
        <v>68</v>
      </c>
      <c r="K673" t="s">
        <v>162</v>
      </c>
      <c r="L673" t="s">
        <v>163</v>
      </c>
      <c r="M673" t="s">
        <v>829</v>
      </c>
      <c r="N673">
        <v>1650</v>
      </c>
      <c r="O673">
        <v>-1650</v>
      </c>
      <c r="P673" t="s">
        <v>224</v>
      </c>
      <c r="Q673" t="s">
        <v>187</v>
      </c>
      <c r="R673" t="s">
        <v>156</v>
      </c>
      <c r="S673" t="s">
        <v>157</v>
      </c>
      <c r="T673" t="s">
        <v>830</v>
      </c>
    </row>
    <row r="674" spans="1:20" x14ac:dyDescent="0.25">
      <c r="A674">
        <v>2025</v>
      </c>
      <c r="B674" t="s">
        <v>103</v>
      </c>
      <c r="C674" s="142">
        <v>45684</v>
      </c>
      <c r="D674" t="s">
        <v>17</v>
      </c>
      <c r="E674" t="s">
        <v>4</v>
      </c>
      <c r="F674" t="s">
        <v>70</v>
      </c>
      <c r="G674" t="s">
        <v>329</v>
      </c>
      <c r="H674" t="s">
        <v>236</v>
      </c>
      <c r="I674" t="s">
        <v>350</v>
      </c>
      <c r="J674" t="s">
        <v>70</v>
      </c>
      <c r="K674" t="s">
        <v>206</v>
      </c>
      <c r="L674" t="s">
        <v>207</v>
      </c>
      <c r="N674">
        <v>806.56</v>
      </c>
      <c r="O674">
        <v>806.56</v>
      </c>
      <c r="P674" t="s">
        <v>154</v>
      </c>
      <c r="Q674" t="s">
        <v>155</v>
      </c>
      <c r="R674" t="s">
        <v>156</v>
      </c>
      <c r="S674" t="s">
        <v>157</v>
      </c>
      <c r="T674" t="s">
        <v>70</v>
      </c>
    </row>
    <row r="675" spans="1:20" x14ac:dyDescent="0.25">
      <c r="A675">
        <v>2025</v>
      </c>
      <c r="B675" t="s">
        <v>105</v>
      </c>
      <c r="C675" s="142">
        <v>45722</v>
      </c>
      <c r="D675" t="s">
        <v>17</v>
      </c>
      <c r="E675" t="s">
        <v>4</v>
      </c>
      <c r="F675" t="s">
        <v>70</v>
      </c>
      <c r="G675" t="s">
        <v>329</v>
      </c>
      <c r="H675" t="s">
        <v>150</v>
      </c>
      <c r="I675" t="s">
        <v>350</v>
      </c>
      <c r="J675" t="s">
        <v>70</v>
      </c>
      <c r="K675" t="s">
        <v>159</v>
      </c>
      <c r="L675" t="s">
        <v>160</v>
      </c>
      <c r="N675">
        <v>2891</v>
      </c>
      <c r="O675">
        <v>2891</v>
      </c>
      <c r="P675" t="s">
        <v>154</v>
      </c>
      <c r="Q675" t="s">
        <v>155</v>
      </c>
      <c r="R675" t="s">
        <v>156</v>
      </c>
      <c r="S675" t="s">
        <v>157</v>
      </c>
      <c r="T675" t="s">
        <v>70</v>
      </c>
    </row>
    <row r="676" spans="1:20" x14ac:dyDescent="0.25">
      <c r="A676">
        <v>2025</v>
      </c>
      <c r="B676" t="s">
        <v>106</v>
      </c>
      <c r="C676" s="142">
        <v>45749</v>
      </c>
      <c r="D676" t="s">
        <v>17</v>
      </c>
      <c r="E676" t="s">
        <v>4</v>
      </c>
      <c r="F676" t="s">
        <v>70</v>
      </c>
      <c r="G676" t="s">
        <v>329</v>
      </c>
      <c r="H676" t="s">
        <v>236</v>
      </c>
      <c r="I676" t="s">
        <v>350</v>
      </c>
      <c r="J676" t="s">
        <v>70</v>
      </c>
      <c r="K676" t="s">
        <v>159</v>
      </c>
      <c r="L676" t="s">
        <v>160</v>
      </c>
      <c r="N676">
        <v>115</v>
      </c>
      <c r="O676">
        <v>115</v>
      </c>
      <c r="P676" t="s">
        <v>154</v>
      </c>
      <c r="Q676" t="s">
        <v>155</v>
      </c>
      <c r="R676" t="s">
        <v>156</v>
      </c>
      <c r="S676" t="s">
        <v>157</v>
      </c>
      <c r="T676" t="s">
        <v>70</v>
      </c>
    </row>
    <row r="677" spans="1:20" x14ac:dyDescent="0.25">
      <c r="A677">
        <v>2025</v>
      </c>
      <c r="B677" t="s">
        <v>106</v>
      </c>
      <c r="C677" s="142">
        <v>45749</v>
      </c>
      <c r="D677" t="s">
        <v>17</v>
      </c>
      <c r="E677" t="s">
        <v>4</v>
      </c>
      <c r="F677" t="s">
        <v>70</v>
      </c>
      <c r="G677" t="s">
        <v>329</v>
      </c>
      <c r="H677" t="s">
        <v>236</v>
      </c>
      <c r="I677" t="s">
        <v>350</v>
      </c>
      <c r="J677" t="s">
        <v>70</v>
      </c>
      <c r="K677" t="s">
        <v>159</v>
      </c>
      <c r="L677" t="s">
        <v>160</v>
      </c>
      <c r="N677">
        <v>55</v>
      </c>
      <c r="O677">
        <v>55</v>
      </c>
      <c r="P677" t="s">
        <v>154</v>
      </c>
      <c r="Q677" t="s">
        <v>155</v>
      </c>
      <c r="R677" t="s">
        <v>156</v>
      </c>
      <c r="S677" t="s">
        <v>157</v>
      </c>
      <c r="T677" t="s">
        <v>70</v>
      </c>
    </row>
    <row r="678" spans="1:20" x14ac:dyDescent="0.25">
      <c r="A678">
        <v>2025</v>
      </c>
      <c r="B678" t="s">
        <v>106</v>
      </c>
      <c r="C678" s="142">
        <v>45748</v>
      </c>
      <c r="D678" t="s">
        <v>17</v>
      </c>
      <c r="E678" t="s">
        <v>4</v>
      </c>
      <c r="F678" t="s">
        <v>70</v>
      </c>
      <c r="G678" t="s">
        <v>329</v>
      </c>
      <c r="H678" t="s">
        <v>236</v>
      </c>
      <c r="I678" t="s">
        <v>350</v>
      </c>
      <c r="J678" t="s">
        <v>70</v>
      </c>
      <c r="K678" t="s">
        <v>206</v>
      </c>
      <c r="L678" t="s">
        <v>207</v>
      </c>
      <c r="N678">
        <v>1232.0999999999999</v>
      </c>
      <c r="O678">
        <v>1232.0999999999999</v>
      </c>
      <c r="P678" t="s">
        <v>154</v>
      </c>
      <c r="Q678" t="s">
        <v>155</v>
      </c>
      <c r="R678" t="s">
        <v>156</v>
      </c>
      <c r="S678" t="s">
        <v>157</v>
      </c>
      <c r="T678" t="s">
        <v>70</v>
      </c>
    </row>
    <row r="679" spans="1:20" x14ac:dyDescent="0.25">
      <c r="A679">
        <v>2025</v>
      </c>
      <c r="B679" t="s">
        <v>107</v>
      </c>
      <c r="C679" s="142">
        <v>45800</v>
      </c>
      <c r="D679" t="s">
        <v>17</v>
      </c>
      <c r="E679" t="s">
        <v>4</v>
      </c>
      <c r="F679" t="s">
        <v>70</v>
      </c>
      <c r="G679" t="s">
        <v>329</v>
      </c>
      <c r="H679" t="s">
        <v>236</v>
      </c>
      <c r="I679" t="s">
        <v>310</v>
      </c>
      <c r="J679" t="s">
        <v>70</v>
      </c>
      <c r="K679" t="s">
        <v>159</v>
      </c>
      <c r="L679" t="s">
        <v>160</v>
      </c>
      <c r="N679">
        <v>635</v>
      </c>
      <c r="O679">
        <v>635</v>
      </c>
      <c r="P679" t="s">
        <v>154</v>
      </c>
      <c r="Q679" t="s">
        <v>155</v>
      </c>
      <c r="R679" t="s">
        <v>156</v>
      </c>
      <c r="S679" t="s">
        <v>157</v>
      </c>
      <c r="T679" t="s">
        <v>70</v>
      </c>
    </row>
    <row r="680" spans="1:20" x14ac:dyDescent="0.25">
      <c r="A680">
        <v>2025</v>
      </c>
      <c r="B680" t="s">
        <v>107</v>
      </c>
      <c r="C680" s="142">
        <v>45805</v>
      </c>
      <c r="D680" t="s">
        <v>17</v>
      </c>
      <c r="E680" t="s">
        <v>4</v>
      </c>
      <c r="F680" t="s">
        <v>70</v>
      </c>
      <c r="G680" t="s">
        <v>329</v>
      </c>
      <c r="H680" t="s">
        <v>236</v>
      </c>
      <c r="I680" t="s">
        <v>310</v>
      </c>
      <c r="J680" t="s">
        <v>70</v>
      </c>
      <c r="K680" t="s">
        <v>159</v>
      </c>
      <c r="L680" t="s">
        <v>160</v>
      </c>
      <c r="N680">
        <v>3405</v>
      </c>
      <c r="O680">
        <v>3405</v>
      </c>
      <c r="P680" t="s">
        <v>154</v>
      </c>
      <c r="Q680" t="s">
        <v>155</v>
      </c>
      <c r="R680" t="s">
        <v>156</v>
      </c>
      <c r="S680" t="s">
        <v>157</v>
      </c>
      <c r="T680" t="s">
        <v>70</v>
      </c>
    </row>
    <row r="681" spans="1:20" x14ac:dyDescent="0.25">
      <c r="A681">
        <v>2025</v>
      </c>
      <c r="B681" t="s">
        <v>107</v>
      </c>
      <c r="C681" s="142">
        <v>45806</v>
      </c>
      <c r="D681" t="s">
        <v>17</v>
      </c>
      <c r="E681" t="s">
        <v>4</v>
      </c>
      <c r="F681" t="s">
        <v>70</v>
      </c>
      <c r="G681" t="s">
        <v>329</v>
      </c>
      <c r="H681" t="s">
        <v>236</v>
      </c>
      <c r="I681" t="s">
        <v>310</v>
      </c>
      <c r="J681" t="s">
        <v>70</v>
      </c>
      <c r="K681" t="s">
        <v>159</v>
      </c>
      <c r="L681" t="s">
        <v>160</v>
      </c>
      <c r="N681">
        <v>500</v>
      </c>
      <c r="O681">
        <v>500</v>
      </c>
      <c r="P681" t="s">
        <v>154</v>
      </c>
      <c r="Q681" t="s">
        <v>155</v>
      </c>
      <c r="R681" t="s">
        <v>156</v>
      </c>
      <c r="S681" t="s">
        <v>157</v>
      </c>
      <c r="T681" t="s">
        <v>70</v>
      </c>
    </row>
    <row r="682" spans="1:20" x14ac:dyDescent="0.25">
      <c r="A682">
        <v>2025</v>
      </c>
      <c r="B682" t="s">
        <v>107</v>
      </c>
      <c r="C682" s="142">
        <v>45806</v>
      </c>
      <c r="D682" t="s">
        <v>17</v>
      </c>
      <c r="E682" t="s">
        <v>4</v>
      </c>
      <c r="F682" t="s">
        <v>70</v>
      </c>
      <c r="G682" t="s">
        <v>329</v>
      </c>
      <c r="H682" t="s">
        <v>236</v>
      </c>
      <c r="I682" t="s">
        <v>310</v>
      </c>
      <c r="J682" t="s">
        <v>70</v>
      </c>
      <c r="K682" t="s">
        <v>159</v>
      </c>
      <c r="L682" t="s">
        <v>160</v>
      </c>
      <c r="N682">
        <v>800</v>
      </c>
      <c r="O682">
        <v>800</v>
      </c>
      <c r="P682" t="s">
        <v>154</v>
      </c>
      <c r="Q682" t="s">
        <v>155</v>
      </c>
      <c r="R682" t="s">
        <v>156</v>
      </c>
      <c r="S682" t="s">
        <v>157</v>
      </c>
      <c r="T682" t="s">
        <v>70</v>
      </c>
    </row>
    <row r="683" spans="1:20" x14ac:dyDescent="0.25">
      <c r="A683">
        <v>2025</v>
      </c>
      <c r="B683" t="s">
        <v>107</v>
      </c>
      <c r="C683" s="142">
        <v>45800</v>
      </c>
      <c r="D683" t="s">
        <v>17</v>
      </c>
      <c r="E683" t="s">
        <v>4</v>
      </c>
      <c r="F683" t="s">
        <v>70</v>
      </c>
      <c r="G683" t="s">
        <v>329</v>
      </c>
      <c r="H683" t="s">
        <v>236</v>
      </c>
      <c r="I683" t="s">
        <v>310</v>
      </c>
      <c r="J683" t="s">
        <v>70</v>
      </c>
      <c r="K683" t="s">
        <v>162</v>
      </c>
      <c r="L683" t="s">
        <v>163</v>
      </c>
      <c r="N683">
        <v>200</v>
      </c>
      <c r="O683">
        <v>200</v>
      </c>
      <c r="P683" t="s">
        <v>154</v>
      </c>
      <c r="Q683" t="s">
        <v>155</v>
      </c>
      <c r="R683" t="s">
        <v>156</v>
      </c>
      <c r="S683" t="s">
        <v>157</v>
      </c>
      <c r="T683" t="s">
        <v>70</v>
      </c>
    </row>
    <row r="684" spans="1:20" x14ac:dyDescent="0.25">
      <c r="A684">
        <v>2025</v>
      </c>
      <c r="B684" t="s">
        <v>107</v>
      </c>
      <c r="C684" s="142">
        <v>45805</v>
      </c>
      <c r="D684" t="s">
        <v>17</v>
      </c>
      <c r="E684" t="s">
        <v>4</v>
      </c>
      <c r="F684" t="s">
        <v>70</v>
      </c>
      <c r="G684" t="s">
        <v>329</v>
      </c>
      <c r="H684" t="s">
        <v>236</v>
      </c>
      <c r="I684" t="s">
        <v>310</v>
      </c>
      <c r="J684" t="s">
        <v>70</v>
      </c>
      <c r="K684" t="s">
        <v>162</v>
      </c>
      <c r="L684" t="s">
        <v>163</v>
      </c>
      <c r="N684">
        <v>1070</v>
      </c>
      <c r="O684">
        <v>1070</v>
      </c>
      <c r="P684" t="s">
        <v>154</v>
      </c>
      <c r="Q684" t="s">
        <v>155</v>
      </c>
      <c r="R684" t="s">
        <v>156</v>
      </c>
      <c r="S684" t="s">
        <v>157</v>
      </c>
      <c r="T684" t="s">
        <v>70</v>
      </c>
    </row>
    <row r="685" spans="1:20" x14ac:dyDescent="0.25">
      <c r="A685">
        <v>2025</v>
      </c>
      <c r="B685" t="s">
        <v>107</v>
      </c>
      <c r="C685" s="142">
        <v>45807</v>
      </c>
      <c r="D685" t="s">
        <v>17</v>
      </c>
      <c r="E685" t="s">
        <v>4</v>
      </c>
      <c r="F685" t="s">
        <v>70</v>
      </c>
      <c r="G685" t="s">
        <v>329</v>
      </c>
      <c r="H685" t="s">
        <v>236</v>
      </c>
      <c r="I685" t="s">
        <v>310</v>
      </c>
      <c r="J685" t="s">
        <v>70</v>
      </c>
      <c r="K685" t="s">
        <v>162</v>
      </c>
      <c r="L685" t="s">
        <v>163</v>
      </c>
      <c r="N685">
        <v>300</v>
      </c>
      <c r="O685">
        <v>300</v>
      </c>
      <c r="P685" t="s">
        <v>154</v>
      </c>
      <c r="Q685" t="s">
        <v>155</v>
      </c>
      <c r="R685" t="s">
        <v>156</v>
      </c>
      <c r="S685" t="s">
        <v>157</v>
      </c>
      <c r="T685" t="s">
        <v>70</v>
      </c>
    </row>
    <row r="686" spans="1:20" x14ac:dyDescent="0.25">
      <c r="A686">
        <v>2025</v>
      </c>
      <c r="B686" t="s">
        <v>107</v>
      </c>
      <c r="C686" s="142">
        <v>45799</v>
      </c>
      <c r="D686" t="s">
        <v>17</v>
      </c>
      <c r="E686" t="s">
        <v>4</v>
      </c>
      <c r="F686" t="s">
        <v>70</v>
      </c>
      <c r="G686" t="s">
        <v>149</v>
      </c>
      <c r="H686" t="s">
        <v>236</v>
      </c>
      <c r="I686" t="s">
        <v>496</v>
      </c>
      <c r="J686" t="s">
        <v>70</v>
      </c>
      <c r="K686" t="s">
        <v>206</v>
      </c>
      <c r="L686" t="s">
        <v>207</v>
      </c>
      <c r="N686">
        <v>946.06</v>
      </c>
      <c r="O686">
        <v>946.06</v>
      </c>
      <c r="P686" t="s">
        <v>154</v>
      </c>
      <c r="Q686" t="s">
        <v>155</v>
      </c>
      <c r="R686" t="s">
        <v>156</v>
      </c>
      <c r="S686" t="s">
        <v>157</v>
      </c>
      <c r="T686" t="s">
        <v>70</v>
      </c>
    </row>
    <row r="687" spans="1:20" x14ac:dyDescent="0.25">
      <c r="A687">
        <v>2025</v>
      </c>
      <c r="B687" t="s">
        <v>108</v>
      </c>
      <c r="C687" s="142">
        <v>45811</v>
      </c>
      <c r="D687" t="s">
        <v>17</v>
      </c>
      <c r="E687" t="s">
        <v>4</v>
      </c>
      <c r="F687" t="s">
        <v>70</v>
      </c>
      <c r="G687" t="s">
        <v>329</v>
      </c>
      <c r="H687" t="s">
        <v>688</v>
      </c>
      <c r="I687" t="s">
        <v>310</v>
      </c>
      <c r="J687" t="s">
        <v>70</v>
      </c>
      <c r="K687" t="s">
        <v>162</v>
      </c>
      <c r="L687" t="s">
        <v>163</v>
      </c>
      <c r="M687" t="s">
        <v>831</v>
      </c>
      <c r="N687">
        <v>1866</v>
      </c>
      <c r="O687">
        <v>-1866</v>
      </c>
      <c r="P687" t="s">
        <v>154</v>
      </c>
      <c r="Q687" t="s">
        <v>165</v>
      </c>
      <c r="R687" t="s">
        <v>166</v>
      </c>
      <c r="S687" t="s">
        <v>167</v>
      </c>
      <c r="T687" t="s">
        <v>832</v>
      </c>
    </row>
    <row r="688" spans="1:20" x14ac:dyDescent="0.25">
      <c r="A688">
        <v>2025</v>
      </c>
      <c r="B688" t="s">
        <v>108</v>
      </c>
      <c r="C688" s="142">
        <v>45831</v>
      </c>
      <c r="D688" t="s">
        <v>17</v>
      </c>
      <c r="E688" t="s">
        <v>4</v>
      </c>
      <c r="F688" t="s">
        <v>70</v>
      </c>
      <c r="G688" t="s">
        <v>329</v>
      </c>
      <c r="H688" t="s">
        <v>688</v>
      </c>
      <c r="I688" t="s">
        <v>310</v>
      </c>
      <c r="J688" t="s">
        <v>70</v>
      </c>
      <c r="K688" t="s">
        <v>162</v>
      </c>
      <c r="L688" t="s">
        <v>163</v>
      </c>
      <c r="M688" t="s">
        <v>833</v>
      </c>
      <c r="N688">
        <v>413.42</v>
      </c>
      <c r="O688">
        <v>-413.42</v>
      </c>
      <c r="P688" t="s">
        <v>154</v>
      </c>
      <c r="Q688" t="s">
        <v>165</v>
      </c>
      <c r="R688" t="s">
        <v>166</v>
      </c>
      <c r="S688" t="s">
        <v>167</v>
      </c>
      <c r="T688" t="s">
        <v>834</v>
      </c>
    </row>
    <row r="689" spans="1:20" x14ac:dyDescent="0.25">
      <c r="A689">
        <v>2025</v>
      </c>
      <c r="B689" t="s">
        <v>108</v>
      </c>
      <c r="C689" s="142">
        <v>45831</v>
      </c>
      <c r="D689" t="s">
        <v>17</v>
      </c>
      <c r="E689" t="s">
        <v>4</v>
      </c>
      <c r="F689" t="s">
        <v>70</v>
      </c>
      <c r="G689" t="s">
        <v>329</v>
      </c>
      <c r="H689" t="s">
        <v>688</v>
      </c>
      <c r="I689" t="s">
        <v>310</v>
      </c>
      <c r="J689" t="s">
        <v>70</v>
      </c>
      <c r="K689" t="s">
        <v>162</v>
      </c>
      <c r="L689" t="s">
        <v>163</v>
      </c>
      <c r="M689" t="s">
        <v>833</v>
      </c>
      <c r="N689">
        <v>413.29</v>
      </c>
      <c r="O689">
        <v>-413.29</v>
      </c>
      <c r="P689" t="s">
        <v>154</v>
      </c>
      <c r="Q689" t="s">
        <v>165</v>
      </c>
      <c r="R689" t="s">
        <v>166</v>
      </c>
      <c r="S689" t="s">
        <v>167</v>
      </c>
      <c r="T689" t="s">
        <v>834</v>
      </c>
    </row>
    <row r="690" spans="1:20" x14ac:dyDescent="0.25">
      <c r="A690">
        <v>2025</v>
      </c>
      <c r="B690" t="s">
        <v>108</v>
      </c>
      <c r="C690" s="142">
        <v>45831</v>
      </c>
      <c r="D690" t="s">
        <v>17</v>
      </c>
      <c r="E690" t="s">
        <v>4</v>
      </c>
      <c r="F690" t="s">
        <v>70</v>
      </c>
      <c r="G690" t="s">
        <v>329</v>
      </c>
      <c r="H690" t="s">
        <v>688</v>
      </c>
      <c r="I690" t="s">
        <v>310</v>
      </c>
      <c r="J690" t="s">
        <v>70</v>
      </c>
      <c r="K690" t="s">
        <v>162</v>
      </c>
      <c r="L690" t="s">
        <v>163</v>
      </c>
      <c r="M690" t="s">
        <v>833</v>
      </c>
      <c r="N690">
        <v>413.29</v>
      </c>
      <c r="O690">
        <v>-413.29</v>
      </c>
      <c r="P690" t="s">
        <v>154</v>
      </c>
      <c r="Q690" t="s">
        <v>165</v>
      </c>
      <c r="R690" t="s">
        <v>166</v>
      </c>
      <c r="S690" t="s">
        <v>167</v>
      </c>
      <c r="T690" t="s">
        <v>834</v>
      </c>
    </row>
    <row r="691" spans="1:20" x14ac:dyDescent="0.25">
      <c r="A691">
        <v>2025</v>
      </c>
      <c r="B691" t="s">
        <v>108</v>
      </c>
      <c r="C691" s="142">
        <v>45809</v>
      </c>
      <c r="D691" t="s">
        <v>17</v>
      </c>
      <c r="E691" t="s">
        <v>4</v>
      </c>
      <c r="F691" t="s">
        <v>70</v>
      </c>
      <c r="G691" t="s">
        <v>329</v>
      </c>
      <c r="H691" t="s">
        <v>357</v>
      </c>
      <c r="I691" t="s">
        <v>310</v>
      </c>
      <c r="J691" t="s">
        <v>70</v>
      </c>
      <c r="K691" t="s">
        <v>311</v>
      </c>
      <c r="L691" t="s">
        <v>312</v>
      </c>
      <c r="N691">
        <v>898.68</v>
      </c>
      <c r="O691">
        <v>-898.68</v>
      </c>
      <c r="P691" t="s">
        <v>154</v>
      </c>
      <c r="Q691" t="s">
        <v>165</v>
      </c>
      <c r="R691" t="s">
        <v>166</v>
      </c>
      <c r="S691" t="s">
        <v>167</v>
      </c>
      <c r="T691" t="s">
        <v>358</v>
      </c>
    </row>
    <row r="692" spans="1:20" x14ac:dyDescent="0.25">
      <c r="A692">
        <v>2025</v>
      </c>
      <c r="B692" t="s">
        <v>109</v>
      </c>
      <c r="C692" s="142">
        <v>45839</v>
      </c>
      <c r="D692" t="s">
        <v>17</v>
      </c>
      <c r="E692" t="s">
        <v>4</v>
      </c>
      <c r="F692" t="s">
        <v>70</v>
      </c>
      <c r="G692" t="s">
        <v>329</v>
      </c>
      <c r="H692" t="s">
        <v>357</v>
      </c>
      <c r="I692" t="s">
        <v>310</v>
      </c>
      <c r="J692" t="s">
        <v>70</v>
      </c>
      <c r="K692" t="s">
        <v>311</v>
      </c>
      <c r="L692" t="s">
        <v>312</v>
      </c>
      <c r="N692">
        <v>1224.46</v>
      </c>
      <c r="O692">
        <v>-1224.46</v>
      </c>
      <c r="P692" t="s">
        <v>154</v>
      </c>
      <c r="Q692" t="s">
        <v>165</v>
      </c>
      <c r="R692" t="s">
        <v>166</v>
      </c>
      <c r="S692" t="s">
        <v>167</v>
      </c>
      <c r="T692" t="s">
        <v>367</v>
      </c>
    </row>
    <row r="693" spans="1:20" x14ac:dyDescent="0.25">
      <c r="A693">
        <v>2025</v>
      </c>
      <c r="B693" t="s">
        <v>110</v>
      </c>
      <c r="C693" s="142">
        <v>45874</v>
      </c>
      <c r="D693" t="s">
        <v>17</v>
      </c>
      <c r="E693" t="s">
        <v>4</v>
      </c>
      <c r="F693" t="s">
        <v>70</v>
      </c>
      <c r="G693" t="s">
        <v>329</v>
      </c>
      <c r="H693" t="s">
        <v>688</v>
      </c>
      <c r="I693" t="s">
        <v>310</v>
      </c>
      <c r="J693" t="s">
        <v>70</v>
      </c>
      <c r="K693" t="s">
        <v>162</v>
      </c>
      <c r="L693" t="s">
        <v>163</v>
      </c>
      <c r="M693" t="s">
        <v>801</v>
      </c>
      <c r="N693">
        <v>469.86</v>
      </c>
      <c r="O693">
        <v>-469.86</v>
      </c>
      <c r="P693" t="s">
        <v>154</v>
      </c>
      <c r="Q693" t="s">
        <v>165</v>
      </c>
      <c r="R693" t="s">
        <v>166</v>
      </c>
      <c r="S693" t="s">
        <v>167</v>
      </c>
      <c r="T693" t="s">
        <v>802</v>
      </c>
    </row>
    <row r="694" spans="1:20" x14ac:dyDescent="0.25">
      <c r="A694">
        <v>2025</v>
      </c>
      <c r="B694" t="s">
        <v>110</v>
      </c>
      <c r="C694" s="142">
        <v>45870</v>
      </c>
      <c r="D694" t="s">
        <v>17</v>
      </c>
      <c r="E694" t="s">
        <v>4</v>
      </c>
      <c r="F694" t="s">
        <v>70</v>
      </c>
      <c r="G694" t="s">
        <v>329</v>
      </c>
      <c r="H694" t="s">
        <v>357</v>
      </c>
      <c r="I694" t="s">
        <v>310</v>
      </c>
      <c r="J694" t="s">
        <v>70</v>
      </c>
      <c r="K694" t="s">
        <v>311</v>
      </c>
      <c r="L694" t="s">
        <v>312</v>
      </c>
      <c r="N694">
        <v>1397.02</v>
      </c>
      <c r="O694">
        <v>-1397.02</v>
      </c>
      <c r="P694" t="s">
        <v>154</v>
      </c>
      <c r="Q694" t="s">
        <v>165</v>
      </c>
      <c r="R694" t="s">
        <v>166</v>
      </c>
      <c r="S694" t="s">
        <v>167</v>
      </c>
      <c r="T694" t="s">
        <v>367</v>
      </c>
    </row>
    <row r="695" spans="1:20" x14ac:dyDescent="0.25">
      <c r="A695">
        <v>2025</v>
      </c>
      <c r="B695" t="s">
        <v>111</v>
      </c>
      <c r="C695" s="142">
        <v>45905</v>
      </c>
      <c r="D695" t="s">
        <v>17</v>
      </c>
      <c r="E695" t="s">
        <v>4</v>
      </c>
      <c r="F695" t="s">
        <v>70</v>
      </c>
      <c r="G695" t="s">
        <v>329</v>
      </c>
      <c r="H695" t="s">
        <v>688</v>
      </c>
      <c r="I695" t="s">
        <v>310</v>
      </c>
      <c r="J695" t="s">
        <v>70</v>
      </c>
      <c r="K695" t="s">
        <v>162</v>
      </c>
      <c r="L695" t="s">
        <v>163</v>
      </c>
      <c r="M695" t="s">
        <v>805</v>
      </c>
      <c r="N695">
        <v>734.52</v>
      </c>
      <c r="O695">
        <v>-734.52</v>
      </c>
      <c r="P695" t="s">
        <v>154</v>
      </c>
      <c r="Q695" t="s">
        <v>165</v>
      </c>
      <c r="R695" t="s">
        <v>166</v>
      </c>
      <c r="S695" t="s">
        <v>167</v>
      </c>
      <c r="T695" t="s">
        <v>806</v>
      </c>
    </row>
    <row r="696" spans="1:20" x14ac:dyDescent="0.25">
      <c r="A696">
        <v>2025</v>
      </c>
      <c r="B696" t="s">
        <v>111</v>
      </c>
      <c r="C696" s="142">
        <v>45909</v>
      </c>
      <c r="D696" t="s">
        <v>17</v>
      </c>
      <c r="E696" t="s">
        <v>4</v>
      </c>
      <c r="F696" t="s">
        <v>70</v>
      </c>
      <c r="G696" t="s">
        <v>329</v>
      </c>
      <c r="H696" t="s">
        <v>688</v>
      </c>
      <c r="I696" t="s">
        <v>310</v>
      </c>
      <c r="J696" t="s">
        <v>70</v>
      </c>
      <c r="K696" t="s">
        <v>162</v>
      </c>
      <c r="L696" t="s">
        <v>163</v>
      </c>
      <c r="M696" t="s">
        <v>835</v>
      </c>
      <c r="N696">
        <v>6154</v>
      </c>
      <c r="O696">
        <v>-6154</v>
      </c>
      <c r="P696" t="s">
        <v>154</v>
      </c>
      <c r="Q696" t="s">
        <v>165</v>
      </c>
      <c r="R696" t="s">
        <v>166</v>
      </c>
      <c r="S696" t="s">
        <v>167</v>
      </c>
      <c r="T696" t="s">
        <v>836</v>
      </c>
    </row>
    <row r="697" spans="1:20" x14ac:dyDescent="0.25">
      <c r="A697">
        <v>2025</v>
      </c>
      <c r="B697" t="s">
        <v>111</v>
      </c>
      <c r="C697" s="142">
        <v>45909</v>
      </c>
      <c r="D697" t="s">
        <v>17</v>
      </c>
      <c r="E697" t="s">
        <v>4</v>
      </c>
      <c r="F697" t="s">
        <v>70</v>
      </c>
      <c r="G697" t="s">
        <v>329</v>
      </c>
      <c r="H697" t="s">
        <v>688</v>
      </c>
      <c r="I697" t="s">
        <v>310</v>
      </c>
      <c r="J697" t="s">
        <v>70</v>
      </c>
      <c r="K697" t="s">
        <v>162</v>
      </c>
      <c r="L697" t="s">
        <v>163</v>
      </c>
      <c r="M697" t="s">
        <v>837</v>
      </c>
      <c r="N697">
        <v>3080</v>
      </c>
      <c r="O697">
        <v>-3080</v>
      </c>
      <c r="P697" t="s">
        <v>154</v>
      </c>
      <c r="Q697" t="s">
        <v>165</v>
      </c>
      <c r="R697" t="s">
        <v>166</v>
      </c>
      <c r="S697" t="s">
        <v>167</v>
      </c>
      <c r="T697" t="s">
        <v>838</v>
      </c>
    </row>
    <row r="698" spans="1:20" x14ac:dyDescent="0.25">
      <c r="A698">
        <v>2025</v>
      </c>
      <c r="B698" t="s">
        <v>111</v>
      </c>
      <c r="C698" s="142">
        <v>45918</v>
      </c>
      <c r="D698" t="s">
        <v>17</v>
      </c>
      <c r="E698" t="s">
        <v>4</v>
      </c>
      <c r="F698" t="s">
        <v>70</v>
      </c>
      <c r="G698" t="s">
        <v>329</v>
      </c>
      <c r="H698" t="s">
        <v>688</v>
      </c>
      <c r="I698" t="s">
        <v>310</v>
      </c>
      <c r="J698" t="s">
        <v>70</v>
      </c>
      <c r="K698" t="s">
        <v>162</v>
      </c>
      <c r="L698" t="s">
        <v>163</v>
      </c>
      <c r="M698" t="s">
        <v>839</v>
      </c>
      <c r="N698">
        <v>3000</v>
      </c>
      <c r="O698">
        <v>-3000</v>
      </c>
      <c r="P698" t="s">
        <v>154</v>
      </c>
      <c r="Q698" t="s">
        <v>165</v>
      </c>
      <c r="R698" t="s">
        <v>166</v>
      </c>
      <c r="S698" t="s">
        <v>167</v>
      </c>
      <c r="T698" t="s">
        <v>840</v>
      </c>
    </row>
    <row r="699" spans="1:20" x14ac:dyDescent="0.25">
      <c r="A699">
        <v>2025</v>
      </c>
      <c r="B699" t="s">
        <v>111</v>
      </c>
      <c r="C699" s="142">
        <v>45926</v>
      </c>
      <c r="D699" t="s">
        <v>17</v>
      </c>
      <c r="E699" t="s">
        <v>4</v>
      </c>
      <c r="F699" t="s">
        <v>70</v>
      </c>
      <c r="G699" t="s">
        <v>329</v>
      </c>
      <c r="H699" t="s">
        <v>688</v>
      </c>
      <c r="I699" t="s">
        <v>310</v>
      </c>
      <c r="J699" t="s">
        <v>70</v>
      </c>
      <c r="K699" t="s">
        <v>162</v>
      </c>
      <c r="L699" t="s">
        <v>163</v>
      </c>
      <c r="M699" t="s">
        <v>809</v>
      </c>
      <c r="N699">
        <v>165</v>
      </c>
      <c r="O699">
        <v>-165</v>
      </c>
      <c r="P699" t="s">
        <v>154</v>
      </c>
      <c r="Q699" t="s">
        <v>165</v>
      </c>
      <c r="R699" t="s">
        <v>166</v>
      </c>
      <c r="S699" t="s">
        <v>167</v>
      </c>
      <c r="T699" t="s">
        <v>810</v>
      </c>
    </row>
    <row r="700" spans="1:20" x14ac:dyDescent="0.25">
      <c r="A700">
        <v>2025</v>
      </c>
      <c r="B700" t="s">
        <v>112</v>
      </c>
      <c r="C700" s="142">
        <v>45945</v>
      </c>
      <c r="D700" t="s">
        <v>17</v>
      </c>
      <c r="E700" t="s">
        <v>4</v>
      </c>
      <c r="F700" t="s">
        <v>70</v>
      </c>
      <c r="G700" t="s">
        <v>329</v>
      </c>
      <c r="H700" t="s">
        <v>841</v>
      </c>
      <c r="I700" t="s">
        <v>350</v>
      </c>
      <c r="J700" t="s">
        <v>70</v>
      </c>
      <c r="K700" t="s">
        <v>162</v>
      </c>
      <c r="L700" t="s">
        <v>163</v>
      </c>
      <c r="M700">
        <v>4298</v>
      </c>
      <c r="N700">
        <v>975</v>
      </c>
      <c r="O700">
        <v>-975</v>
      </c>
      <c r="P700" t="s">
        <v>154</v>
      </c>
      <c r="Q700" t="s">
        <v>187</v>
      </c>
      <c r="R700" t="s">
        <v>156</v>
      </c>
      <c r="S700" t="s">
        <v>157</v>
      </c>
      <c r="T700" t="s">
        <v>842</v>
      </c>
    </row>
    <row r="701" spans="1:20" x14ac:dyDescent="0.25">
      <c r="A701">
        <v>2025</v>
      </c>
      <c r="B701" t="s">
        <v>112</v>
      </c>
      <c r="C701" s="142">
        <v>45951</v>
      </c>
      <c r="D701" t="s">
        <v>17</v>
      </c>
      <c r="E701" t="s">
        <v>4</v>
      </c>
      <c r="F701" t="s">
        <v>70</v>
      </c>
      <c r="G701" t="s">
        <v>329</v>
      </c>
      <c r="H701" t="s">
        <v>161</v>
      </c>
      <c r="I701" t="s">
        <v>310</v>
      </c>
      <c r="J701" t="s">
        <v>70</v>
      </c>
      <c r="K701" t="s">
        <v>162</v>
      </c>
      <c r="L701" t="s">
        <v>163</v>
      </c>
      <c r="M701" t="s">
        <v>776</v>
      </c>
      <c r="N701">
        <v>1700</v>
      </c>
      <c r="O701">
        <v>-1700</v>
      </c>
      <c r="P701" t="s">
        <v>154</v>
      </c>
      <c r="Q701" t="s">
        <v>187</v>
      </c>
      <c r="R701" t="s">
        <v>166</v>
      </c>
      <c r="S701" t="s">
        <v>167</v>
      </c>
      <c r="T701" t="s">
        <v>777</v>
      </c>
    </row>
    <row r="702" spans="1:20" x14ac:dyDescent="0.25">
      <c r="A702">
        <v>2025</v>
      </c>
      <c r="B702" t="s">
        <v>112</v>
      </c>
      <c r="C702" s="142">
        <v>45961</v>
      </c>
      <c r="D702" t="s">
        <v>17</v>
      </c>
      <c r="E702" t="s">
        <v>4</v>
      </c>
      <c r="F702" t="s">
        <v>70</v>
      </c>
      <c r="G702" t="s">
        <v>329</v>
      </c>
      <c r="H702" t="s">
        <v>688</v>
      </c>
      <c r="I702" t="s">
        <v>310</v>
      </c>
      <c r="J702" t="s">
        <v>70</v>
      </c>
      <c r="K702" t="s">
        <v>162</v>
      </c>
      <c r="L702" t="s">
        <v>163</v>
      </c>
      <c r="M702" t="s">
        <v>843</v>
      </c>
      <c r="N702">
        <v>300</v>
      </c>
      <c r="O702">
        <v>-300</v>
      </c>
      <c r="P702" t="s">
        <v>154</v>
      </c>
      <c r="Q702" t="s">
        <v>187</v>
      </c>
      <c r="R702" t="s">
        <v>166</v>
      </c>
      <c r="S702" t="s">
        <v>167</v>
      </c>
      <c r="T702" t="s">
        <v>844</v>
      </c>
    </row>
    <row r="703" spans="1:20" x14ac:dyDescent="0.25">
      <c r="A703">
        <v>2025</v>
      </c>
      <c r="B703" t="s">
        <v>113</v>
      </c>
      <c r="C703" s="142">
        <v>45967</v>
      </c>
      <c r="D703" t="s">
        <v>17</v>
      </c>
      <c r="E703" t="s">
        <v>4</v>
      </c>
      <c r="F703" t="s">
        <v>70</v>
      </c>
      <c r="G703" t="s">
        <v>329</v>
      </c>
      <c r="H703" t="s">
        <v>161</v>
      </c>
      <c r="I703" t="s">
        <v>310</v>
      </c>
      <c r="J703" t="s">
        <v>70</v>
      </c>
      <c r="K703" t="s">
        <v>152</v>
      </c>
      <c r="L703" t="s">
        <v>153</v>
      </c>
      <c r="M703" t="s">
        <v>845</v>
      </c>
      <c r="N703">
        <v>96.59</v>
      </c>
      <c r="O703">
        <v>-96.59</v>
      </c>
      <c r="P703" t="s">
        <v>154</v>
      </c>
      <c r="Q703" t="s">
        <v>187</v>
      </c>
      <c r="R703" t="s">
        <v>166</v>
      </c>
      <c r="S703" t="s">
        <v>167</v>
      </c>
      <c r="T703" t="s">
        <v>846</v>
      </c>
    </row>
    <row r="704" spans="1:20" x14ac:dyDescent="0.25">
      <c r="A704">
        <v>2025</v>
      </c>
      <c r="B704" t="s">
        <v>113</v>
      </c>
      <c r="C704" s="142">
        <v>45967</v>
      </c>
      <c r="D704" t="s">
        <v>17</v>
      </c>
      <c r="E704" t="s">
        <v>4</v>
      </c>
      <c r="F704" t="s">
        <v>70</v>
      </c>
      <c r="G704" t="s">
        <v>329</v>
      </c>
      <c r="H704" t="s">
        <v>161</v>
      </c>
      <c r="I704" t="s">
        <v>310</v>
      </c>
      <c r="J704" t="s">
        <v>70</v>
      </c>
      <c r="K704" t="s">
        <v>162</v>
      </c>
      <c r="L704" t="s">
        <v>163</v>
      </c>
      <c r="M704" t="s">
        <v>847</v>
      </c>
      <c r="N704">
        <v>5400</v>
      </c>
      <c r="O704">
        <v>-5400</v>
      </c>
      <c r="P704" t="s">
        <v>154</v>
      </c>
      <c r="Q704" t="s">
        <v>187</v>
      </c>
      <c r="R704" t="s">
        <v>166</v>
      </c>
      <c r="S704" t="s">
        <v>167</v>
      </c>
      <c r="T704" t="s">
        <v>848</v>
      </c>
    </row>
    <row r="705" spans="1:20" x14ac:dyDescent="0.25">
      <c r="A705">
        <v>2025</v>
      </c>
      <c r="B705" t="s">
        <v>113</v>
      </c>
      <c r="C705" s="142">
        <v>45967</v>
      </c>
      <c r="D705" t="s">
        <v>17</v>
      </c>
      <c r="E705" t="s">
        <v>4</v>
      </c>
      <c r="F705" t="s">
        <v>70</v>
      </c>
      <c r="G705" t="s">
        <v>329</v>
      </c>
      <c r="H705" t="s">
        <v>161</v>
      </c>
      <c r="I705" t="s">
        <v>310</v>
      </c>
      <c r="J705" t="s">
        <v>70</v>
      </c>
      <c r="K705" t="s">
        <v>162</v>
      </c>
      <c r="L705" t="s">
        <v>163</v>
      </c>
      <c r="M705" t="s">
        <v>849</v>
      </c>
      <c r="N705">
        <v>1600</v>
      </c>
      <c r="O705">
        <v>-1600</v>
      </c>
      <c r="P705" t="s">
        <v>154</v>
      </c>
      <c r="Q705" t="s">
        <v>187</v>
      </c>
      <c r="R705" t="s">
        <v>166</v>
      </c>
      <c r="S705" t="s">
        <v>167</v>
      </c>
      <c r="T705" t="s">
        <v>850</v>
      </c>
    </row>
    <row r="706" spans="1:20" x14ac:dyDescent="0.25">
      <c r="A706">
        <v>2025</v>
      </c>
      <c r="B706" t="s">
        <v>113</v>
      </c>
      <c r="C706" s="142">
        <v>45967</v>
      </c>
      <c r="D706" t="s">
        <v>17</v>
      </c>
      <c r="E706" t="s">
        <v>4</v>
      </c>
      <c r="F706" t="s">
        <v>70</v>
      </c>
      <c r="G706" t="s">
        <v>329</v>
      </c>
      <c r="H706" t="s">
        <v>161</v>
      </c>
      <c r="I706" t="s">
        <v>310</v>
      </c>
      <c r="J706" t="s">
        <v>70</v>
      </c>
      <c r="K706" t="s">
        <v>162</v>
      </c>
      <c r="L706" t="s">
        <v>163</v>
      </c>
      <c r="M706" t="s">
        <v>851</v>
      </c>
      <c r="N706">
        <v>506.66</v>
      </c>
      <c r="O706">
        <v>-506.66</v>
      </c>
      <c r="P706" t="s">
        <v>154</v>
      </c>
      <c r="Q706" t="s">
        <v>187</v>
      </c>
      <c r="R706" t="s">
        <v>166</v>
      </c>
      <c r="S706" t="s">
        <v>167</v>
      </c>
      <c r="T706" t="s">
        <v>852</v>
      </c>
    </row>
    <row r="707" spans="1:20" x14ac:dyDescent="0.25">
      <c r="A707">
        <v>2025</v>
      </c>
      <c r="B707" t="s">
        <v>113</v>
      </c>
      <c r="C707" s="142">
        <v>45967</v>
      </c>
      <c r="D707" t="s">
        <v>17</v>
      </c>
      <c r="E707" t="s">
        <v>4</v>
      </c>
      <c r="F707" t="s">
        <v>70</v>
      </c>
      <c r="G707" t="s">
        <v>329</v>
      </c>
      <c r="H707" t="s">
        <v>161</v>
      </c>
      <c r="I707" t="s">
        <v>310</v>
      </c>
      <c r="J707" t="s">
        <v>70</v>
      </c>
      <c r="K707" t="s">
        <v>162</v>
      </c>
      <c r="L707" t="s">
        <v>163</v>
      </c>
      <c r="M707" t="s">
        <v>849</v>
      </c>
      <c r="N707">
        <v>1600</v>
      </c>
      <c r="O707">
        <v>-1600</v>
      </c>
      <c r="P707" t="s">
        <v>154</v>
      </c>
      <c r="Q707" t="s">
        <v>187</v>
      </c>
      <c r="R707" t="s">
        <v>166</v>
      </c>
      <c r="S707" t="s">
        <v>167</v>
      </c>
      <c r="T707" t="s">
        <v>850</v>
      </c>
    </row>
    <row r="708" spans="1:20" x14ac:dyDescent="0.25">
      <c r="A708">
        <v>2025</v>
      </c>
      <c r="B708" t="s">
        <v>113</v>
      </c>
      <c r="C708" s="142">
        <v>45967</v>
      </c>
      <c r="D708" t="s">
        <v>17</v>
      </c>
      <c r="E708" t="s">
        <v>4</v>
      </c>
      <c r="F708" t="s">
        <v>70</v>
      </c>
      <c r="G708" t="s">
        <v>329</v>
      </c>
      <c r="H708" t="s">
        <v>161</v>
      </c>
      <c r="I708" t="s">
        <v>310</v>
      </c>
      <c r="J708" t="s">
        <v>70</v>
      </c>
      <c r="K708" t="s">
        <v>162</v>
      </c>
      <c r="L708" t="s">
        <v>163</v>
      </c>
      <c r="M708" t="s">
        <v>851</v>
      </c>
      <c r="N708">
        <v>506.67</v>
      </c>
      <c r="O708">
        <v>-506.67</v>
      </c>
      <c r="P708" t="s">
        <v>154</v>
      </c>
      <c r="Q708" t="s">
        <v>187</v>
      </c>
      <c r="R708" t="s">
        <v>166</v>
      </c>
      <c r="S708" t="s">
        <v>167</v>
      </c>
      <c r="T708" t="s">
        <v>852</v>
      </c>
    </row>
    <row r="709" spans="1:20" x14ac:dyDescent="0.25">
      <c r="A709">
        <v>2025</v>
      </c>
      <c r="B709" t="s">
        <v>113</v>
      </c>
      <c r="C709" s="142">
        <v>45967</v>
      </c>
      <c r="D709" t="s">
        <v>17</v>
      </c>
      <c r="E709" t="s">
        <v>4</v>
      </c>
      <c r="F709" t="s">
        <v>70</v>
      </c>
      <c r="G709" t="s">
        <v>329</v>
      </c>
      <c r="H709" t="s">
        <v>161</v>
      </c>
      <c r="I709" t="s">
        <v>310</v>
      </c>
      <c r="J709" t="s">
        <v>70</v>
      </c>
      <c r="K709" t="s">
        <v>162</v>
      </c>
      <c r="L709" t="s">
        <v>163</v>
      </c>
      <c r="M709" t="s">
        <v>849</v>
      </c>
      <c r="N709">
        <v>1600</v>
      </c>
      <c r="O709">
        <v>-1600</v>
      </c>
      <c r="P709" t="s">
        <v>154</v>
      </c>
      <c r="Q709" t="s">
        <v>187</v>
      </c>
      <c r="R709" t="s">
        <v>166</v>
      </c>
      <c r="S709" t="s">
        <v>167</v>
      </c>
      <c r="T709" t="s">
        <v>850</v>
      </c>
    </row>
    <row r="710" spans="1:20" x14ac:dyDescent="0.25">
      <c r="A710">
        <v>2025</v>
      </c>
      <c r="B710" t="s">
        <v>113</v>
      </c>
      <c r="C710" s="142">
        <v>45967</v>
      </c>
      <c r="D710" t="s">
        <v>17</v>
      </c>
      <c r="E710" t="s">
        <v>4</v>
      </c>
      <c r="F710" t="s">
        <v>70</v>
      </c>
      <c r="G710" t="s">
        <v>329</v>
      </c>
      <c r="H710" t="s">
        <v>161</v>
      </c>
      <c r="I710" t="s">
        <v>310</v>
      </c>
      <c r="J710" t="s">
        <v>70</v>
      </c>
      <c r="K710" t="s">
        <v>162</v>
      </c>
      <c r="L710" t="s">
        <v>163</v>
      </c>
      <c r="M710" t="s">
        <v>851</v>
      </c>
      <c r="N710">
        <v>506.67</v>
      </c>
      <c r="O710">
        <v>-506.67</v>
      </c>
      <c r="P710" t="s">
        <v>154</v>
      </c>
      <c r="Q710" t="s">
        <v>187</v>
      </c>
      <c r="R710" t="s">
        <v>166</v>
      </c>
      <c r="S710" t="s">
        <v>167</v>
      </c>
      <c r="T710" t="s">
        <v>852</v>
      </c>
    </row>
    <row r="711" spans="1:20" x14ac:dyDescent="0.25">
      <c r="A711">
        <v>2025</v>
      </c>
      <c r="B711" t="s">
        <v>113</v>
      </c>
      <c r="C711" s="142">
        <v>45973</v>
      </c>
      <c r="D711" t="s">
        <v>17</v>
      </c>
      <c r="E711" t="s">
        <v>4</v>
      </c>
      <c r="F711" t="s">
        <v>70</v>
      </c>
      <c r="G711" t="s">
        <v>329</v>
      </c>
      <c r="H711" t="s">
        <v>161</v>
      </c>
      <c r="I711" t="s">
        <v>310</v>
      </c>
      <c r="J711" t="s">
        <v>70</v>
      </c>
      <c r="K711" t="s">
        <v>162</v>
      </c>
      <c r="L711" t="s">
        <v>163</v>
      </c>
      <c r="M711" t="s">
        <v>853</v>
      </c>
      <c r="N711">
        <v>1391.72</v>
      </c>
      <c r="O711">
        <v>-1391.72</v>
      </c>
      <c r="P711" t="s">
        <v>154</v>
      </c>
      <c r="Q711" t="s">
        <v>187</v>
      </c>
      <c r="R711" t="s">
        <v>166</v>
      </c>
      <c r="S711" t="s">
        <v>167</v>
      </c>
      <c r="T711" t="s">
        <v>854</v>
      </c>
    </row>
    <row r="712" spans="1:20" x14ac:dyDescent="0.25">
      <c r="A712">
        <v>2025</v>
      </c>
      <c r="B712" t="s">
        <v>113</v>
      </c>
      <c r="C712" s="142">
        <v>45973</v>
      </c>
      <c r="D712" t="s">
        <v>17</v>
      </c>
      <c r="E712" t="s">
        <v>4</v>
      </c>
      <c r="F712" t="s">
        <v>70</v>
      </c>
      <c r="G712" t="s">
        <v>329</v>
      </c>
      <c r="H712" t="s">
        <v>161</v>
      </c>
      <c r="I712" t="s">
        <v>310</v>
      </c>
      <c r="J712" t="s">
        <v>70</v>
      </c>
      <c r="K712" t="s">
        <v>162</v>
      </c>
      <c r="L712" t="s">
        <v>163</v>
      </c>
      <c r="M712" t="s">
        <v>853</v>
      </c>
      <c r="N712">
        <v>1395</v>
      </c>
      <c r="O712">
        <v>-1395</v>
      </c>
      <c r="P712" t="s">
        <v>154</v>
      </c>
      <c r="Q712" t="s">
        <v>187</v>
      </c>
      <c r="R712" t="s">
        <v>166</v>
      </c>
      <c r="S712" t="s">
        <v>167</v>
      </c>
      <c r="T712" t="s">
        <v>854</v>
      </c>
    </row>
    <row r="713" spans="1:20" x14ac:dyDescent="0.25">
      <c r="A713">
        <v>2025</v>
      </c>
      <c r="B713" t="s">
        <v>113</v>
      </c>
      <c r="C713" s="142">
        <v>45973</v>
      </c>
      <c r="D713" t="s">
        <v>17</v>
      </c>
      <c r="E713" t="s">
        <v>4</v>
      </c>
      <c r="F713" t="s">
        <v>70</v>
      </c>
      <c r="G713" t="s">
        <v>329</v>
      </c>
      <c r="H713" t="s">
        <v>161</v>
      </c>
      <c r="I713" t="s">
        <v>310</v>
      </c>
      <c r="J713" t="s">
        <v>70</v>
      </c>
      <c r="K713" t="s">
        <v>162</v>
      </c>
      <c r="L713" t="s">
        <v>163</v>
      </c>
      <c r="M713" t="s">
        <v>853</v>
      </c>
      <c r="N713">
        <v>1395</v>
      </c>
      <c r="O713">
        <v>-1395</v>
      </c>
      <c r="P713" t="s">
        <v>154</v>
      </c>
      <c r="Q713" t="s">
        <v>187</v>
      </c>
      <c r="R713" t="s">
        <v>166</v>
      </c>
      <c r="S713" t="s">
        <v>167</v>
      </c>
      <c r="T713" t="s">
        <v>854</v>
      </c>
    </row>
    <row r="714" spans="1:20" x14ac:dyDescent="0.25">
      <c r="A714">
        <v>2025</v>
      </c>
      <c r="B714" t="s">
        <v>113</v>
      </c>
      <c r="C714" s="142">
        <v>45973</v>
      </c>
      <c r="D714" t="s">
        <v>17</v>
      </c>
      <c r="E714" t="s">
        <v>4</v>
      </c>
      <c r="F714" t="s">
        <v>70</v>
      </c>
      <c r="G714" t="s">
        <v>329</v>
      </c>
      <c r="H714" t="s">
        <v>161</v>
      </c>
      <c r="I714" t="s">
        <v>310</v>
      </c>
      <c r="J714" t="s">
        <v>70</v>
      </c>
      <c r="K714" t="s">
        <v>162</v>
      </c>
      <c r="L714" t="s">
        <v>163</v>
      </c>
      <c r="M714" t="s">
        <v>855</v>
      </c>
      <c r="N714">
        <v>1235.75</v>
      </c>
      <c r="O714">
        <v>-1235.75</v>
      </c>
      <c r="P714" t="s">
        <v>154</v>
      </c>
      <c r="Q714" t="s">
        <v>187</v>
      </c>
      <c r="R714" t="s">
        <v>166</v>
      </c>
      <c r="S714" t="s">
        <v>167</v>
      </c>
      <c r="T714" t="s">
        <v>856</v>
      </c>
    </row>
    <row r="715" spans="1:20" x14ac:dyDescent="0.25">
      <c r="A715">
        <v>2025</v>
      </c>
      <c r="B715" t="s">
        <v>113</v>
      </c>
      <c r="C715" s="142">
        <v>45973</v>
      </c>
      <c r="D715" t="s">
        <v>17</v>
      </c>
      <c r="E715" t="s">
        <v>4</v>
      </c>
      <c r="F715" t="s">
        <v>70</v>
      </c>
      <c r="G715" t="s">
        <v>329</v>
      </c>
      <c r="H715" t="s">
        <v>161</v>
      </c>
      <c r="I715" t="s">
        <v>310</v>
      </c>
      <c r="J715" t="s">
        <v>70</v>
      </c>
      <c r="K715" t="s">
        <v>162</v>
      </c>
      <c r="L715" t="s">
        <v>163</v>
      </c>
      <c r="M715" t="s">
        <v>855</v>
      </c>
      <c r="N715">
        <v>1235.75</v>
      </c>
      <c r="O715">
        <v>-1235.75</v>
      </c>
      <c r="P715" t="s">
        <v>154</v>
      </c>
      <c r="Q715" t="s">
        <v>187</v>
      </c>
      <c r="R715" t="s">
        <v>166</v>
      </c>
      <c r="S715" t="s">
        <v>167</v>
      </c>
      <c r="T715" t="s">
        <v>856</v>
      </c>
    </row>
    <row r="716" spans="1:20" x14ac:dyDescent="0.25">
      <c r="A716">
        <v>2025</v>
      </c>
      <c r="B716" t="s">
        <v>113</v>
      </c>
      <c r="C716" s="142">
        <v>45973</v>
      </c>
      <c r="D716" t="s">
        <v>17</v>
      </c>
      <c r="E716" t="s">
        <v>4</v>
      </c>
      <c r="F716" t="s">
        <v>70</v>
      </c>
      <c r="G716" t="s">
        <v>329</v>
      </c>
      <c r="H716" t="s">
        <v>161</v>
      </c>
      <c r="I716" t="s">
        <v>310</v>
      </c>
      <c r="J716" t="s">
        <v>70</v>
      </c>
      <c r="K716" t="s">
        <v>162</v>
      </c>
      <c r="L716" t="s">
        <v>163</v>
      </c>
      <c r="M716" t="s">
        <v>855</v>
      </c>
      <c r="N716">
        <v>1235.75</v>
      </c>
      <c r="O716">
        <v>-1235.75</v>
      </c>
      <c r="P716" t="s">
        <v>154</v>
      </c>
      <c r="Q716" t="s">
        <v>187</v>
      </c>
      <c r="R716" t="s">
        <v>166</v>
      </c>
      <c r="S716" t="s">
        <v>167</v>
      </c>
      <c r="T716" t="s">
        <v>856</v>
      </c>
    </row>
    <row r="717" spans="1:20" x14ac:dyDescent="0.25">
      <c r="A717">
        <v>2025</v>
      </c>
      <c r="B717" t="s">
        <v>113</v>
      </c>
      <c r="C717" s="142">
        <v>45973</v>
      </c>
      <c r="D717" t="s">
        <v>17</v>
      </c>
      <c r="E717" t="s">
        <v>4</v>
      </c>
      <c r="F717" t="s">
        <v>70</v>
      </c>
      <c r="G717" t="s">
        <v>329</v>
      </c>
      <c r="H717" t="s">
        <v>161</v>
      </c>
      <c r="I717" t="s">
        <v>310</v>
      </c>
      <c r="J717" t="s">
        <v>70</v>
      </c>
      <c r="K717" t="s">
        <v>162</v>
      </c>
      <c r="L717" t="s">
        <v>163</v>
      </c>
      <c r="M717" t="s">
        <v>855</v>
      </c>
      <c r="N717">
        <v>1235.75</v>
      </c>
      <c r="O717">
        <v>-1235.75</v>
      </c>
      <c r="P717" t="s">
        <v>154</v>
      </c>
      <c r="Q717" t="s">
        <v>187</v>
      </c>
      <c r="R717" t="s">
        <v>166</v>
      </c>
      <c r="S717" t="s">
        <v>167</v>
      </c>
      <c r="T717" t="s">
        <v>856</v>
      </c>
    </row>
    <row r="718" spans="1:20" x14ac:dyDescent="0.25">
      <c r="A718">
        <v>2025</v>
      </c>
      <c r="B718" t="s">
        <v>113</v>
      </c>
      <c r="C718" s="142">
        <v>45975</v>
      </c>
      <c r="D718" t="s">
        <v>17</v>
      </c>
      <c r="E718" t="s">
        <v>4</v>
      </c>
      <c r="F718" t="s">
        <v>70</v>
      </c>
      <c r="G718" t="s">
        <v>329</v>
      </c>
      <c r="H718" t="s">
        <v>161</v>
      </c>
      <c r="I718" t="s">
        <v>310</v>
      </c>
      <c r="J718" t="s">
        <v>70</v>
      </c>
      <c r="K718" t="s">
        <v>162</v>
      </c>
      <c r="L718" t="s">
        <v>163</v>
      </c>
      <c r="M718" t="s">
        <v>857</v>
      </c>
      <c r="N718">
        <v>980</v>
      </c>
      <c r="O718">
        <v>-980</v>
      </c>
      <c r="P718" t="s">
        <v>154</v>
      </c>
      <c r="Q718" t="s">
        <v>187</v>
      </c>
      <c r="R718" t="s">
        <v>166</v>
      </c>
      <c r="S718" t="s">
        <v>167</v>
      </c>
      <c r="T718" t="s">
        <v>858</v>
      </c>
    </row>
    <row r="719" spans="1:20" x14ac:dyDescent="0.25">
      <c r="A719">
        <v>2025</v>
      </c>
      <c r="B719" t="s">
        <v>113</v>
      </c>
      <c r="C719" s="142">
        <v>45975</v>
      </c>
      <c r="D719" t="s">
        <v>17</v>
      </c>
      <c r="E719" t="s">
        <v>4</v>
      </c>
      <c r="F719" t="s">
        <v>70</v>
      </c>
      <c r="G719" t="s">
        <v>329</v>
      </c>
      <c r="H719" t="s">
        <v>161</v>
      </c>
      <c r="I719" t="s">
        <v>310</v>
      </c>
      <c r="J719" t="s">
        <v>70</v>
      </c>
      <c r="K719" t="s">
        <v>162</v>
      </c>
      <c r="L719" t="s">
        <v>163</v>
      </c>
      <c r="M719" t="s">
        <v>857</v>
      </c>
      <c r="N719">
        <v>980</v>
      </c>
      <c r="O719">
        <v>-980</v>
      </c>
      <c r="P719" t="s">
        <v>154</v>
      </c>
      <c r="Q719" t="s">
        <v>187</v>
      </c>
      <c r="R719" t="s">
        <v>166</v>
      </c>
      <c r="S719" t="s">
        <v>167</v>
      </c>
      <c r="T719" t="s">
        <v>858</v>
      </c>
    </row>
    <row r="720" spans="1:20" x14ac:dyDescent="0.25">
      <c r="A720">
        <v>2025</v>
      </c>
      <c r="B720" t="s">
        <v>113</v>
      </c>
      <c r="C720" s="142">
        <v>45975</v>
      </c>
      <c r="D720" t="s">
        <v>17</v>
      </c>
      <c r="E720" t="s">
        <v>4</v>
      </c>
      <c r="F720" t="s">
        <v>70</v>
      </c>
      <c r="G720" t="s">
        <v>329</v>
      </c>
      <c r="H720" t="s">
        <v>161</v>
      </c>
      <c r="I720" t="s">
        <v>310</v>
      </c>
      <c r="J720" t="s">
        <v>70</v>
      </c>
      <c r="K720" t="s">
        <v>162</v>
      </c>
      <c r="L720" t="s">
        <v>163</v>
      </c>
      <c r="M720" t="s">
        <v>857</v>
      </c>
      <c r="N720">
        <v>980</v>
      </c>
      <c r="O720">
        <v>-980</v>
      </c>
      <c r="P720" t="s">
        <v>154</v>
      </c>
      <c r="Q720" t="s">
        <v>187</v>
      </c>
      <c r="R720" t="s">
        <v>166</v>
      </c>
      <c r="S720" t="s">
        <v>167</v>
      </c>
      <c r="T720" t="s">
        <v>858</v>
      </c>
    </row>
    <row r="721" spans="1:20" x14ac:dyDescent="0.25">
      <c r="A721">
        <v>2025</v>
      </c>
      <c r="B721" t="s">
        <v>113</v>
      </c>
      <c r="C721" s="142">
        <v>45975</v>
      </c>
      <c r="D721" t="s">
        <v>17</v>
      </c>
      <c r="E721" t="s">
        <v>4</v>
      </c>
      <c r="F721" t="s">
        <v>70</v>
      </c>
      <c r="G721" t="s">
        <v>329</v>
      </c>
      <c r="H721" t="s">
        <v>161</v>
      </c>
      <c r="I721" t="s">
        <v>310</v>
      </c>
      <c r="J721" t="s">
        <v>70</v>
      </c>
      <c r="K721" t="s">
        <v>162</v>
      </c>
      <c r="L721" t="s">
        <v>163</v>
      </c>
      <c r="M721" t="s">
        <v>857</v>
      </c>
      <c r="N721">
        <v>980</v>
      </c>
      <c r="O721">
        <v>-980</v>
      </c>
      <c r="P721" t="s">
        <v>154</v>
      </c>
      <c r="Q721" t="s">
        <v>187</v>
      </c>
      <c r="R721" t="s">
        <v>166</v>
      </c>
      <c r="S721" t="s">
        <v>167</v>
      </c>
      <c r="T721" t="s">
        <v>858</v>
      </c>
    </row>
    <row r="722" spans="1:20" x14ac:dyDescent="0.25">
      <c r="A722">
        <v>2025</v>
      </c>
      <c r="B722" t="s">
        <v>113</v>
      </c>
      <c r="C722" s="142">
        <v>45978</v>
      </c>
      <c r="D722" t="s">
        <v>17</v>
      </c>
      <c r="E722" t="s">
        <v>4</v>
      </c>
      <c r="F722" t="s">
        <v>70</v>
      </c>
      <c r="G722" t="s">
        <v>329</v>
      </c>
      <c r="H722" t="s">
        <v>161</v>
      </c>
      <c r="I722" t="s">
        <v>310</v>
      </c>
      <c r="J722" t="s">
        <v>70</v>
      </c>
      <c r="K722" t="s">
        <v>162</v>
      </c>
      <c r="L722" t="s">
        <v>163</v>
      </c>
      <c r="M722" t="s">
        <v>859</v>
      </c>
      <c r="N722">
        <v>510</v>
      </c>
      <c r="O722">
        <v>-510</v>
      </c>
      <c r="P722" t="s">
        <v>154</v>
      </c>
      <c r="Q722" t="s">
        <v>187</v>
      </c>
      <c r="R722" t="s">
        <v>166</v>
      </c>
      <c r="S722" t="s">
        <v>167</v>
      </c>
      <c r="T722" t="s">
        <v>860</v>
      </c>
    </row>
    <row r="723" spans="1:20" x14ac:dyDescent="0.25">
      <c r="A723">
        <v>2025</v>
      </c>
      <c r="B723" t="s">
        <v>113</v>
      </c>
      <c r="C723" s="142">
        <v>45978</v>
      </c>
      <c r="D723" t="s">
        <v>17</v>
      </c>
      <c r="E723" t="s">
        <v>4</v>
      </c>
      <c r="F723" t="s">
        <v>70</v>
      </c>
      <c r="G723" t="s">
        <v>329</v>
      </c>
      <c r="H723" t="s">
        <v>161</v>
      </c>
      <c r="I723" t="s">
        <v>310</v>
      </c>
      <c r="J723" t="s">
        <v>70</v>
      </c>
      <c r="K723" t="s">
        <v>162</v>
      </c>
      <c r="L723" t="s">
        <v>163</v>
      </c>
      <c r="M723" t="s">
        <v>861</v>
      </c>
      <c r="N723">
        <v>154</v>
      </c>
      <c r="O723">
        <v>-154</v>
      </c>
      <c r="P723" t="s">
        <v>154</v>
      </c>
      <c r="Q723" t="s">
        <v>187</v>
      </c>
      <c r="R723" t="s">
        <v>166</v>
      </c>
      <c r="S723" t="s">
        <v>167</v>
      </c>
      <c r="T723" t="s">
        <v>862</v>
      </c>
    </row>
    <row r="724" spans="1:20" x14ac:dyDescent="0.25">
      <c r="A724">
        <v>2025</v>
      </c>
      <c r="B724" t="s">
        <v>113</v>
      </c>
      <c r="C724" s="142">
        <v>45978</v>
      </c>
      <c r="D724" t="s">
        <v>17</v>
      </c>
      <c r="E724" t="s">
        <v>4</v>
      </c>
      <c r="F724" t="s">
        <v>70</v>
      </c>
      <c r="G724" t="s">
        <v>329</v>
      </c>
      <c r="H724" t="s">
        <v>161</v>
      </c>
      <c r="I724" t="s">
        <v>310</v>
      </c>
      <c r="J724" t="s">
        <v>70</v>
      </c>
      <c r="K724" t="s">
        <v>162</v>
      </c>
      <c r="L724" t="s">
        <v>163</v>
      </c>
      <c r="M724" t="s">
        <v>863</v>
      </c>
      <c r="N724">
        <v>153</v>
      </c>
      <c r="O724">
        <v>-153</v>
      </c>
      <c r="P724" t="s">
        <v>154</v>
      </c>
      <c r="Q724" t="s">
        <v>187</v>
      </c>
      <c r="R724" t="s">
        <v>166</v>
      </c>
      <c r="S724" t="s">
        <v>167</v>
      </c>
      <c r="T724" t="s">
        <v>864</v>
      </c>
    </row>
    <row r="725" spans="1:20" x14ac:dyDescent="0.25">
      <c r="A725">
        <v>2025</v>
      </c>
      <c r="B725" t="s">
        <v>113</v>
      </c>
      <c r="C725" s="142">
        <v>45980</v>
      </c>
      <c r="D725" t="s">
        <v>17</v>
      </c>
      <c r="E725" t="s">
        <v>4</v>
      </c>
      <c r="F725" t="s">
        <v>70</v>
      </c>
      <c r="G725" t="s">
        <v>329</v>
      </c>
      <c r="H725" t="s">
        <v>688</v>
      </c>
      <c r="I725" t="s">
        <v>310</v>
      </c>
      <c r="J725" t="s">
        <v>70</v>
      </c>
      <c r="K725" t="s">
        <v>162</v>
      </c>
      <c r="L725" t="s">
        <v>163</v>
      </c>
      <c r="M725" t="s">
        <v>865</v>
      </c>
      <c r="N725">
        <v>1264.9000000000001</v>
      </c>
      <c r="O725">
        <v>-1264.9000000000001</v>
      </c>
      <c r="P725" t="s">
        <v>154</v>
      </c>
      <c r="Q725" t="s">
        <v>187</v>
      </c>
      <c r="R725" t="s">
        <v>166</v>
      </c>
      <c r="S725" t="s">
        <v>167</v>
      </c>
      <c r="T725" t="s">
        <v>866</v>
      </c>
    </row>
    <row r="726" spans="1:20" x14ac:dyDescent="0.25">
      <c r="A726">
        <v>2025</v>
      </c>
      <c r="B726" t="s">
        <v>113</v>
      </c>
      <c r="C726" s="142">
        <v>45980</v>
      </c>
      <c r="D726" t="s">
        <v>17</v>
      </c>
      <c r="E726" t="s">
        <v>4</v>
      </c>
      <c r="F726" t="s">
        <v>70</v>
      </c>
      <c r="G726" t="s">
        <v>329</v>
      </c>
      <c r="H726" t="s">
        <v>688</v>
      </c>
      <c r="I726" t="s">
        <v>310</v>
      </c>
      <c r="J726" t="s">
        <v>70</v>
      </c>
      <c r="K726" t="s">
        <v>162</v>
      </c>
      <c r="L726" t="s">
        <v>163</v>
      </c>
      <c r="M726" t="s">
        <v>867</v>
      </c>
      <c r="N726">
        <v>96.69</v>
      </c>
      <c r="O726">
        <v>-96.69</v>
      </c>
      <c r="P726" t="s">
        <v>154</v>
      </c>
      <c r="Q726" t="s">
        <v>187</v>
      </c>
      <c r="R726" t="s">
        <v>166</v>
      </c>
      <c r="S726" t="s">
        <v>167</v>
      </c>
      <c r="T726" t="s">
        <v>868</v>
      </c>
    </row>
    <row r="727" spans="1:20" x14ac:dyDescent="0.25">
      <c r="A727">
        <v>2025</v>
      </c>
      <c r="B727" t="s">
        <v>113</v>
      </c>
      <c r="C727" s="142">
        <v>45980</v>
      </c>
      <c r="D727" t="s">
        <v>17</v>
      </c>
      <c r="E727" t="s">
        <v>4</v>
      </c>
      <c r="F727" t="s">
        <v>70</v>
      </c>
      <c r="G727" t="s">
        <v>329</v>
      </c>
      <c r="H727" t="s">
        <v>161</v>
      </c>
      <c r="I727" t="s">
        <v>310</v>
      </c>
      <c r="J727" t="s">
        <v>70</v>
      </c>
      <c r="K727" t="s">
        <v>162</v>
      </c>
      <c r="L727" t="s">
        <v>163</v>
      </c>
      <c r="M727" t="s">
        <v>869</v>
      </c>
      <c r="N727">
        <v>560</v>
      </c>
      <c r="O727">
        <v>-560</v>
      </c>
      <c r="P727" t="s">
        <v>154</v>
      </c>
      <c r="Q727" t="s">
        <v>187</v>
      </c>
      <c r="R727" t="s">
        <v>166</v>
      </c>
      <c r="S727" t="s">
        <v>167</v>
      </c>
      <c r="T727" t="s">
        <v>870</v>
      </c>
    </row>
    <row r="728" spans="1:20" x14ac:dyDescent="0.25">
      <c r="A728">
        <v>2025</v>
      </c>
      <c r="B728" t="s">
        <v>113</v>
      </c>
      <c r="C728" s="142">
        <v>45982</v>
      </c>
      <c r="D728" t="s">
        <v>17</v>
      </c>
      <c r="E728" t="s">
        <v>4</v>
      </c>
      <c r="F728" t="s">
        <v>70</v>
      </c>
      <c r="G728" t="s">
        <v>329</v>
      </c>
      <c r="H728" t="s">
        <v>688</v>
      </c>
      <c r="I728" t="s">
        <v>310</v>
      </c>
      <c r="J728" t="s">
        <v>70</v>
      </c>
      <c r="K728" t="s">
        <v>162</v>
      </c>
      <c r="L728" t="s">
        <v>163</v>
      </c>
      <c r="M728" t="s">
        <v>871</v>
      </c>
      <c r="N728">
        <v>467</v>
      </c>
      <c r="O728">
        <v>-467</v>
      </c>
      <c r="P728" t="s">
        <v>154</v>
      </c>
      <c r="Q728" t="s">
        <v>187</v>
      </c>
      <c r="R728" t="s">
        <v>166</v>
      </c>
      <c r="S728" t="s">
        <v>167</v>
      </c>
      <c r="T728" t="s">
        <v>872</v>
      </c>
    </row>
    <row r="729" spans="1:20" x14ac:dyDescent="0.25">
      <c r="A729">
        <v>2025</v>
      </c>
      <c r="B729" t="s">
        <v>113</v>
      </c>
      <c r="C729" s="142">
        <v>45983</v>
      </c>
      <c r="D729" t="s">
        <v>17</v>
      </c>
      <c r="E729" t="s">
        <v>4</v>
      </c>
      <c r="F729" t="s">
        <v>70</v>
      </c>
      <c r="G729" t="s">
        <v>329</v>
      </c>
      <c r="H729" t="s">
        <v>161</v>
      </c>
      <c r="I729" t="s">
        <v>310</v>
      </c>
      <c r="J729" t="s">
        <v>70</v>
      </c>
      <c r="K729" t="s">
        <v>162</v>
      </c>
      <c r="L729" t="s">
        <v>163</v>
      </c>
      <c r="M729" t="s">
        <v>873</v>
      </c>
      <c r="N729">
        <v>3400</v>
      </c>
      <c r="O729">
        <v>-3400</v>
      </c>
      <c r="P729" t="s">
        <v>154</v>
      </c>
      <c r="Q729" t="s">
        <v>187</v>
      </c>
      <c r="R729" t="s">
        <v>166</v>
      </c>
      <c r="S729" t="s">
        <v>167</v>
      </c>
      <c r="T729" t="s">
        <v>874</v>
      </c>
    </row>
    <row r="730" spans="1:20" x14ac:dyDescent="0.25">
      <c r="A730">
        <v>2025</v>
      </c>
      <c r="B730" t="s">
        <v>113</v>
      </c>
      <c r="C730" s="142">
        <v>45986</v>
      </c>
      <c r="D730" t="s">
        <v>17</v>
      </c>
      <c r="E730" t="s">
        <v>4</v>
      </c>
      <c r="F730" t="s">
        <v>70</v>
      </c>
      <c r="G730" t="s">
        <v>329</v>
      </c>
      <c r="H730" t="s">
        <v>688</v>
      </c>
      <c r="I730" t="s">
        <v>310</v>
      </c>
      <c r="J730" t="s">
        <v>70</v>
      </c>
      <c r="K730" t="s">
        <v>162</v>
      </c>
      <c r="L730" t="s">
        <v>163</v>
      </c>
      <c r="M730" t="s">
        <v>875</v>
      </c>
      <c r="N730">
        <v>910</v>
      </c>
      <c r="O730">
        <v>-910</v>
      </c>
      <c r="P730" t="s">
        <v>154</v>
      </c>
      <c r="Q730" t="s">
        <v>187</v>
      </c>
      <c r="R730" t="s">
        <v>166</v>
      </c>
      <c r="S730" t="s">
        <v>167</v>
      </c>
      <c r="T730" t="s">
        <v>876</v>
      </c>
    </row>
    <row r="731" spans="1:20" x14ac:dyDescent="0.25">
      <c r="A731">
        <v>2025</v>
      </c>
      <c r="B731" t="s">
        <v>114</v>
      </c>
      <c r="C731" s="142">
        <v>46003</v>
      </c>
      <c r="D731" t="s">
        <v>17</v>
      </c>
      <c r="E731" t="s">
        <v>4</v>
      </c>
      <c r="F731" t="s">
        <v>70</v>
      </c>
      <c r="G731" t="s">
        <v>329</v>
      </c>
      <c r="H731" t="s">
        <v>688</v>
      </c>
      <c r="I731" t="s">
        <v>310</v>
      </c>
      <c r="J731" t="s">
        <v>70</v>
      </c>
      <c r="K731" t="s">
        <v>152</v>
      </c>
      <c r="L731" t="s">
        <v>153</v>
      </c>
      <c r="M731" t="s">
        <v>877</v>
      </c>
      <c r="N731">
        <v>95.91</v>
      </c>
      <c r="O731">
        <v>-95.91</v>
      </c>
      <c r="P731" t="s">
        <v>209</v>
      </c>
      <c r="Q731" t="s">
        <v>187</v>
      </c>
      <c r="R731" t="s">
        <v>166</v>
      </c>
      <c r="S731" t="s">
        <v>167</v>
      </c>
      <c r="T731" t="s">
        <v>878</v>
      </c>
    </row>
    <row r="732" spans="1:20" x14ac:dyDescent="0.25">
      <c r="A732">
        <v>2025</v>
      </c>
      <c r="B732" t="s">
        <v>114</v>
      </c>
      <c r="C732" s="142">
        <v>46007</v>
      </c>
      <c r="D732" t="s">
        <v>17</v>
      </c>
      <c r="E732" t="s">
        <v>4</v>
      </c>
      <c r="F732" t="s">
        <v>70</v>
      </c>
      <c r="G732" t="s">
        <v>329</v>
      </c>
      <c r="H732" t="s">
        <v>688</v>
      </c>
      <c r="I732" t="s">
        <v>310</v>
      </c>
      <c r="J732" t="s">
        <v>70</v>
      </c>
      <c r="K732" t="s">
        <v>152</v>
      </c>
      <c r="L732" t="s">
        <v>153</v>
      </c>
      <c r="M732" t="s">
        <v>879</v>
      </c>
      <c r="N732">
        <v>92.01</v>
      </c>
      <c r="O732">
        <v>-92.01</v>
      </c>
      <c r="P732" t="s">
        <v>209</v>
      </c>
      <c r="Q732" t="s">
        <v>187</v>
      </c>
      <c r="R732" t="s">
        <v>166</v>
      </c>
      <c r="S732" t="s">
        <v>167</v>
      </c>
      <c r="T732" t="s">
        <v>880</v>
      </c>
    </row>
    <row r="733" spans="1:20" x14ac:dyDescent="0.25">
      <c r="A733">
        <v>2025</v>
      </c>
      <c r="B733" t="s">
        <v>114</v>
      </c>
      <c r="C733" s="142">
        <v>45993</v>
      </c>
      <c r="D733" t="s">
        <v>17</v>
      </c>
      <c r="E733" t="s">
        <v>4</v>
      </c>
      <c r="F733" t="s">
        <v>70</v>
      </c>
      <c r="G733" t="s">
        <v>329</v>
      </c>
      <c r="H733" t="s">
        <v>688</v>
      </c>
      <c r="I733" t="s">
        <v>310</v>
      </c>
      <c r="J733" t="s">
        <v>70</v>
      </c>
      <c r="K733" t="s">
        <v>162</v>
      </c>
      <c r="L733" t="s">
        <v>163</v>
      </c>
      <c r="M733" t="s">
        <v>881</v>
      </c>
      <c r="N733">
        <v>21.62</v>
      </c>
      <c r="O733">
        <v>-21.62</v>
      </c>
      <c r="P733" t="s">
        <v>209</v>
      </c>
      <c r="Q733" t="s">
        <v>187</v>
      </c>
      <c r="R733" t="s">
        <v>166</v>
      </c>
      <c r="S733" t="s">
        <v>167</v>
      </c>
      <c r="T733" t="s">
        <v>882</v>
      </c>
    </row>
    <row r="734" spans="1:20" x14ac:dyDescent="0.25">
      <c r="A734">
        <v>2025</v>
      </c>
      <c r="B734" t="s">
        <v>114</v>
      </c>
      <c r="C734" s="142">
        <v>45993</v>
      </c>
      <c r="D734" t="s">
        <v>17</v>
      </c>
      <c r="E734" t="s">
        <v>4</v>
      </c>
      <c r="F734" t="s">
        <v>70</v>
      </c>
      <c r="G734" t="s">
        <v>329</v>
      </c>
      <c r="H734" t="s">
        <v>883</v>
      </c>
      <c r="I734" t="s">
        <v>310</v>
      </c>
      <c r="J734" t="s">
        <v>70</v>
      </c>
      <c r="K734" t="s">
        <v>162</v>
      </c>
      <c r="L734" t="s">
        <v>163</v>
      </c>
      <c r="M734" t="s">
        <v>884</v>
      </c>
      <c r="N734">
        <v>132</v>
      </c>
      <c r="O734">
        <v>-132</v>
      </c>
      <c r="P734" t="s">
        <v>209</v>
      </c>
      <c r="Q734" t="s">
        <v>187</v>
      </c>
      <c r="R734" t="s">
        <v>166</v>
      </c>
      <c r="S734" t="s">
        <v>167</v>
      </c>
      <c r="T734" t="s">
        <v>885</v>
      </c>
    </row>
    <row r="735" spans="1:20" x14ac:dyDescent="0.25">
      <c r="A735">
        <v>2025</v>
      </c>
      <c r="B735" t="s">
        <v>114</v>
      </c>
      <c r="C735" s="142">
        <v>45996</v>
      </c>
      <c r="D735" t="s">
        <v>17</v>
      </c>
      <c r="E735" t="s">
        <v>4</v>
      </c>
      <c r="F735" t="s">
        <v>70</v>
      </c>
      <c r="G735" t="s">
        <v>329</v>
      </c>
      <c r="H735" t="s">
        <v>161</v>
      </c>
      <c r="I735" t="s">
        <v>310</v>
      </c>
      <c r="J735" t="s">
        <v>70</v>
      </c>
      <c r="K735" t="s">
        <v>162</v>
      </c>
      <c r="L735" t="s">
        <v>163</v>
      </c>
      <c r="M735" t="s">
        <v>886</v>
      </c>
      <c r="N735">
        <v>4507.54</v>
      </c>
      <c r="O735">
        <v>-4507.54</v>
      </c>
      <c r="P735" t="s">
        <v>209</v>
      </c>
      <c r="Q735" t="s">
        <v>187</v>
      </c>
      <c r="R735" t="s">
        <v>166</v>
      </c>
      <c r="S735" t="s">
        <v>167</v>
      </c>
      <c r="T735" t="s">
        <v>887</v>
      </c>
    </row>
    <row r="736" spans="1:20" x14ac:dyDescent="0.25">
      <c r="A736">
        <v>2025</v>
      </c>
      <c r="B736" t="s">
        <v>114</v>
      </c>
      <c r="C736" s="142">
        <v>46002</v>
      </c>
      <c r="D736" t="s">
        <v>17</v>
      </c>
      <c r="E736" t="s">
        <v>4</v>
      </c>
      <c r="F736" t="s">
        <v>70</v>
      </c>
      <c r="G736" t="s">
        <v>329</v>
      </c>
      <c r="H736" t="s">
        <v>688</v>
      </c>
      <c r="I736" t="s">
        <v>310</v>
      </c>
      <c r="J736" t="s">
        <v>70</v>
      </c>
      <c r="K736" t="s">
        <v>162</v>
      </c>
      <c r="L736" t="s">
        <v>163</v>
      </c>
      <c r="M736" t="s">
        <v>888</v>
      </c>
      <c r="N736">
        <v>1150</v>
      </c>
      <c r="O736">
        <v>-1150</v>
      </c>
      <c r="P736" t="s">
        <v>209</v>
      </c>
      <c r="Q736" t="s">
        <v>187</v>
      </c>
      <c r="R736" t="s">
        <v>166</v>
      </c>
      <c r="S736" t="s">
        <v>167</v>
      </c>
      <c r="T736" t="s">
        <v>889</v>
      </c>
    </row>
    <row r="737" spans="1:20" x14ac:dyDescent="0.25">
      <c r="A737">
        <v>2025</v>
      </c>
      <c r="B737" t="s">
        <v>114</v>
      </c>
      <c r="C737" s="142">
        <v>46007</v>
      </c>
      <c r="D737" t="s">
        <v>17</v>
      </c>
      <c r="E737" t="s">
        <v>4</v>
      </c>
      <c r="F737" t="s">
        <v>70</v>
      </c>
      <c r="G737" t="s">
        <v>329</v>
      </c>
      <c r="H737" t="s">
        <v>688</v>
      </c>
      <c r="I737" t="s">
        <v>310</v>
      </c>
      <c r="J737" t="s">
        <v>70</v>
      </c>
      <c r="K737" t="s">
        <v>162</v>
      </c>
      <c r="L737" t="s">
        <v>163</v>
      </c>
      <c r="M737" t="s">
        <v>890</v>
      </c>
      <c r="N737">
        <v>577.96</v>
      </c>
      <c r="O737">
        <v>-577.96</v>
      </c>
      <c r="P737" t="s">
        <v>209</v>
      </c>
      <c r="Q737" t="s">
        <v>187</v>
      </c>
      <c r="R737" t="s">
        <v>166</v>
      </c>
      <c r="S737" t="s">
        <v>167</v>
      </c>
      <c r="T737" t="s">
        <v>891</v>
      </c>
    </row>
    <row r="738" spans="1:20" x14ac:dyDescent="0.25">
      <c r="A738">
        <v>2025</v>
      </c>
      <c r="B738" t="s">
        <v>114</v>
      </c>
      <c r="C738" s="142">
        <v>46009</v>
      </c>
      <c r="D738" t="s">
        <v>17</v>
      </c>
      <c r="E738" t="s">
        <v>4</v>
      </c>
      <c r="F738" t="s">
        <v>70</v>
      </c>
      <c r="G738" t="s">
        <v>329</v>
      </c>
      <c r="H738" t="s">
        <v>688</v>
      </c>
      <c r="I738" t="s">
        <v>310</v>
      </c>
      <c r="J738" t="s">
        <v>70</v>
      </c>
      <c r="K738" t="s">
        <v>162</v>
      </c>
      <c r="L738" t="s">
        <v>163</v>
      </c>
      <c r="M738" t="s">
        <v>892</v>
      </c>
      <c r="N738">
        <v>1771.12</v>
      </c>
      <c r="O738">
        <v>-1771.12</v>
      </c>
      <c r="P738" t="s">
        <v>209</v>
      </c>
      <c r="Q738" t="s">
        <v>187</v>
      </c>
      <c r="R738" t="s">
        <v>166</v>
      </c>
      <c r="S738" t="s">
        <v>167</v>
      </c>
      <c r="T738" t="s">
        <v>893</v>
      </c>
    </row>
    <row r="739" spans="1:20" x14ac:dyDescent="0.25">
      <c r="A739">
        <v>2025</v>
      </c>
      <c r="B739" t="s">
        <v>114</v>
      </c>
      <c r="C739" s="142">
        <v>46009</v>
      </c>
      <c r="D739" t="s">
        <v>17</v>
      </c>
      <c r="E739" t="s">
        <v>4</v>
      </c>
      <c r="F739" t="s">
        <v>70</v>
      </c>
      <c r="G739" t="s">
        <v>329</v>
      </c>
      <c r="H739" t="s">
        <v>688</v>
      </c>
      <c r="I739" t="s">
        <v>310</v>
      </c>
      <c r="J739" t="s">
        <v>70</v>
      </c>
      <c r="K739" t="s">
        <v>162</v>
      </c>
      <c r="L739" t="s">
        <v>163</v>
      </c>
      <c r="M739" t="s">
        <v>892</v>
      </c>
      <c r="N739">
        <v>1771.12</v>
      </c>
      <c r="O739">
        <v>-1771.12</v>
      </c>
      <c r="P739" t="s">
        <v>209</v>
      </c>
      <c r="Q739" t="s">
        <v>187</v>
      </c>
      <c r="R739" t="s">
        <v>166</v>
      </c>
      <c r="S739" t="s">
        <v>167</v>
      </c>
      <c r="T739" t="s">
        <v>893</v>
      </c>
    </row>
    <row r="740" spans="1:20" x14ac:dyDescent="0.25">
      <c r="A740">
        <v>2025</v>
      </c>
      <c r="B740" t="s">
        <v>114</v>
      </c>
      <c r="C740" s="142">
        <v>46022</v>
      </c>
      <c r="D740" t="s">
        <v>17</v>
      </c>
      <c r="E740" t="s">
        <v>4</v>
      </c>
      <c r="F740" t="s">
        <v>70</v>
      </c>
      <c r="G740" t="s">
        <v>329</v>
      </c>
      <c r="H740" t="s">
        <v>357</v>
      </c>
      <c r="I740" t="s">
        <v>310</v>
      </c>
      <c r="J740" t="s">
        <v>70</v>
      </c>
      <c r="K740" t="s">
        <v>311</v>
      </c>
      <c r="L740" t="s">
        <v>312</v>
      </c>
      <c r="M740" t="s">
        <v>413</v>
      </c>
      <c r="N740">
        <v>1344.78</v>
      </c>
      <c r="O740">
        <v>-1344.78</v>
      </c>
      <c r="P740" t="s">
        <v>154</v>
      </c>
      <c r="Q740" t="s">
        <v>187</v>
      </c>
      <c r="R740" t="s">
        <v>166</v>
      </c>
      <c r="S740" t="s">
        <v>167</v>
      </c>
      <c r="T740" t="s">
        <v>414</v>
      </c>
    </row>
    <row r="741" spans="1:20" x14ac:dyDescent="0.25">
      <c r="A741">
        <v>2026</v>
      </c>
      <c r="B741" t="s">
        <v>115</v>
      </c>
      <c r="C741" s="142">
        <v>46053</v>
      </c>
      <c r="D741" t="s">
        <v>17</v>
      </c>
      <c r="E741" t="s">
        <v>4</v>
      </c>
      <c r="F741" t="s">
        <v>70</v>
      </c>
      <c r="G741" t="s">
        <v>329</v>
      </c>
      <c r="H741" t="s">
        <v>179</v>
      </c>
      <c r="I741" t="s">
        <v>310</v>
      </c>
      <c r="J741" t="s">
        <v>70</v>
      </c>
      <c r="K741" t="s">
        <v>159</v>
      </c>
      <c r="L741" t="s">
        <v>160</v>
      </c>
      <c r="M741" t="s">
        <v>894</v>
      </c>
      <c r="N741">
        <v>47.06</v>
      </c>
      <c r="O741">
        <v>-47.06</v>
      </c>
      <c r="P741" t="s">
        <v>154</v>
      </c>
      <c r="Q741" t="s">
        <v>187</v>
      </c>
      <c r="R741" t="s">
        <v>156</v>
      </c>
      <c r="S741" t="s">
        <v>157</v>
      </c>
      <c r="T741" t="s">
        <v>895</v>
      </c>
    </row>
    <row r="742" spans="1:20" x14ac:dyDescent="0.25">
      <c r="A742">
        <v>2026</v>
      </c>
      <c r="B742" t="s">
        <v>115</v>
      </c>
      <c r="C742" s="142">
        <v>46028</v>
      </c>
      <c r="D742" t="s">
        <v>17</v>
      </c>
      <c r="E742" t="s">
        <v>4</v>
      </c>
      <c r="F742" t="s">
        <v>70</v>
      </c>
      <c r="G742" t="s">
        <v>329</v>
      </c>
      <c r="H742" t="s">
        <v>688</v>
      </c>
      <c r="I742" t="s">
        <v>310</v>
      </c>
      <c r="J742" t="s">
        <v>70</v>
      </c>
      <c r="K742" t="s">
        <v>162</v>
      </c>
      <c r="L742" t="s">
        <v>163</v>
      </c>
      <c r="M742" t="s">
        <v>896</v>
      </c>
      <c r="N742">
        <v>280</v>
      </c>
      <c r="O742">
        <v>-280</v>
      </c>
      <c r="P742" t="s">
        <v>154</v>
      </c>
      <c r="Q742" t="s">
        <v>187</v>
      </c>
      <c r="R742" t="s">
        <v>156</v>
      </c>
      <c r="S742" t="s">
        <v>157</v>
      </c>
      <c r="T742" t="s">
        <v>897</v>
      </c>
    </row>
    <row r="743" spans="1:20" x14ac:dyDescent="0.25">
      <c r="A743">
        <v>2026</v>
      </c>
      <c r="B743" t="s">
        <v>115</v>
      </c>
      <c r="C743" s="142">
        <v>46028</v>
      </c>
      <c r="D743" t="s">
        <v>17</v>
      </c>
      <c r="E743" t="s">
        <v>4</v>
      </c>
      <c r="F743" t="s">
        <v>70</v>
      </c>
      <c r="G743" t="s">
        <v>329</v>
      </c>
      <c r="H743" t="s">
        <v>688</v>
      </c>
      <c r="I743" t="s">
        <v>310</v>
      </c>
      <c r="J743" t="s">
        <v>70</v>
      </c>
      <c r="K743" t="s">
        <v>162</v>
      </c>
      <c r="L743" t="s">
        <v>163</v>
      </c>
      <c r="M743" t="s">
        <v>898</v>
      </c>
      <c r="N743">
        <v>850</v>
      </c>
      <c r="O743">
        <v>-850</v>
      </c>
      <c r="P743" t="s">
        <v>154</v>
      </c>
      <c r="Q743" t="s">
        <v>187</v>
      </c>
      <c r="R743" t="s">
        <v>156</v>
      </c>
      <c r="S743" t="s">
        <v>157</v>
      </c>
      <c r="T743" t="s">
        <v>899</v>
      </c>
    </row>
    <row r="744" spans="1:20" x14ac:dyDescent="0.25">
      <c r="A744">
        <v>2026</v>
      </c>
      <c r="B744" t="s">
        <v>115</v>
      </c>
      <c r="C744" s="142">
        <v>46029</v>
      </c>
      <c r="D744" t="s">
        <v>17</v>
      </c>
      <c r="E744" t="s">
        <v>4</v>
      </c>
      <c r="F744" t="s">
        <v>70</v>
      </c>
      <c r="G744" t="s">
        <v>329</v>
      </c>
      <c r="H744" t="s">
        <v>688</v>
      </c>
      <c r="I744" t="s">
        <v>310</v>
      </c>
      <c r="J744" t="s">
        <v>70</v>
      </c>
      <c r="K744" t="s">
        <v>162</v>
      </c>
      <c r="L744" t="s">
        <v>163</v>
      </c>
      <c r="M744" t="s">
        <v>900</v>
      </c>
      <c r="N744">
        <v>250</v>
      </c>
      <c r="O744">
        <v>-250</v>
      </c>
      <c r="P744" t="s">
        <v>154</v>
      </c>
      <c r="Q744" t="s">
        <v>187</v>
      </c>
      <c r="R744" t="s">
        <v>156</v>
      </c>
      <c r="S744" t="s">
        <v>157</v>
      </c>
      <c r="T744" t="s">
        <v>901</v>
      </c>
    </row>
    <row r="745" spans="1:20" x14ac:dyDescent="0.25">
      <c r="A745">
        <v>2026</v>
      </c>
      <c r="B745" t="s">
        <v>115</v>
      </c>
      <c r="C745" s="142">
        <v>46036</v>
      </c>
      <c r="D745" t="s">
        <v>17</v>
      </c>
      <c r="E745" t="s">
        <v>4</v>
      </c>
      <c r="F745" t="s">
        <v>70</v>
      </c>
      <c r="G745" t="s">
        <v>329</v>
      </c>
      <c r="H745" t="s">
        <v>688</v>
      </c>
      <c r="I745" t="s">
        <v>310</v>
      </c>
      <c r="J745" t="s">
        <v>70</v>
      </c>
      <c r="K745" t="s">
        <v>162</v>
      </c>
      <c r="L745" t="s">
        <v>163</v>
      </c>
      <c r="M745" t="s">
        <v>902</v>
      </c>
      <c r="N745">
        <v>3000</v>
      </c>
      <c r="O745">
        <v>-3000</v>
      </c>
      <c r="P745" t="s">
        <v>154</v>
      </c>
      <c r="Q745" t="s">
        <v>187</v>
      </c>
      <c r="R745" t="s">
        <v>156</v>
      </c>
      <c r="S745" t="s">
        <v>157</v>
      </c>
      <c r="T745" t="s">
        <v>903</v>
      </c>
    </row>
    <row r="746" spans="1:20" x14ac:dyDescent="0.25">
      <c r="A746">
        <v>2026</v>
      </c>
      <c r="B746" t="s">
        <v>115</v>
      </c>
      <c r="C746" s="142">
        <v>46043</v>
      </c>
      <c r="D746" t="s">
        <v>17</v>
      </c>
      <c r="E746" t="s">
        <v>4</v>
      </c>
      <c r="F746" t="s">
        <v>70</v>
      </c>
      <c r="G746" t="s">
        <v>329</v>
      </c>
      <c r="H746" t="s">
        <v>688</v>
      </c>
      <c r="I746" t="s">
        <v>310</v>
      </c>
      <c r="J746" t="s">
        <v>70</v>
      </c>
      <c r="K746" t="s">
        <v>162</v>
      </c>
      <c r="L746" t="s">
        <v>163</v>
      </c>
      <c r="M746" t="s">
        <v>904</v>
      </c>
      <c r="N746">
        <v>660</v>
      </c>
      <c r="O746">
        <v>-660</v>
      </c>
      <c r="P746" t="s">
        <v>154</v>
      </c>
      <c r="Q746" t="s">
        <v>187</v>
      </c>
      <c r="R746" t="s">
        <v>156</v>
      </c>
      <c r="S746" t="s">
        <v>157</v>
      </c>
      <c r="T746" t="s">
        <v>905</v>
      </c>
    </row>
    <row r="747" spans="1:20" x14ac:dyDescent="0.25">
      <c r="A747">
        <v>2026</v>
      </c>
      <c r="B747" t="s">
        <v>115</v>
      </c>
      <c r="C747" s="142">
        <v>46044</v>
      </c>
      <c r="D747" t="s">
        <v>17</v>
      </c>
      <c r="E747" t="s">
        <v>4</v>
      </c>
      <c r="F747" t="s">
        <v>70</v>
      </c>
      <c r="G747" t="s">
        <v>329</v>
      </c>
      <c r="H747" t="s">
        <v>688</v>
      </c>
      <c r="I747" t="s">
        <v>310</v>
      </c>
      <c r="J747" t="s">
        <v>70</v>
      </c>
      <c r="K747" t="s">
        <v>162</v>
      </c>
      <c r="L747" t="s">
        <v>163</v>
      </c>
      <c r="M747" t="s">
        <v>526</v>
      </c>
      <c r="N747">
        <v>75</v>
      </c>
      <c r="O747">
        <v>-75</v>
      </c>
      <c r="P747" t="s">
        <v>154</v>
      </c>
      <c r="Q747" t="s">
        <v>187</v>
      </c>
      <c r="R747" t="s">
        <v>156</v>
      </c>
      <c r="S747" t="s">
        <v>157</v>
      </c>
      <c r="T747" t="s">
        <v>906</v>
      </c>
    </row>
    <row r="748" spans="1:20" x14ac:dyDescent="0.25">
      <c r="A748">
        <v>2026</v>
      </c>
      <c r="B748" t="s">
        <v>115</v>
      </c>
      <c r="C748" s="142">
        <v>46049</v>
      </c>
      <c r="D748" t="s">
        <v>17</v>
      </c>
      <c r="E748" t="s">
        <v>4</v>
      </c>
      <c r="F748" t="s">
        <v>70</v>
      </c>
      <c r="G748" t="s">
        <v>329</v>
      </c>
      <c r="H748" t="s">
        <v>688</v>
      </c>
      <c r="I748" t="s">
        <v>310</v>
      </c>
      <c r="J748" t="s">
        <v>70</v>
      </c>
      <c r="K748" t="s">
        <v>162</v>
      </c>
      <c r="L748" t="s">
        <v>163</v>
      </c>
      <c r="M748" t="s">
        <v>907</v>
      </c>
      <c r="N748">
        <v>600</v>
      </c>
      <c r="O748">
        <v>-600</v>
      </c>
      <c r="P748" t="s">
        <v>154</v>
      </c>
      <c r="Q748" t="s">
        <v>187</v>
      </c>
      <c r="R748" t="s">
        <v>156</v>
      </c>
      <c r="S748" t="s">
        <v>157</v>
      </c>
      <c r="T748" t="s">
        <v>908</v>
      </c>
    </row>
    <row r="749" spans="1:20" x14ac:dyDescent="0.25">
      <c r="A749">
        <v>2026</v>
      </c>
      <c r="B749" t="s">
        <v>115</v>
      </c>
      <c r="C749" s="142">
        <v>46053</v>
      </c>
      <c r="D749" t="s">
        <v>17</v>
      </c>
      <c r="E749" t="s">
        <v>4</v>
      </c>
      <c r="F749" t="s">
        <v>70</v>
      </c>
      <c r="H749" t="s">
        <v>883</v>
      </c>
      <c r="I749" t="s">
        <v>310</v>
      </c>
      <c r="J749" t="s">
        <v>70</v>
      </c>
      <c r="K749" t="s">
        <v>311</v>
      </c>
      <c r="L749" t="s">
        <v>312</v>
      </c>
      <c r="M749" t="s">
        <v>313</v>
      </c>
      <c r="N749">
        <v>3905.78</v>
      </c>
      <c r="O749">
        <v>-3905.78</v>
      </c>
      <c r="P749" t="s">
        <v>154</v>
      </c>
      <c r="Q749" t="s">
        <v>187</v>
      </c>
      <c r="R749" t="s">
        <v>314</v>
      </c>
      <c r="S749" t="s">
        <v>315</v>
      </c>
      <c r="T749" t="s">
        <v>316</v>
      </c>
    </row>
    <row r="750" spans="1:20" x14ac:dyDescent="0.25">
      <c r="A750">
        <v>2026</v>
      </c>
      <c r="B750" t="s">
        <v>116</v>
      </c>
      <c r="C750" s="142">
        <v>46056</v>
      </c>
      <c r="D750" t="s">
        <v>17</v>
      </c>
      <c r="E750" t="s">
        <v>4</v>
      </c>
      <c r="F750" t="s">
        <v>70</v>
      </c>
      <c r="G750" t="s">
        <v>329</v>
      </c>
      <c r="H750" t="s">
        <v>688</v>
      </c>
      <c r="I750" t="s">
        <v>310</v>
      </c>
      <c r="J750" t="s">
        <v>70</v>
      </c>
      <c r="K750" t="s">
        <v>152</v>
      </c>
      <c r="L750" t="s">
        <v>153</v>
      </c>
      <c r="M750" t="s">
        <v>909</v>
      </c>
      <c r="N750">
        <v>88.75</v>
      </c>
      <c r="O750">
        <v>-88.75</v>
      </c>
      <c r="P750" t="s">
        <v>154</v>
      </c>
      <c r="Q750" t="s">
        <v>187</v>
      </c>
      <c r="R750" t="s">
        <v>156</v>
      </c>
      <c r="S750" t="s">
        <v>157</v>
      </c>
      <c r="T750" t="s">
        <v>910</v>
      </c>
    </row>
    <row r="751" spans="1:20" x14ac:dyDescent="0.25">
      <c r="A751">
        <v>2026</v>
      </c>
      <c r="B751" t="s">
        <v>116</v>
      </c>
      <c r="C751" s="142">
        <v>46057</v>
      </c>
      <c r="D751" t="s">
        <v>17</v>
      </c>
      <c r="E751" t="s">
        <v>4</v>
      </c>
      <c r="F751" t="s">
        <v>70</v>
      </c>
      <c r="G751" t="s">
        <v>329</v>
      </c>
      <c r="H751" t="s">
        <v>688</v>
      </c>
      <c r="I751" t="s">
        <v>310</v>
      </c>
      <c r="J751" t="s">
        <v>70</v>
      </c>
      <c r="K751" t="s">
        <v>162</v>
      </c>
      <c r="L751" t="s">
        <v>163</v>
      </c>
      <c r="M751" t="s">
        <v>911</v>
      </c>
      <c r="N751">
        <v>1643</v>
      </c>
      <c r="O751">
        <v>-1643</v>
      </c>
      <c r="P751" t="s">
        <v>154</v>
      </c>
      <c r="Q751" t="s">
        <v>187</v>
      </c>
      <c r="R751" t="s">
        <v>156</v>
      </c>
      <c r="S751" t="s">
        <v>157</v>
      </c>
      <c r="T751" t="s">
        <v>912</v>
      </c>
    </row>
    <row r="752" spans="1:20" x14ac:dyDescent="0.25">
      <c r="A752">
        <v>2026</v>
      </c>
      <c r="B752" t="s">
        <v>116</v>
      </c>
      <c r="C752" s="142">
        <v>46057</v>
      </c>
      <c r="D752" t="s">
        <v>17</v>
      </c>
      <c r="E752" t="s">
        <v>4</v>
      </c>
      <c r="F752" t="s">
        <v>70</v>
      </c>
      <c r="G752" t="s">
        <v>329</v>
      </c>
      <c r="H752" t="s">
        <v>161</v>
      </c>
      <c r="I752" t="s">
        <v>310</v>
      </c>
      <c r="J752" t="s">
        <v>70</v>
      </c>
      <c r="K752" t="s">
        <v>162</v>
      </c>
      <c r="L752" t="s">
        <v>163</v>
      </c>
      <c r="M752" t="s">
        <v>913</v>
      </c>
      <c r="N752">
        <v>696</v>
      </c>
      <c r="O752">
        <v>-696</v>
      </c>
      <c r="P752" t="s">
        <v>154</v>
      </c>
      <c r="Q752" t="s">
        <v>187</v>
      </c>
      <c r="R752" t="s">
        <v>156</v>
      </c>
      <c r="S752" t="s">
        <v>157</v>
      </c>
      <c r="T752" t="s">
        <v>914</v>
      </c>
    </row>
    <row r="753" spans="1:20" x14ac:dyDescent="0.25">
      <c r="A753">
        <v>2026</v>
      </c>
      <c r="B753" t="s">
        <v>116</v>
      </c>
      <c r="C753" s="142">
        <v>46058</v>
      </c>
      <c r="D753" t="s">
        <v>17</v>
      </c>
      <c r="E753" t="s">
        <v>4</v>
      </c>
      <c r="F753" t="s">
        <v>70</v>
      </c>
      <c r="G753" t="s">
        <v>329</v>
      </c>
      <c r="H753" t="s">
        <v>161</v>
      </c>
      <c r="I753" t="s">
        <v>310</v>
      </c>
      <c r="J753" t="s">
        <v>70</v>
      </c>
      <c r="K753" t="s">
        <v>162</v>
      </c>
      <c r="L753" t="s">
        <v>163</v>
      </c>
      <c r="M753" t="s">
        <v>915</v>
      </c>
      <c r="N753">
        <v>12.63</v>
      </c>
      <c r="O753">
        <v>-12.63</v>
      </c>
      <c r="P753" t="s">
        <v>154</v>
      </c>
      <c r="Q753" t="s">
        <v>187</v>
      </c>
      <c r="R753" t="s">
        <v>156</v>
      </c>
      <c r="S753" t="s">
        <v>157</v>
      </c>
      <c r="T753" t="s">
        <v>916</v>
      </c>
    </row>
    <row r="754" spans="1:20" x14ac:dyDescent="0.25">
      <c r="A754">
        <v>2026</v>
      </c>
      <c r="B754" t="s">
        <v>116</v>
      </c>
      <c r="C754" s="142">
        <v>46071</v>
      </c>
      <c r="D754" t="s">
        <v>17</v>
      </c>
      <c r="E754" t="s">
        <v>4</v>
      </c>
      <c r="F754" t="s">
        <v>70</v>
      </c>
      <c r="G754" t="s">
        <v>329</v>
      </c>
      <c r="H754" t="s">
        <v>161</v>
      </c>
      <c r="I754" t="s">
        <v>310</v>
      </c>
      <c r="J754" t="s">
        <v>70</v>
      </c>
      <c r="K754" t="s">
        <v>162</v>
      </c>
      <c r="L754" t="s">
        <v>163</v>
      </c>
      <c r="M754" t="s">
        <v>917</v>
      </c>
      <c r="N754">
        <v>530</v>
      </c>
      <c r="O754">
        <v>-530</v>
      </c>
      <c r="P754" t="s">
        <v>154</v>
      </c>
      <c r="Q754" t="s">
        <v>187</v>
      </c>
      <c r="R754" t="s">
        <v>156</v>
      </c>
      <c r="S754" t="s">
        <v>157</v>
      </c>
      <c r="T754" t="s">
        <v>918</v>
      </c>
    </row>
    <row r="755" spans="1:20" x14ac:dyDescent="0.25">
      <c r="A755">
        <v>2026</v>
      </c>
      <c r="B755" t="s">
        <v>116</v>
      </c>
      <c r="C755" s="142">
        <v>46072</v>
      </c>
      <c r="D755" t="s">
        <v>17</v>
      </c>
      <c r="E755" t="s">
        <v>4</v>
      </c>
      <c r="F755" t="s">
        <v>70</v>
      </c>
      <c r="G755" t="s">
        <v>329</v>
      </c>
      <c r="H755" t="s">
        <v>688</v>
      </c>
      <c r="I755" t="s">
        <v>310</v>
      </c>
      <c r="J755" t="s">
        <v>70</v>
      </c>
      <c r="K755" t="s">
        <v>162</v>
      </c>
      <c r="L755" t="s">
        <v>163</v>
      </c>
      <c r="M755" t="s">
        <v>919</v>
      </c>
      <c r="N755">
        <v>149</v>
      </c>
      <c r="O755">
        <v>-149</v>
      </c>
      <c r="P755" t="s">
        <v>154</v>
      </c>
      <c r="Q755" t="s">
        <v>187</v>
      </c>
      <c r="R755" t="s">
        <v>156</v>
      </c>
      <c r="S755" t="s">
        <v>157</v>
      </c>
      <c r="T755" t="s">
        <v>920</v>
      </c>
    </row>
    <row r="756" spans="1:20" x14ac:dyDescent="0.25">
      <c r="A756">
        <v>2026</v>
      </c>
      <c r="B756" t="s">
        <v>116</v>
      </c>
      <c r="C756" s="142">
        <v>46081</v>
      </c>
      <c r="D756" t="s">
        <v>17</v>
      </c>
      <c r="E756" t="s">
        <v>4</v>
      </c>
      <c r="F756" t="s">
        <v>70</v>
      </c>
      <c r="H756" t="s">
        <v>883</v>
      </c>
      <c r="I756" t="s">
        <v>310</v>
      </c>
      <c r="J756" t="s">
        <v>70</v>
      </c>
      <c r="K756" t="s">
        <v>311</v>
      </c>
      <c r="L756" t="s">
        <v>312</v>
      </c>
      <c r="M756" t="s">
        <v>335</v>
      </c>
      <c r="N756">
        <v>4322.7</v>
      </c>
      <c r="O756">
        <v>-4322.7</v>
      </c>
      <c r="P756" t="s">
        <v>154</v>
      </c>
      <c r="Q756" t="s">
        <v>187</v>
      </c>
      <c r="R756" t="s">
        <v>314</v>
      </c>
      <c r="S756" t="s">
        <v>315</v>
      </c>
      <c r="T756" t="s">
        <v>336</v>
      </c>
    </row>
    <row r="757" spans="1:20" x14ac:dyDescent="0.25">
      <c r="A757">
        <v>2026</v>
      </c>
      <c r="B757" t="s">
        <v>117</v>
      </c>
      <c r="C757" s="142">
        <v>46092</v>
      </c>
      <c r="D757" t="s">
        <v>17</v>
      </c>
      <c r="E757" t="s">
        <v>4</v>
      </c>
      <c r="F757" t="s">
        <v>70</v>
      </c>
      <c r="G757" t="s">
        <v>329</v>
      </c>
      <c r="H757" t="s">
        <v>688</v>
      </c>
      <c r="I757" t="s">
        <v>310</v>
      </c>
      <c r="J757" t="s">
        <v>70</v>
      </c>
      <c r="K757" t="s">
        <v>162</v>
      </c>
      <c r="L757" t="s">
        <v>163</v>
      </c>
      <c r="M757" t="s">
        <v>921</v>
      </c>
      <c r="N757">
        <v>2500</v>
      </c>
      <c r="O757">
        <v>-2500</v>
      </c>
      <c r="P757" t="s">
        <v>224</v>
      </c>
      <c r="Q757" t="s">
        <v>187</v>
      </c>
      <c r="R757" t="s">
        <v>156</v>
      </c>
      <c r="S757" t="s">
        <v>157</v>
      </c>
      <c r="T757" t="s">
        <v>922</v>
      </c>
    </row>
    <row r="758" spans="1:20" x14ac:dyDescent="0.25">
      <c r="A758">
        <v>2026</v>
      </c>
      <c r="B758" t="s">
        <v>117</v>
      </c>
      <c r="C758" s="142">
        <v>46093</v>
      </c>
      <c r="D758" t="s">
        <v>17</v>
      </c>
      <c r="E758" t="s">
        <v>4</v>
      </c>
      <c r="F758" t="s">
        <v>70</v>
      </c>
      <c r="G758" t="s">
        <v>329</v>
      </c>
      <c r="H758" t="s">
        <v>161</v>
      </c>
      <c r="I758" t="s">
        <v>310</v>
      </c>
      <c r="J758" t="s">
        <v>70</v>
      </c>
      <c r="K758" t="s">
        <v>162</v>
      </c>
      <c r="L758" t="s">
        <v>163</v>
      </c>
      <c r="M758" t="s">
        <v>923</v>
      </c>
      <c r="N758">
        <v>1645.23</v>
      </c>
      <c r="O758">
        <v>-1645.23</v>
      </c>
      <c r="P758" t="s">
        <v>224</v>
      </c>
      <c r="Q758" t="s">
        <v>187</v>
      </c>
      <c r="R758" t="s">
        <v>156</v>
      </c>
      <c r="S758" t="s">
        <v>157</v>
      </c>
      <c r="T758" t="s">
        <v>924</v>
      </c>
    </row>
    <row r="759" spans="1:20" x14ac:dyDescent="0.25">
      <c r="A759">
        <v>2026</v>
      </c>
      <c r="B759" t="s">
        <v>117</v>
      </c>
      <c r="C759" s="142">
        <v>46097</v>
      </c>
      <c r="D759" t="s">
        <v>17</v>
      </c>
      <c r="E759" t="s">
        <v>4</v>
      </c>
      <c r="F759" t="s">
        <v>70</v>
      </c>
      <c r="G759" t="s">
        <v>329</v>
      </c>
      <c r="H759" t="s">
        <v>688</v>
      </c>
      <c r="I759" t="s">
        <v>310</v>
      </c>
      <c r="J759" t="s">
        <v>70</v>
      </c>
      <c r="K759" t="s">
        <v>162</v>
      </c>
      <c r="L759" t="s">
        <v>163</v>
      </c>
      <c r="M759" t="s">
        <v>925</v>
      </c>
      <c r="N759">
        <v>200</v>
      </c>
      <c r="O759">
        <v>-200</v>
      </c>
      <c r="P759" t="s">
        <v>224</v>
      </c>
      <c r="Q759" t="s">
        <v>187</v>
      </c>
      <c r="R759" t="s">
        <v>156</v>
      </c>
      <c r="S759" t="s">
        <v>157</v>
      </c>
      <c r="T759" t="s">
        <v>926</v>
      </c>
    </row>
    <row r="760" spans="1:20" x14ac:dyDescent="0.25">
      <c r="A760">
        <v>2026</v>
      </c>
      <c r="B760" t="s">
        <v>117</v>
      </c>
      <c r="C760" s="142">
        <v>46111</v>
      </c>
      <c r="D760" t="s">
        <v>17</v>
      </c>
      <c r="E760" t="s">
        <v>4</v>
      </c>
      <c r="F760" t="s">
        <v>70</v>
      </c>
      <c r="G760" t="s">
        <v>329</v>
      </c>
      <c r="H760" t="s">
        <v>688</v>
      </c>
      <c r="I760" t="s">
        <v>310</v>
      </c>
      <c r="J760" t="s">
        <v>70</v>
      </c>
      <c r="K760" t="s">
        <v>162</v>
      </c>
      <c r="L760" t="s">
        <v>163</v>
      </c>
      <c r="M760" t="s">
        <v>927</v>
      </c>
      <c r="N760">
        <v>1546</v>
      </c>
      <c r="O760">
        <v>-1546</v>
      </c>
      <c r="P760" t="s">
        <v>224</v>
      </c>
      <c r="Q760" t="s">
        <v>187</v>
      </c>
      <c r="R760" t="s">
        <v>156</v>
      </c>
      <c r="S760" t="s">
        <v>157</v>
      </c>
      <c r="T760" t="s">
        <v>928</v>
      </c>
    </row>
    <row r="761" spans="1:20" x14ac:dyDescent="0.25">
      <c r="A761">
        <v>2026</v>
      </c>
      <c r="B761" t="s">
        <v>117</v>
      </c>
      <c r="C761" s="142">
        <v>46112</v>
      </c>
      <c r="D761" t="s">
        <v>17</v>
      </c>
      <c r="E761" t="s">
        <v>4</v>
      </c>
      <c r="F761" t="s">
        <v>70</v>
      </c>
      <c r="G761" t="s">
        <v>329</v>
      </c>
      <c r="H761" t="s">
        <v>688</v>
      </c>
      <c r="I761" t="s">
        <v>310</v>
      </c>
      <c r="J761" t="s">
        <v>70</v>
      </c>
      <c r="K761" t="s">
        <v>162</v>
      </c>
      <c r="L761" t="s">
        <v>163</v>
      </c>
      <c r="M761" t="s">
        <v>929</v>
      </c>
      <c r="N761">
        <v>110</v>
      </c>
      <c r="O761">
        <v>-110</v>
      </c>
      <c r="P761" t="s">
        <v>224</v>
      </c>
      <c r="Q761" t="s">
        <v>187</v>
      </c>
      <c r="R761" t="s">
        <v>156</v>
      </c>
      <c r="S761" t="s">
        <v>157</v>
      </c>
      <c r="T761" t="s">
        <v>930</v>
      </c>
    </row>
    <row r="762" spans="1:20" x14ac:dyDescent="0.25">
      <c r="A762">
        <v>2026</v>
      </c>
      <c r="B762" t="s">
        <v>117</v>
      </c>
      <c r="C762" s="142">
        <v>46112</v>
      </c>
      <c r="D762" t="s">
        <v>17</v>
      </c>
      <c r="E762" t="s">
        <v>4</v>
      </c>
      <c r="F762" t="s">
        <v>70</v>
      </c>
      <c r="H762" t="s">
        <v>883</v>
      </c>
      <c r="I762" t="s">
        <v>310</v>
      </c>
      <c r="J762" t="s">
        <v>70</v>
      </c>
      <c r="K762" t="s">
        <v>311</v>
      </c>
      <c r="L762" t="s">
        <v>312</v>
      </c>
      <c r="M762" t="s">
        <v>347</v>
      </c>
      <c r="N762">
        <v>5763.13</v>
      </c>
      <c r="O762">
        <v>-5763.13</v>
      </c>
      <c r="P762" t="s">
        <v>154</v>
      </c>
      <c r="Q762" t="s">
        <v>187</v>
      </c>
      <c r="R762" t="s">
        <v>314</v>
      </c>
      <c r="S762" t="s">
        <v>315</v>
      </c>
      <c r="T762" t="s">
        <v>348</v>
      </c>
    </row>
    <row r="763" spans="1:20" x14ac:dyDescent="0.25">
      <c r="A763">
        <v>2025</v>
      </c>
      <c r="B763" t="s">
        <v>103</v>
      </c>
      <c r="C763" s="142">
        <v>45663</v>
      </c>
      <c r="D763" t="s">
        <v>17</v>
      </c>
      <c r="E763" t="s">
        <v>4</v>
      </c>
      <c r="F763" t="s">
        <v>71</v>
      </c>
      <c r="G763" t="s">
        <v>329</v>
      </c>
      <c r="H763" t="s">
        <v>150</v>
      </c>
      <c r="I763" t="s">
        <v>350</v>
      </c>
      <c r="J763" t="s">
        <v>71</v>
      </c>
      <c r="K763" t="s">
        <v>311</v>
      </c>
      <c r="L763" t="s">
        <v>312</v>
      </c>
      <c r="N763">
        <v>1337.55</v>
      </c>
      <c r="O763">
        <v>1337.55</v>
      </c>
      <c r="P763" t="s">
        <v>154</v>
      </c>
      <c r="Q763" t="s">
        <v>155</v>
      </c>
      <c r="R763" t="s">
        <v>156</v>
      </c>
      <c r="S763" t="s">
        <v>157</v>
      </c>
      <c r="T763" t="s">
        <v>71</v>
      </c>
    </row>
    <row r="764" spans="1:20" x14ac:dyDescent="0.25">
      <c r="A764">
        <v>2025</v>
      </c>
      <c r="B764" t="s">
        <v>103</v>
      </c>
      <c r="C764" s="142">
        <v>45684</v>
      </c>
      <c r="D764" t="s">
        <v>17</v>
      </c>
      <c r="E764" t="s">
        <v>4</v>
      </c>
      <c r="F764" t="s">
        <v>71</v>
      </c>
      <c r="G764" t="s">
        <v>329</v>
      </c>
      <c r="H764" t="s">
        <v>236</v>
      </c>
      <c r="I764" t="s">
        <v>350</v>
      </c>
      <c r="J764" t="s">
        <v>71</v>
      </c>
      <c r="K764" t="s">
        <v>206</v>
      </c>
      <c r="L764" t="s">
        <v>207</v>
      </c>
      <c r="N764">
        <v>1550</v>
      </c>
      <c r="O764">
        <v>1550</v>
      </c>
      <c r="P764" t="s">
        <v>154</v>
      </c>
      <c r="Q764" t="s">
        <v>155</v>
      </c>
      <c r="R764" t="s">
        <v>156</v>
      </c>
      <c r="S764" t="s">
        <v>157</v>
      </c>
      <c r="T764" t="s">
        <v>71</v>
      </c>
    </row>
    <row r="765" spans="1:20" x14ac:dyDescent="0.25">
      <c r="A765">
        <v>2025</v>
      </c>
      <c r="B765" t="s">
        <v>103</v>
      </c>
      <c r="C765" s="142">
        <v>45684</v>
      </c>
      <c r="D765" t="s">
        <v>17</v>
      </c>
      <c r="E765" t="s">
        <v>4</v>
      </c>
      <c r="F765" t="s">
        <v>71</v>
      </c>
      <c r="G765" t="s">
        <v>329</v>
      </c>
      <c r="H765" t="s">
        <v>236</v>
      </c>
      <c r="I765" t="s">
        <v>350</v>
      </c>
      <c r="J765" t="s">
        <v>71</v>
      </c>
      <c r="K765" t="s">
        <v>206</v>
      </c>
      <c r="L765" t="s">
        <v>207</v>
      </c>
      <c r="N765">
        <v>806.56</v>
      </c>
      <c r="O765">
        <v>806.56</v>
      </c>
      <c r="P765" t="s">
        <v>154</v>
      </c>
      <c r="Q765" t="s">
        <v>155</v>
      </c>
      <c r="R765" t="s">
        <v>156</v>
      </c>
      <c r="S765" t="s">
        <v>157</v>
      </c>
      <c r="T765" t="s">
        <v>71</v>
      </c>
    </row>
    <row r="766" spans="1:20" x14ac:dyDescent="0.25">
      <c r="A766">
        <v>2025</v>
      </c>
      <c r="B766" t="s">
        <v>104</v>
      </c>
      <c r="C766" s="142">
        <v>45716</v>
      </c>
      <c r="D766" t="s">
        <v>17</v>
      </c>
      <c r="E766" t="s">
        <v>4</v>
      </c>
      <c r="F766" t="s">
        <v>71</v>
      </c>
      <c r="G766" t="s">
        <v>329</v>
      </c>
      <c r="H766" t="s">
        <v>236</v>
      </c>
      <c r="I766" t="s">
        <v>350</v>
      </c>
      <c r="J766" t="s">
        <v>71</v>
      </c>
      <c r="K766" t="s">
        <v>159</v>
      </c>
      <c r="L766" t="s">
        <v>160</v>
      </c>
      <c r="N766">
        <v>82.8</v>
      </c>
      <c r="O766">
        <v>82.8</v>
      </c>
      <c r="P766" t="s">
        <v>154</v>
      </c>
      <c r="Q766" t="s">
        <v>155</v>
      </c>
      <c r="R766" t="s">
        <v>156</v>
      </c>
      <c r="S766" t="s">
        <v>157</v>
      </c>
      <c r="T766" t="s">
        <v>71</v>
      </c>
    </row>
    <row r="767" spans="1:20" x14ac:dyDescent="0.25">
      <c r="A767">
        <v>2025</v>
      </c>
      <c r="B767" t="s">
        <v>104</v>
      </c>
      <c r="C767" s="142">
        <v>45716</v>
      </c>
      <c r="D767" t="s">
        <v>17</v>
      </c>
      <c r="E767" t="s">
        <v>4</v>
      </c>
      <c r="F767" t="s">
        <v>71</v>
      </c>
      <c r="G767" t="s">
        <v>329</v>
      </c>
      <c r="H767" t="s">
        <v>236</v>
      </c>
      <c r="I767" t="s">
        <v>350</v>
      </c>
      <c r="J767" t="s">
        <v>71</v>
      </c>
      <c r="K767" t="s">
        <v>159</v>
      </c>
      <c r="L767" t="s">
        <v>160</v>
      </c>
      <c r="N767">
        <v>441</v>
      </c>
      <c r="O767">
        <v>441</v>
      </c>
      <c r="P767" t="s">
        <v>154</v>
      </c>
      <c r="Q767" t="s">
        <v>155</v>
      </c>
      <c r="R767" t="s">
        <v>156</v>
      </c>
      <c r="S767" t="s">
        <v>157</v>
      </c>
      <c r="T767" t="s">
        <v>71</v>
      </c>
    </row>
    <row r="768" spans="1:20" x14ac:dyDescent="0.25">
      <c r="A768">
        <v>2025</v>
      </c>
      <c r="B768" t="s">
        <v>104</v>
      </c>
      <c r="C768" s="142">
        <v>45716</v>
      </c>
      <c r="D768" t="s">
        <v>17</v>
      </c>
      <c r="E768" t="s">
        <v>4</v>
      </c>
      <c r="F768" t="s">
        <v>71</v>
      </c>
      <c r="G768" t="s">
        <v>329</v>
      </c>
      <c r="H768" t="s">
        <v>236</v>
      </c>
      <c r="I768" t="s">
        <v>350</v>
      </c>
      <c r="J768" t="s">
        <v>71</v>
      </c>
      <c r="K768" t="s">
        <v>159</v>
      </c>
      <c r="L768" t="s">
        <v>160</v>
      </c>
      <c r="N768">
        <v>47.2</v>
      </c>
      <c r="O768">
        <v>47.2</v>
      </c>
      <c r="P768" t="s">
        <v>154</v>
      </c>
      <c r="Q768" t="s">
        <v>155</v>
      </c>
      <c r="R768" t="s">
        <v>156</v>
      </c>
      <c r="S768" t="s">
        <v>157</v>
      </c>
      <c r="T768" t="s">
        <v>71</v>
      </c>
    </row>
    <row r="769" spans="1:20" x14ac:dyDescent="0.25">
      <c r="A769">
        <v>2025</v>
      </c>
      <c r="B769" t="s">
        <v>104</v>
      </c>
      <c r="C769" s="142">
        <v>45716</v>
      </c>
      <c r="D769" t="s">
        <v>17</v>
      </c>
      <c r="E769" t="s">
        <v>4</v>
      </c>
      <c r="F769" t="s">
        <v>71</v>
      </c>
      <c r="G769" t="s">
        <v>329</v>
      </c>
      <c r="H769" t="s">
        <v>236</v>
      </c>
      <c r="I769" t="s">
        <v>350</v>
      </c>
      <c r="J769" t="s">
        <v>71</v>
      </c>
      <c r="K769" t="s">
        <v>159</v>
      </c>
      <c r="L769" t="s">
        <v>160</v>
      </c>
      <c r="N769">
        <v>34.5</v>
      </c>
      <c r="O769">
        <v>34.5</v>
      </c>
      <c r="P769" t="s">
        <v>154</v>
      </c>
      <c r="Q769" t="s">
        <v>155</v>
      </c>
      <c r="R769" t="s">
        <v>156</v>
      </c>
      <c r="S769" t="s">
        <v>157</v>
      </c>
      <c r="T769" t="s">
        <v>71</v>
      </c>
    </row>
    <row r="770" spans="1:20" x14ac:dyDescent="0.25">
      <c r="A770">
        <v>2025</v>
      </c>
      <c r="B770" t="s">
        <v>104</v>
      </c>
      <c r="C770" s="142">
        <v>45716</v>
      </c>
      <c r="D770" t="s">
        <v>17</v>
      </c>
      <c r="E770" t="s">
        <v>4</v>
      </c>
      <c r="F770" t="s">
        <v>71</v>
      </c>
      <c r="G770" t="s">
        <v>329</v>
      </c>
      <c r="H770" t="s">
        <v>236</v>
      </c>
      <c r="I770" t="s">
        <v>350</v>
      </c>
      <c r="J770" t="s">
        <v>71</v>
      </c>
      <c r="K770" t="s">
        <v>159</v>
      </c>
      <c r="L770" t="s">
        <v>160</v>
      </c>
      <c r="N770">
        <v>35.200000000000003</v>
      </c>
      <c r="O770">
        <v>35.200000000000003</v>
      </c>
      <c r="P770" t="s">
        <v>154</v>
      </c>
      <c r="Q770" t="s">
        <v>155</v>
      </c>
      <c r="R770" t="s">
        <v>156</v>
      </c>
      <c r="S770" t="s">
        <v>157</v>
      </c>
      <c r="T770" t="s">
        <v>71</v>
      </c>
    </row>
    <row r="771" spans="1:20" x14ac:dyDescent="0.25">
      <c r="A771">
        <v>2025</v>
      </c>
      <c r="B771" t="s">
        <v>105</v>
      </c>
      <c r="C771" s="142">
        <v>45740</v>
      </c>
      <c r="D771" t="s">
        <v>17</v>
      </c>
      <c r="E771" t="s">
        <v>4</v>
      </c>
      <c r="F771" t="s">
        <v>71</v>
      </c>
      <c r="G771" t="s">
        <v>329</v>
      </c>
      <c r="H771" t="s">
        <v>236</v>
      </c>
      <c r="I771" t="s">
        <v>350</v>
      </c>
      <c r="J771" t="s">
        <v>71</v>
      </c>
      <c r="K771" t="s">
        <v>162</v>
      </c>
      <c r="L771" t="s">
        <v>163</v>
      </c>
      <c r="N771">
        <v>3140</v>
      </c>
      <c r="O771">
        <v>3140</v>
      </c>
      <c r="P771" t="s">
        <v>154</v>
      </c>
      <c r="Q771" t="s">
        <v>155</v>
      </c>
      <c r="R771" t="s">
        <v>156</v>
      </c>
      <c r="S771" t="s">
        <v>157</v>
      </c>
      <c r="T771" t="s">
        <v>71</v>
      </c>
    </row>
    <row r="772" spans="1:20" x14ac:dyDescent="0.25">
      <c r="A772">
        <v>2025</v>
      </c>
      <c r="B772" t="s">
        <v>105</v>
      </c>
      <c r="C772" s="142">
        <v>45740</v>
      </c>
      <c r="D772" t="s">
        <v>17</v>
      </c>
      <c r="E772" t="s">
        <v>4</v>
      </c>
      <c r="F772" t="s">
        <v>71</v>
      </c>
      <c r="G772" t="s">
        <v>329</v>
      </c>
      <c r="H772" t="s">
        <v>236</v>
      </c>
      <c r="I772" t="s">
        <v>350</v>
      </c>
      <c r="J772" t="s">
        <v>71</v>
      </c>
      <c r="K772" t="s">
        <v>206</v>
      </c>
      <c r="L772" t="s">
        <v>207</v>
      </c>
      <c r="N772">
        <v>224</v>
      </c>
      <c r="O772">
        <v>224</v>
      </c>
      <c r="P772" t="s">
        <v>154</v>
      </c>
      <c r="Q772" t="s">
        <v>155</v>
      </c>
      <c r="R772" t="s">
        <v>156</v>
      </c>
      <c r="S772" t="s">
        <v>157</v>
      </c>
      <c r="T772" t="s">
        <v>71</v>
      </c>
    </row>
    <row r="773" spans="1:20" x14ac:dyDescent="0.25">
      <c r="A773">
        <v>2025</v>
      </c>
      <c r="B773" t="s">
        <v>106</v>
      </c>
      <c r="C773" s="142">
        <v>45749</v>
      </c>
      <c r="D773" t="s">
        <v>17</v>
      </c>
      <c r="E773" t="s">
        <v>4</v>
      </c>
      <c r="F773" t="s">
        <v>71</v>
      </c>
      <c r="G773" t="s">
        <v>329</v>
      </c>
      <c r="H773" t="s">
        <v>236</v>
      </c>
      <c r="I773" t="s">
        <v>350</v>
      </c>
      <c r="J773" t="s">
        <v>71</v>
      </c>
      <c r="K773" t="s">
        <v>159</v>
      </c>
      <c r="L773" t="s">
        <v>160</v>
      </c>
      <c r="N773">
        <v>115</v>
      </c>
      <c r="O773">
        <v>115</v>
      </c>
      <c r="P773" t="s">
        <v>154</v>
      </c>
      <c r="Q773" t="s">
        <v>155</v>
      </c>
      <c r="R773" t="s">
        <v>156</v>
      </c>
      <c r="S773" t="s">
        <v>157</v>
      </c>
      <c r="T773" t="s">
        <v>71</v>
      </c>
    </row>
    <row r="774" spans="1:20" x14ac:dyDescent="0.25">
      <c r="A774">
        <v>2025</v>
      </c>
      <c r="B774" t="s">
        <v>106</v>
      </c>
      <c r="C774" s="142">
        <v>45749</v>
      </c>
      <c r="D774" t="s">
        <v>17</v>
      </c>
      <c r="E774" t="s">
        <v>4</v>
      </c>
      <c r="F774" t="s">
        <v>71</v>
      </c>
      <c r="G774" t="s">
        <v>329</v>
      </c>
      <c r="H774" t="s">
        <v>236</v>
      </c>
      <c r="I774" t="s">
        <v>350</v>
      </c>
      <c r="J774" t="s">
        <v>71</v>
      </c>
      <c r="K774" t="s">
        <v>159</v>
      </c>
      <c r="L774" t="s">
        <v>160</v>
      </c>
      <c r="N774">
        <v>55</v>
      </c>
      <c r="O774">
        <v>55</v>
      </c>
      <c r="P774" t="s">
        <v>154</v>
      </c>
      <c r="Q774" t="s">
        <v>155</v>
      </c>
      <c r="R774" t="s">
        <v>156</v>
      </c>
      <c r="S774" t="s">
        <v>157</v>
      </c>
      <c r="T774" t="s">
        <v>71</v>
      </c>
    </row>
    <row r="775" spans="1:20" x14ac:dyDescent="0.25">
      <c r="A775">
        <v>2025</v>
      </c>
      <c r="B775" t="s">
        <v>106</v>
      </c>
      <c r="C775" s="142">
        <v>45750</v>
      </c>
      <c r="D775" t="s">
        <v>17</v>
      </c>
      <c r="E775" t="s">
        <v>4</v>
      </c>
      <c r="F775" t="s">
        <v>71</v>
      </c>
      <c r="G775" t="s">
        <v>329</v>
      </c>
      <c r="H775" t="s">
        <v>236</v>
      </c>
      <c r="I775" t="s">
        <v>350</v>
      </c>
      <c r="J775" t="s">
        <v>71</v>
      </c>
      <c r="K775" t="s">
        <v>159</v>
      </c>
      <c r="L775" t="s">
        <v>160</v>
      </c>
      <c r="N775">
        <v>510</v>
      </c>
      <c r="O775">
        <v>510</v>
      </c>
      <c r="P775" t="s">
        <v>154</v>
      </c>
      <c r="Q775" t="s">
        <v>155</v>
      </c>
      <c r="R775" t="s">
        <v>156</v>
      </c>
      <c r="S775" t="s">
        <v>157</v>
      </c>
      <c r="T775" t="s">
        <v>71</v>
      </c>
    </row>
    <row r="776" spans="1:20" x14ac:dyDescent="0.25">
      <c r="A776">
        <v>2025</v>
      </c>
      <c r="B776" t="s">
        <v>106</v>
      </c>
      <c r="C776" s="142">
        <v>45756</v>
      </c>
      <c r="D776" t="s">
        <v>17</v>
      </c>
      <c r="E776" t="s">
        <v>4</v>
      </c>
      <c r="F776" t="s">
        <v>71</v>
      </c>
      <c r="G776" t="s">
        <v>329</v>
      </c>
      <c r="H776" t="s">
        <v>236</v>
      </c>
      <c r="I776" t="s">
        <v>350</v>
      </c>
      <c r="J776" t="s">
        <v>71</v>
      </c>
      <c r="K776" t="s">
        <v>159</v>
      </c>
      <c r="L776" t="s">
        <v>160</v>
      </c>
      <c r="N776">
        <v>1399</v>
      </c>
      <c r="O776">
        <v>1399</v>
      </c>
      <c r="P776" t="s">
        <v>154</v>
      </c>
      <c r="Q776" t="s">
        <v>155</v>
      </c>
      <c r="R776" t="s">
        <v>156</v>
      </c>
      <c r="S776" t="s">
        <v>157</v>
      </c>
      <c r="T776" t="s">
        <v>71</v>
      </c>
    </row>
    <row r="777" spans="1:20" x14ac:dyDescent="0.25">
      <c r="A777">
        <v>2025</v>
      </c>
      <c r="B777" t="s">
        <v>106</v>
      </c>
      <c r="C777" s="142">
        <v>45756</v>
      </c>
      <c r="D777" t="s">
        <v>17</v>
      </c>
      <c r="E777" t="s">
        <v>4</v>
      </c>
      <c r="F777" t="s">
        <v>71</v>
      </c>
      <c r="G777" t="s">
        <v>329</v>
      </c>
      <c r="H777" t="s">
        <v>150</v>
      </c>
      <c r="I777" t="s">
        <v>350</v>
      </c>
      <c r="J777" t="s">
        <v>71</v>
      </c>
      <c r="K777" t="s">
        <v>159</v>
      </c>
      <c r="L777" t="s">
        <v>160</v>
      </c>
      <c r="N777">
        <v>1000</v>
      </c>
      <c r="O777">
        <v>1000</v>
      </c>
      <c r="P777" t="s">
        <v>154</v>
      </c>
      <c r="Q777" t="s">
        <v>155</v>
      </c>
      <c r="R777" t="s">
        <v>156</v>
      </c>
      <c r="S777" t="s">
        <v>157</v>
      </c>
      <c r="T777" t="s">
        <v>71</v>
      </c>
    </row>
    <row r="778" spans="1:20" x14ac:dyDescent="0.25">
      <c r="A778">
        <v>2025</v>
      </c>
      <c r="B778" t="s">
        <v>106</v>
      </c>
      <c r="C778" s="142">
        <v>45749</v>
      </c>
      <c r="D778" t="s">
        <v>17</v>
      </c>
      <c r="E778" t="s">
        <v>4</v>
      </c>
      <c r="F778" t="s">
        <v>71</v>
      </c>
      <c r="G778" t="s">
        <v>329</v>
      </c>
      <c r="H778" t="s">
        <v>236</v>
      </c>
      <c r="I778" t="s">
        <v>350</v>
      </c>
      <c r="J778" t="s">
        <v>71</v>
      </c>
      <c r="K778" t="s">
        <v>162</v>
      </c>
      <c r="L778" t="s">
        <v>163</v>
      </c>
      <c r="N778">
        <v>2340</v>
      </c>
      <c r="O778">
        <v>2340</v>
      </c>
      <c r="P778" t="s">
        <v>154</v>
      </c>
      <c r="Q778" t="s">
        <v>155</v>
      </c>
      <c r="R778" t="s">
        <v>156</v>
      </c>
      <c r="S778" t="s">
        <v>157</v>
      </c>
      <c r="T778" t="s">
        <v>71</v>
      </c>
    </row>
    <row r="779" spans="1:20" x14ac:dyDescent="0.25">
      <c r="A779">
        <v>2025</v>
      </c>
      <c r="B779" t="s">
        <v>106</v>
      </c>
      <c r="C779" s="142">
        <v>45749</v>
      </c>
      <c r="D779" t="s">
        <v>17</v>
      </c>
      <c r="E779" t="s">
        <v>4</v>
      </c>
      <c r="F779" t="s">
        <v>71</v>
      </c>
      <c r="G779" t="s">
        <v>329</v>
      </c>
      <c r="H779" t="s">
        <v>236</v>
      </c>
      <c r="I779" t="s">
        <v>350</v>
      </c>
      <c r="J779" t="s">
        <v>71</v>
      </c>
      <c r="K779" t="s">
        <v>162</v>
      </c>
      <c r="L779" t="s">
        <v>163</v>
      </c>
      <c r="N779">
        <v>12616</v>
      </c>
      <c r="O779">
        <v>12616</v>
      </c>
      <c r="P779" t="s">
        <v>154</v>
      </c>
      <c r="Q779" t="s">
        <v>155</v>
      </c>
      <c r="R779" t="s">
        <v>156</v>
      </c>
      <c r="S779" t="s">
        <v>157</v>
      </c>
      <c r="T779" t="s">
        <v>71</v>
      </c>
    </row>
    <row r="780" spans="1:20" x14ac:dyDescent="0.25">
      <c r="A780">
        <v>2025</v>
      </c>
      <c r="B780" t="s">
        <v>106</v>
      </c>
      <c r="C780" s="142">
        <v>45755</v>
      </c>
      <c r="D780" t="s">
        <v>17</v>
      </c>
      <c r="E780" t="s">
        <v>4</v>
      </c>
      <c r="F780" t="s">
        <v>71</v>
      </c>
      <c r="G780" t="s">
        <v>329</v>
      </c>
      <c r="H780" t="s">
        <v>236</v>
      </c>
      <c r="I780" t="s">
        <v>350</v>
      </c>
      <c r="J780" t="s">
        <v>71</v>
      </c>
      <c r="K780" t="s">
        <v>162</v>
      </c>
      <c r="L780" t="s">
        <v>163</v>
      </c>
      <c r="N780">
        <v>940</v>
      </c>
      <c r="O780">
        <v>940</v>
      </c>
      <c r="P780" t="s">
        <v>154</v>
      </c>
      <c r="Q780" t="s">
        <v>155</v>
      </c>
      <c r="R780" t="s">
        <v>156</v>
      </c>
      <c r="S780" t="s">
        <v>157</v>
      </c>
      <c r="T780" t="s">
        <v>71</v>
      </c>
    </row>
    <row r="781" spans="1:20" x14ac:dyDescent="0.25">
      <c r="A781">
        <v>2025</v>
      </c>
      <c r="B781" t="s">
        <v>106</v>
      </c>
      <c r="C781" s="142">
        <v>45758</v>
      </c>
      <c r="D781" t="s">
        <v>17</v>
      </c>
      <c r="E781" t="s">
        <v>4</v>
      </c>
      <c r="F781" t="s">
        <v>71</v>
      </c>
      <c r="G781" t="s">
        <v>329</v>
      </c>
      <c r="H781" t="s">
        <v>236</v>
      </c>
      <c r="I781" t="s">
        <v>350</v>
      </c>
      <c r="J781" t="s">
        <v>71</v>
      </c>
      <c r="K781" t="s">
        <v>162</v>
      </c>
      <c r="L781" t="s">
        <v>163</v>
      </c>
      <c r="N781">
        <v>540</v>
      </c>
      <c r="O781">
        <v>540</v>
      </c>
      <c r="P781" t="s">
        <v>154</v>
      </c>
      <c r="Q781" t="s">
        <v>155</v>
      </c>
      <c r="R781" t="s">
        <v>156</v>
      </c>
      <c r="S781" t="s">
        <v>157</v>
      </c>
      <c r="T781" t="s">
        <v>71</v>
      </c>
    </row>
    <row r="782" spans="1:20" x14ac:dyDescent="0.25">
      <c r="A782">
        <v>2025</v>
      </c>
      <c r="B782" t="s">
        <v>106</v>
      </c>
      <c r="C782" s="142">
        <v>45748</v>
      </c>
      <c r="D782" t="s">
        <v>17</v>
      </c>
      <c r="E782" t="s">
        <v>4</v>
      </c>
      <c r="F782" t="s">
        <v>71</v>
      </c>
      <c r="G782" t="s">
        <v>329</v>
      </c>
      <c r="H782" t="s">
        <v>236</v>
      </c>
      <c r="I782" t="s">
        <v>350</v>
      </c>
      <c r="J782" t="s">
        <v>71</v>
      </c>
      <c r="K782" t="s">
        <v>206</v>
      </c>
      <c r="L782" t="s">
        <v>207</v>
      </c>
      <c r="N782">
        <v>1235.79</v>
      </c>
      <c r="O782">
        <v>1235.79</v>
      </c>
      <c r="P782" t="s">
        <v>154</v>
      </c>
      <c r="Q782" t="s">
        <v>155</v>
      </c>
      <c r="R782" t="s">
        <v>156</v>
      </c>
      <c r="S782" t="s">
        <v>157</v>
      </c>
      <c r="T782" t="s">
        <v>71</v>
      </c>
    </row>
    <row r="783" spans="1:20" x14ac:dyDescent="0.25">
      <c r="A783">
        <v>2025</v>
      </c>
      <c r="B783" t="s">
        <v>107</v>
      </c>
      <c r="C783" s="142">
        <v>45793</v>
      </c>
      <c r="D783" t="s">
        <v>17</v>
      </c>
      <c r="E783" t="s">
        <v>4</v>
      </c>
      <c r="F783" t="s">
        <v>71</v>
      </c>
      <c r="G783" t="s">
        <v>329</v>
      </c>
      <c r="H783" t="s">
        <v>236</v>
      </c>
      <c r="I783" t="s">
        <v>310</v>
      </c>
      <c r="J783" t="s">
        <v>71</v>
      </c>
      <c r="K783" t="s">
        <v>159</v>
      </c>
      <c r="L783" t="s">
        <v>160</v>
      </c>
      <c r="N783">
        <v>752.56</v>
      </c>
      <c r="O783">
        <v>752.56</v>
      </c>
      <c r="P783" t="s">
        <v>154</v>
      </c>
      <c r="Q783" t="s">
        <v>155</v>
      </c>
      <c r="R783" t="s">
        <v>156</v>
      </c>
      <c r="S783" t="s">
        <v>157</v>
      </c>
      <c r="T783" t="s">
        <v>71</v>
      </c>
    </row>
    <row r="784" spans="1:20" x14ac:dyDescent="0.25">
      <c r="A784">
        <v>2025</v>
      </c>
      <c r="B784" t="s">
        <v>107</v>
      </c>
      <c r="C784" s="142">
        <v>45793</v>
      </c>
      <c r="D784" t="s">
        <v>17</v>
      </c>
      <c r="E784" t="s">
        <v>4</v>
      </c>
      <c r="F784" t="s">
        <v>71</v>
      </c>
      <c r="G784" t="s">
        <v>329</v>
      </c>
      <c r="H784" t="s">
        <v>236</v>
      </c>
      <c r="I784" t="s">
        <v>310</v>
      </c>
      <c r="J784" t="s">
        <v>71</v>
      </c>
      <c r="K784" t="s">
        <v>162</v>
      </c>
      <c r="L784" t="s">
        <v>163</v>
      </c>
      <c r="N784">
        <v>3000</v>
      </c>
      <c r="O784">
        <v>3000</v>
      </c>
      <c r="P784" t="s">
        <v>154</v>
      </c>
      <c r="Q784" t="s">
        <v>155</v>
      </c>
      <c r="R784" t="s">
        <v>156</v>
      </c>
      <c r="S784" t="s">
        <v>157</v>
      </c>
      <c r="T784" t="s">
        <v>71</v>
      </c>
    </row>
    <row r="785" spans="1:20" x14ac:dyDescent="0.25">
      <c r="A785">
        <v>2025</v>
      </c>
      <c r="B785" t="s">
        <v>107</v>
      </c>
      <c r="C785" s="142">
        <v>45799</v>
      </c>
      <c r="D785" t="s">
        <v>17</v>
      </c>
      <c r="E785" t="s">
        <v>4</v>
      </c>
      <c r="F785" t="s">
        <v>71</v>
      </c>
      <c r="G785" t="s">
        <v>329</v>
      </c>
      <c r="H785" t="s">
        <v>236</v>
      </c>
      <c r="I785" t="s">
        <v>310</v>
      </c>
      <c r="J785" t="s">
        <v>71</v>
      </c>
      <c r="K785" t="s">
        <v>206</v>
      </c>
      <c r="L785" t="s">
        <v>207</v>
      </c>
      <c r="N785">
        <v>709.55</v>
      </c>
      <c r="O785">
        <v>709.55</v>
      </c>
      <c r="P785" t="s">
        <v>154</v>
      </c>
      <c r="Q785" t="s">
        <v>155</v>
      </c>
      <c r="R785" t="s">
        <v>156</v>
      </c>
      <c r="S785" t="s">
        <v>157</v>
      </c>
      <c r="T785" t="s">
        <v>71</v>
      </c>
    </row>
    <row r="786" spans="1:20" x14ac:dyDescent="0.25">
      <c r="A786">
        <v>2025</v>
      </c>
      <c r="B786" t="s">
        <v>108</v>
      </c>
      <c r="C786" s="142">
        <v>45809</v>
      </c>
      <c r="D786" t="s">
        <v>17</v>
      </c>
      <c r="E786" t="s">
        <v>4</v>
      </c>
      <c r="F786" t="s">
        <v>71</v>
      </c>
      <c r="G786" t="s">
        <v>329</v>
      </c>
      <c r="H786" t="s">
        <v>357</v>
      </c>
      <c r="I786" t="s">
        <v>310</v>
      </c>
      <c r="J786" t="s">
        <v>71</v>
      </c>
      <c r="K786" t="s">
        <v>311</v>
      </c>
      <c r="L786" t="s">
        <v>312</v>
      </c>
      <c r="N786">
        <v>5896.84</v>
      </c>
      <c r="O786">
        <v>-5896.84</v>
      </c>
      <c r="P786" t="s">
        <v>154</v>
      </c>
      <c r="Q786" t="s">
        <v>165</v>
      </c>
      <c r="R786" t="s">
        <v>166</v>
      </c>
      <c r="S786" t="s">
        <v>167</v>
      </c>
      <c r="T786" t="s">
        <v>358</v>
      </c>
    </row>
    <row r="787" spans="1:20" x14ac:dyDescent="0.25">
      <c r="A787">
        <v>2025</v>
      </c>
      <c r="B787" t="s">
        <v>109</v>
      </c>
      <c r="C787" s="142">
        <v>45839</v>
      </c>
      <c r="D787" t="s">
        <v>17</v>
      </c>
      <c r="E787" t="s">
        <v>4</v>
      </c>
      <c r="F787" t="s">
        <v>71</v>
      </c>
      <c r="G787" t="s">
        <v>329</v>
      </c>
      <c r="H787" t="s">
        <v>357</v>
      </c>
      <c r="I787" t="s">
        <v>310</v>
      </c>
      <c r="J787" t="s">
        <v>71</v>
      </c>
      <c r="K787" t="s">
        <v>311</v>
      </c>
      <c r="L787" t="s">
        <v>312</v>
      </c>
      <c r="N787">
        <v>4563.1400000000003</v>
      </c>
      <c r="O787">
        <v>-4563.1400000000003</v>
      </c>
      <c r="P787" t="s">
        <v>154</v>
      </c>
      <c r="Q787" t="s">
        <v>165</v>
      </c>
      <c r="R787" t="s">
        <v>166</v>
      </c>
      <c r="S787" t="s">
        <v>167</v>
      </c>
      <c r="T787" t="s">
        <v>367</v>
      </c>
    </row>
    <row r="788" spans="1:20" x14ac:dyDescent="0.25">
      <c r="A788">
        <v>2025</v>
      </c>
      <c r="B788" t="s">
        <v>110</v>
      </c>
      <c r="C788" s="142">
        <v>45874</v>
      </c>
      <c r="D788" t="s">
        <v>17</v>
      </c>
      <c r="E788" t="s">
        <v>4</v>
      </c>
      <c r="F788" t="s">
        <v>71</v>
      </c>
      <c r="G788" t="s">
        <v>329</v>
      </c>
      <c r="H788" t="s">
        <v>688</v>
      </c>
      <c r="I788" t="s">
        <v>310</v>
      </c>
      <c r="J788" t="s">
        <v>71</v>
      </c>
      <c r="K788" t="s">
        <v>162</v>
      </c>
      <c r="L788" t="s">
        <v>163</v>
      </c>
      <c r="M788" t="s">
        <v>801</v>
      </c>
      <c r="N788">
        <v>469.86</v>
      </c>
      <c r="O788">
        <v>-469.86</v>
      </c>
      <c r="P788" t="s">
        <v>154</v>
      </c>
      <c r="Q788" t="s">
        <v>165</v>
      </c>
      <c r="R788" t="s">
        <v>166</v>
      </c>
      <c r="S788" t="s">
        <v>167</v>
      </c>
      <c r="T788" t="s">
        <v>802</v>
      </c>
    </row>
    <row r="789" spans="1:20" x14ac:dyDescent="0.25">
      <c r="A789">
        <v>2025</v>
      </c>
      <c r="B789" t="s">
        <v>110</v>
      </c>
      <c r="C789" s="142">
        <v>45891</v>
      </c>
      <c r="D789" t="s">
        <v>17</v>
      </c>
      <c r="E789" t="s">
        <v>4</v>
      </c>
      <c r="F789" t="s">
        <v>71</v>
      </c>
      <c r="G789" t="s">
        <v>329</v>
      </c>
      <c r="H789" t="s">
        <v>688</v>
      </c>
      <c r="I789" t="s">
        <v>310</v>
      </c>
      <c r="J789" t="s">
        <v>71</v>
      </c>
      <c r="K789" t="s">
        <v>162</v>
      </c>
      <c r="L789" t="s">
        <v>163</v>
      </c>
      <c r="M789" t="s">
        <v>931</v>
      </c>
      <c r="N789">
        <v>530.27</v>
      </c>
      <c r="O789">
        <v>-530.27</v>
      </c>
      <c r="P789" t="s">
        <v>154</v>
      </c>
      <c r="Q789" t="s">
        <v>165</v>
      </c>
      <c r="R789" t="s">
        <v>166</v>
      </c>
      <c r="S789" t="s">
        <v>167</v>
      </c>
      <c r="T789" t="s">
        <v>932</v>
      </c>
    </row>
    <row r="790" spans="1:20" x14ac:dyDescent="0.25">
      <c r="A790">
        <v>2025</v>
      </c>
      <c r="B790" t="s">
        <v>110</v>
      </c>
      <c r="C790" s="142">
        <v>45896</v>
      </c>
      <c r="D790" t="s">
        <v>17</v>
      </c>
      <c r="E790" t="s">
        <v>4</v>
      </c>
      <c r="F790" t="s">
        <v>71</v>
      </c>
      <c r="G790" t="s">
        <v>329</v>
      </c>
      <c r="H790" t="s">
        <v>688</v>
      </c>
      <c r="I790" t="s">
        <v>310</v>
      </c>
      <c r="J790" t="s">
        <v>71</v>
      </c>
      <c r="K790" t="s">
        <v>162</v>
      </c>
      <c r="L790" t="s">
        <v>163</v>
      </c>
      <c r="M790" t="s">
        <v>933</v>
      </c>
      <c r="N790">
        <v>700</v>
      </c>
      <c r="O790">
        <v>-700</v>
      </c>
      <c r="P790" t="s">
        <v>154</v>
      </c>
      <c r="Q790" t="s">
        <v>165</v>
      </c>
      <c r="R790" t="s">
        <v>166</v>
      </c>
      <c r="S790" t="s">
        <v>167</v>
      </c>
      <c r="T790" t="s">
        <v>934</v>
      </c>
    </row>
    <row r="791" spans="1:20" x14ac:dyDescent="0.25">
      <c r="A791">
        <v>2025</v>
      </c>
      <c r="B791" t="s">
        <v>110</v>
      </c>
      <c r="C791" s="142">
        <v>45870</v>
      </c>
      <c r="D791" t="s">
        <v>17</v>
      </c>
      <c r="E791" t="s">
        <v>4</v>
      </c>
      <c r="F791" t="s">
        <v>71</v>
      </c>
      <c r="G791" t="s">
        <v>329</v>
      </c>
      <c r="H791" t="s">
        <v>357</v>
      </c>
      <c r="I791" t="s">
        <v>310</v>
      </c>
      <c r="J791" t="s">
        <v>71</v>
      </c>
      <c r="K791" t="s">
        <v>311</v>
      </c>
      <c r="L791" t="s">
        <v>312</v>
      </c>
      <c r="N791">
        <v>4831.8</v>
      </c>
      <c r="O791">
        <v>-4831.8</v>
      </c>
      <c r="P791" t="s">
        <v>154</v>
      </c>
      <c r="Q791" t="s">
        <v>165</v>
      </c>
      <c r="R791" t="s">
        <v>166</v>
      </c>
      <c r="S791" t="s">
        <v>167</v>
      </c>
      <c r="T791" t="s">
        <v>367</v>
      </c>
    </row>
    <row r="792" spans="1:20" x14ac:dyDescent="0.25">
      <c r="A792">
        <v>2025</v>
      </c>
      <c r="B792" t="s">
        <v>111</v>
      </c>
      <c r="C792" s="142">
        <v>45930</v>
      </c>
      <c r="D792" t="s">
        <v>17</v>
      </c>
      <c r="E792" t="s">
        <v>4</v>
      </c>
      <c r="F792" t="s">
        <v>71</v>
      </c>
      <c r="G792" t="s">
        <v>329</v>
      </c>
      <c r="H792" t="s">
        <v>688</v>
      </c>
      <c r="I792" t="s">
        <v>310</v>
      </c>
      <c r="J792" t="s">
        <v>71</v>
      </c>
      <c r="K792" t="s">
        <v>159</v>
      </c>
      <c r="L792" t="s">
        <v>160</v>
      </c>
      <c r="M792" t="s">
        <v>935</v>
      </c>
      <c r="N792">
        <v>170</v>
      </c>
      <c r="O792">
        <v>-170</v>
      </c>
      <c r="P792" t="s">
        <v>154</v>
      </c>
      <c r="Q792" t="s">
        <v>165</v>
      </c>
      <c r="R792" t="s">
        <v>166</v>
      </c>
      <c r="S792" t="s">
        <v>167</v>
      </c>
      <c r="T792" t="s">
        <v>936</v>
      </c>
    </row>
    <row r="793" spans="1:20" x14ac:dyDescent="0.25">
      <c r="A793">
        <v>2025</v>
      </c>
      <c r="B793" t="s">
        <v>111</v>
      </c>
      <c r="C793" s="142">
        <v>45905</v>
      </c>
      <c r="D793" t="s">
        <v>17</v>
      </c>
      <c r="E793" t="s">
        <v>4</v>
      </c>
      <c r="F793" t="s">
        <v>71</v>
      </c>
      <c r="G793" t="s">
        <v>329</v>
      </c>
      <c r="H793" t="s">
        <v>688</v>
      </c>
      <c r="I793" t="s">
        <v>310</v>
      </c>
      <c r="J793" t="s">
        <v>71</v>
      </c>
      <c r="K793" t="s">
        <v>162</v>
      </c>
      <c r="L793" t="s">
        <v>163</v>
      </c>
      <c r="M793" t="s">
        <v>805</v>
      </c>
      <c r="N793">
        <v>734.52</v>
      </c>
      <c r="O793">
        <v>-734.52</v>
      </c>
      <c r="P793" t="s">
        <v>154</v>
      </c>
      <c r="Q793" t="s">
        <v>165</v>
      </c>
      <c r="R793" t="s">
        <v>166</v>
      </c>
      <c r="S793" t="s">
        <v>167</v>
      </c>
      <c r="T793" t="s">
        <v>806</v>
      </c>
    </row>
    <row r="794" spans="1:20" x14ac:dyDescent="0.25">
      <c r="A794">
        <v>2025</v>
      </c>
      <c r="B794" t="s">
        <v>111</v>
      </c>
      <c r="C794" s="142">
        <v>45908</v>
      </c>
      <c r="D794" t="s">
        <v>17</v>
      </c>
      <c r="E794" t="s">
        <v>4</v>
      </c>
      <c r="F794" t="s">
        <v>71</v>
      </c>
      <c r="G794" t="s">
        <v>329</v>
      </c>
      <c r="H794" t="s">
        <v>695</v>
      </c>
      <c r="I794" t="s">
        <v>310</v>
      </c>
      <c r="J794" t="s">
        <v>71</v>
      </c>
      <c r="K794" t="s">
        <v>162</v>
      </c>
      <c r="L794" t="s">
        <v>163</v>
      </c>
      <c r="M794" t="s">
        <v>937</v>
      </c>
      <c r="N794">
        <v>3095</v>
      </c>
      <c r="O794">
        <v>-3095</v>
      </c>
      <c r="P794" t="s">
        <v>154</v>
      </c>
      <c r="Q794" t="s">
        <v>165</v>
      </c>
      <c r="R794" t="s">
        <v>166</v>
      </c>
      <c r="S794" t="s">
        <v>167</v>
      </c>
      <c r="T794" t="s">
        <v>938</v>
      </c>
    </row>
    <row r="795" spans="1:20" x14ac:dyDescent="0.25">
      <c r="A795">
        <v>2025</v>
      </c>
      <c r="B795" t="s">
        <v>111</v>
      </c>
      <c r="C795" s="142">
        <v>45909</v>
      </c>
      <c r="D795" t="s">
        <v>17</v>
      </c>
      <c r="E795" t="s">
        <v>4</v>
      </c>
      <c r="F795" t="s">
        <v>71</v>
      </c>
      <c r="G795" t="s">
        <v>329</v>
      </c>
      <c r="H795" t="s">
        <v>688</v>
      </c>
      <c r="I795" t="s">
        <v>310</v>
      </c>
      <c r="J795" t="s">
        <v>71</v>
      </c>
      <c r="K795" t="s">
        <v>162</v>
      </c>
      <c r="L795" t="s">
        <v>163</v>
      </c>
      <c r="M795" t="s">
        <v>939</v>
      </c>
      <c r="N795">
        <v>1260</v>
      </c>
      <c r="O795">
        <v>-1260</v>
      </c>
      <c r="P795" t="s">
        <v>154</v>
      </c>
      <c r="Q795" t="s">
        <v>165</v>
      </c>
      <c r="R795" t="s">
        <v>166</v>
      </c>
      <c r="S795" t="s">
        <v>167</v>
      </c>
      <c r="T795" t="s">
        <v>940</v>
      </c>
    </row>
    <row r="796" spans="1:20" x14ac:dyDescent="0.25">
      <c r="A796">
        <v>2025</v>
      </c>
      <c r="B796" t="s">
        <v>111</v>
      </c>
      <c r="C796" s="142">
        <v>45910</v>
      </c>
      <c r="D796" t="s">
        <v>17</v>
      </c>
      <c r="E796" t="s">
        <v>4</v>
      </c>
      <c r="F796" t="s">
        <v>71</v>
      </c>
      <c r="G796" t="s">
        <v>329</v>
      </c>
      <c r="H796" t="s">
        <v>688</v>
      </c>
      <c r="I796" t="s">
        <v>310</v>
      </c>
      <c r="J796" t="s">
        <v>71</v>
      </c>
      <c r="K796" t="s">
        <v>162</v>
      </c>
      <c r="L796" t="s">
        <v>163</v>
      </c>
      <c r="M796" t="s">
        <v>941</v>
      </c>
      <c r="N796">
        <v>1060.54</v>
      </c>
      <c r="O796">
        <v>-1060.54</v>
      </c>
      <c r="P796" t="s">
        <v>154</v>
      </c>
      <c r="Q796" t="s">
        <v>165</v>
      </c>
      <c r="R796" t="s">
        <v>166</v>
      </c>
      <c r="S796" t="s">
        <v>167</v>
      </c>
      <c r="T796" t="s">
        <v>942</v>
      </c>
    </row>
    <row r="797" spans="1:20" x14ac:dyDescent="0.25">
      <c r="A797">
        <v>2025</v>
      </c>
      <c r="B797" t="s">
        <v>111</v>
      </c>
      <c r="C797" s="142">
        <v>45925</v>
      </c>
      <c r="D797" t="s">
        <v>17</v>
      </c>
      <c r="E797" t="s">
        <v>4</v>
      </c>
      <c r="F797" t="s">
        <v>71</v>
      </c>
      <c r="G797" t="s">
        <v>329</v>
      </c>
      <c r="H797" t="s">
        <v>161</v>
      </c>
      <c r="I797" t="s">
        <v>310</v>
      </c>
      <c r="J797" t="s">
        <v>71</v>
      </c>
      <c r="K797" t="s">
        <v>162</v>
      </c>
      <c r="L797" t="s">
        <v>163</v>
      </c>
      <c r="M797" t="s">
        <v>943</v>
      </c>
      <c r="N797">
        <v>880</v>
      </c>
      <c r="O797">
        <v>-880</v>
      </c>
      <c r="P797" t="s">
        <v>154</v>
      </c>
      <c r="Q797" t="s">
        <v>165</v>
      </c>
      <c r="R797" t="s">
        <v>166</v>
      </c>
      <c r="S797" t="s">
        <v>167</v>
      </c>
      <c r="T797" t="s">
        <v>944</v>
      </c>
    </row>
    <row r="798" spans="1:20" x14ac:dyDescent="0.25">
      <c r="A798">
        <v>2025</v>
      </c>
      <c r="B798" t="s">
        <v>111</v>
      </c>
      <c r="C798" s="142">
        <v>45926</v>
      </c>
      <c r="D798" t="s">
        <v>17</v>
      </c>
      <c r="E798" t="s">
        <v>4</v>
      </c>
      <c r="F798" t="s">
        <v>71</v>
      </c>
      <c r="G798" t="s">
        <v>329</v>
      </c>
      <c r="H798" t="s">
        <v>688</v>
      </c>
      <c r="I798" t="s">
        <v>310</v>
      </c>
      <c r="J798" t="s">
        <v>71</v>
      </c>
      <c r="K798" t="s">
        <v>162</v>
      </c>
      <c r="L798" t="s">
        <v>163</v>
      </c>
      <c r="M798" t="s">
        <v>945</v>
      </c>
      <c r="N798">
        <v>715</v>
      </c>
      <c r="O798">
        <v>-715</v>
      </c>
      <c r="P798" t="s">
        <v>154</v>
      </c>
      <c r="Q798" t="s">
        <v>165</v>
      </c>
      <c r="R798" t="s">
        <v>166</v>
      </c>
      <c r="S798" t="s">
        <v>167</v>
      </c>
      <c r="T798" t="s">
        <v>946</v>
      </c>
    </row>
    <row r="799" spans="1:20" x14ac:dyDescent="0.25">
      <c r="A799">
        <v>2025</v>
      </c>
      <c r="B799" t="s">
        <v>111</v>
      </c>
      <c r="C799" s="142">
        <v>45926</v>
      </c>
      <c r="D799" t="s">
        <v>17</v>
      </c>
      <c r="E799" t="s">
        <v>4</v>
      </c>
      <c r="F799" t="s">
        <v>71</v>
      </c>
      <c r="G799" t="s">
        <v>329</v>
      </c>
      <c r="H799" t="s">
        <v>688</v>
      </c>
      <c r="I799" t="s">
        <v>310</v>
      </c>
      <c r="J799" t="s">
        <v>71</v>
      </c>
      <c r="K799" t="s">
        <v>162</v>
      </c>
      <c r="L799" t="s">
        <v>163</v>
      </c>
      <c r="M799" t="s">
        <v>809</v>
      </c>
      <c r="N799">
        <v>165</v>
      </c>
      <c r="O799">
        <v>-165</v>
      </c>
      <c r="P799" t="s">
        <v>154</v>
      </c>
      <c r="Q799" t="s">
        <v>165</v>
      </c>
      <c r="R799" t="s">
        <v>166</v>
      </c>
      <c r="S799" t="s">
        <v>167</v>
      </c>
      <c r="T799" t="s">
        <v>810</v>
      </c>
    </row>
    <row r="800" spans="1:20" x14ac:dyDescent="0.25">
      <c r="A800">
        <v>2025</v>
      </c>
      <c r="B800" t="s">
        <v>111</v>
      </c>
      <c r="C800" s="142">
        <v>45930</v>
      </c>
      <c r="D800" t="s">
        <v>17</v>
      </c>
      <c r="E800" t="s">
        <v>4</v>
      </c>
      <c r="F800" t="s">
        <v>71</v>
      </c>
      <c r="G800" t="s">
        <v>329</v>
      </c>
      <c r="H800" t="s">
        <v>688</v>
      </c>
      <c r="I800" t="s">
        <v>310</v>
      </c>
      <c r="J800" t="s">
        <v>71</v>
      </c>
      <c r="K800" t="s">
        <v>162</v>
      </c>
      <c r="L800" t="s">
        <v>163</v>
      </c>
      <c r="M800" t="s">
        <v>947</v>
      </c>
      <c r="N800">
        <v>600</v>
      </c>
      <c r="O800">
        <v>-600</v>
      </c>
      <c r="P800" t="s">
        <v>154</v>
      </c>
      <c r="Q800" t="s">
        <v>165</v>
      </c>
      <c r="R800" t="s">
        <v>166</v>
      </c>
      <c r="S800" t="s">
        <v>167</v>
      </c>
      <c r="T800" t="s">
        <v>948</v>
      </c>
    </row>
    <row r="801" spans="1:20" x14ac:dyDescent="0.25">
      <c r="A801">
        <v>2025</v>
      </c>
      <c r="B801" t="s">
        <v>111</v>
      </c>
      <c r="C801" s="142">
        <v>45901</v>
      </c>
      <c r="D801" t="s">
        <v>17</v>
      </c>
      <c r="E801" t="s">
        <v>4</v>
      </c>
      <c r="F801" t="s">
        <v>71</v>
      </c>
      <c r="G801" t="s">
        <v>329</v>
      </c>
      <c r="H801" t="s">
        <v>357</v>
      </c>
      <c r="I801" t="s">
        <v>310</v>
      </c>
      <c r="J801" t="s">
        <v>71</v>
      </c>
      <c r="K801" t="s">
        <v>311</v>
      </c>
      <c r="L801" t="s">
        <v>312</v>
      </c>
      <c r="N801">
        <v>6610.49</v>
      </c>
      <c r="O801">
        <v>-6610.49</v>
      </c>
      <c r="P801" t="s">
        <v>154</v>
      </c>
      <c r="Q801" t="s">
        <v>165</v>
      </c>
      <c r="R801" t="s">
        <v>166</v>
      </c>
      <c r="S801" t="s">
        <v>167</v>
      </c>
      <c r="T801" t="s">
        <v>387</v>
      </c>
    </row>
    <row r="802" spans="1:20" x14ac:dyDescent="0.25">
      <c r="A802">
        <v>2025</v>
      </c>
      <c r="B802" t="s">
        <v>112</v>
      </c>
      <c r="C802" s="142">
        <v>45931</v>
      </c>
      <c r="D802" t="s">
        <v>17</v>
      </c>
      <c r="E802" t="s">
        <v>4</v>
      </c>
      <c r="F802" t="s">
        <v>71</v>
      </c>
      <c r="G802" t="s">
        <v>329</v>
      </c>
      <c r="H802" t="s">
        <v>688</v>
      </c>
      <c r="I802" t="s">
        <v>310</v>
      </c>
      <c r="J802" t="s">
        <v>71</v>
      </c>
      <c r="K802" t="s">
        <v>162</v>
      </c>
      <c r="L802" t="s">
        <v>163</v>
      </c>
      <c r="M802" t="s">
        <v>949</v>
      </c>
      <c r="N802">
        <v>3534</v>
      </c>
      <c r="O802">
        <v>-3534</v>
      </c>
      <c r="P802" t="s">
        <v>154</v>
      </c>
      <c r="Q802" t="s">
        <v>187</v>
      </c>
      <c r="R802" t="s">
        <v>166</v>
      </c>
      <c r="S802" t="s">
        <v>167</v>
      </c>
      <c r="T802" t="s">
        <v>950</v>
      </c>
    </row>
    <row r="803" spans="1:20" x14ac:dyDescent="0.25">
      <c r="A803">
        <v>2025</v>
      </c>
      <c r="B803" t="s">
        <v>112</v>
      </c>
      <c r="C803" s="142">
        <v>45931</v>
      </c>
      <c r="D803" t="s">
        <v>17</v>
      </c>
      <c r="E803" t="s">
        <v>4</v>
      </c>
      <c r="F803" t="s">
        <v>71</v>
      </c>
      <c r="G803" t="s">
        <v>329</v>
      </c>
      <c r="H803" t="s">
        <v>688</v>
      </c>
      <c r="I803" t="s">
        <v>310</v>
      </c>
      <c r="J803" t="s">
        <v>71</v>
      </c>
      <c r="K803" t="s">
        <v>162</v>
      </c>
      <c r="L803" t="s">
        <v>163</v>
      </c>
      <c r="M803" t="s">
        <v>951</v>
      </c>
      <c r="N803">
        <v>1026</v>
      </c>
      <c r="O803">
        <v>-1026</v>
      </c>
      <c r="P803" t="s">
        <v>154</v>
      </c>
      <c r="Q803" t="s">
        <v>187</v>
      </c>
      <c r="R803" t="s">
        <v>166</v>
      </c>
      <c r="S803" t="s">
        <v>167</v>
      </c>
      <c r="T803" t="s">
        <v>952</v>
      </c>
    </row>
    <row r="804" spans="1:20" x14ac:dyDescent="0.25">
      <c r="A804">
        <v>2025</v>
      </c>
      <c r="B804" t="s">
        <v>112</v>
      </c>
      <c r="C804" s="142">
        <v>45931</v>
      </c>
      <c r="D804" t="s">
        <v>17</v>
      </c>
      <c r="E804" t="s">
        <v>4</v>
      </c>
      <c r="F804" t="s">
        <v>71</v>
      </c>
      <c r="G804" t="s">
        <v>329</v>
      </c>
      <c r="H804" t="s">
        <v>688</v>
      </c>
      <c r="I804" t="s">
        <v>310</v>
      </c>
      <c r="J804" t="s">
        <v>71</v>
      </c>
      <c r="K804" t="s">
        <v>162</v>
      </c>
      <c r="L804" t="s">
        <v>163</v>
      </c>
      <c r="M804" t="s">
        <v>953</v>
      </c>
      <c r="N804">
        <v>687.8</v>
      </c>
      <c r="O804">
        <v>-687.8</v>
      </c>
      <c r="P804" t="s">
        <v>154</v>
      </c>
      <c r="Q804" t="s">
        <v>187</v>
      </c>
      <c r="R804" t="s">
        <v>166</v>
      </c>
      <c r="S804" t="s">
        <v>167</v>
      </c>
      <c r="T804" t="s">
        <v>954</v>
      </c>
    </row>
    <row r="805" spans="1:20" x14ac:dyDescent="0.25">
      <c r="A805">
        <v>2025</v>
      </c>
      <c r="B805" t="s">
        <v>112</v>
      </c>
      <c r="C805" s="142">
        <v>45931</v>
      </c>
      <c r="D805" t="s">
        <v>17</v>
      </c>
      <c r="E805" t="s">
        <v>4</v>
      </c>
      <c r="F805" t="s">
        <v>71</v>
      </c>
      <c r="G805" t="s">
        <v>329</v>
      </c>
      <c r="H805" t="s">
        <v>688</v>
      </c>
      <c r="I805" t="s">
        <v>310</v>
      </c>
      <c r="J805" t="s">
        <v>71</v>
      </c>
      <c r="K805" t="s">
        <v>162</v>
      </c>
      <c r="L805" t="s">
        <v>163</v>
      </c>
      <c r="M805" t="s">
        <v>955</v>
      </c>
      <c r="N805">
        <v>1470</v>
      </c>
      <c r="O805">
        <v>-1470</v>
      </c>
      <c r="P805" t="s">
        <v>154</v>
      </c>
      <c r="Q805" t="s">
        <v>187</v>
      </c>
      <c r="R805" t="s">
        <v>166</v>
      </c>
      <c r="S805" t="s">
        <v>167</v>
      </c>
      <c r="T805" t="s">
        <v>956</v>
      </c>
    </row>
    <row r="806" spans="1:20" x14ac:dyDescent="0.25">
      <c r="A806">
        <v>2025</v>
      </c>
      <c r="B806" t="s">
        <v>112</v>
      </c>
      <c r="C806" s="142">
        <v>45951</v>
      </c>
      <c r="D806" t="s">
        <v>17</v>
      </c>
      <c r="E806" t="s">
        <v>4</v>
      </c>
      <c r="F806" t="s">
        <v>71</v>
      </c>
      <c r="G806" t="s">
        <v>329</v>
      </c>
      <c r="H806" t="s">
        <v>161</v>
      </c>
      <c r="I806" t="s">
        <v>310</v>
      </c>
      <c r="J806" t="s">
        <v>71</v>
      </c>
      <c r="K806" t="s">
        <v>162</v>
      </c>
      <c r="L806" t="s">
        <v>163</v>
      </c>
      <c r="M806" t="s">
        <v>776</v>
      </c>
      <c r="N806">
        <v>1700</v>
      </c>
      <c r="O806">
        <v>-1700</v>
      </c>
      <c r="P806" t="s">
        <v>154</v>
      </c>
      <c r="Q806" t="s">
        <v>187</v>
      </c>
      <c r="R806" t="s">
        <v>166</v>
      </c>
      <c r="S806" t="s">
        <v>167</v>
      </c>
      <c r="T806" t="s">
        <v>777</v>
      </c>
    </row>
    <row r="807" spans="1:20" x14ac:dyDescent="0.25">
      <c r="A807">
        <v>2025</v>
      </c>
      <c r="B807" t="s">
        <v>112</v>
      </c>
      <c r="C807" s="142">
        <v>45952</v>
      </c>
      <c r="D807" t="s">
        <v>17</v>
      </c>
      <c r="E807" t="s">
        <v>4</v>
      </c>
      <c r="F807" t="s">
        <v>71</v>
      </c>
      <c r="G807" t="s">
        <v>329</v>
      </c>
      <c r="H807" t="s">
        <v>688</v>
      </c>
      <c r="I807" t="s">
        <v>310</v>
      </c>
      <c r="J807" t="s">
        <v>71</v>
      </c>
      <c r="K807" t="s">
        <v>162</v>
      </c>
      <c r="L807" t="s">
        <v>163</v>
      </c>
      <c r="M807" t="s">
        <v>957</v>
      </c>
      <c r="N807">
        <v>970</v>
      </c>
      <c r="O807">
        <v>-970</v>
      </c>
      <c r="P807" t="s">
        <v>154</v>
      </c>
      <c r="Q807" t="s">
        <v>187</v>
      </c>
      <c r="R807" t="s">
        <v>166</v>
      </c>
      <c r="S807" t="s">
        <v>167</v>
      </c>
      <c r="T807" t="s">
        <v>818</v>
      </c>
    </row>
    <row r="808" spans="1:20" x14ac:dyDescent="0.25">
      <c r="A808">
        <v>2025</v>
      </c>
      <c r="B808" t="s">
        <v>112</v>
      </c>
      <c r="C808" s="142">
        <v>45960</v>
      </c>
      <c r="D808" t="s">
        <v>17</v>
      </c>
      <c r="E808" t="s">
        <v>4</v>
      </c>
      <c r="F808" t="s">
        <v>71</v>
      </c>
      <c r="G808" t="s">
        <v>329</v>
      </c>
      <c r="H808" t="s">
        <v>883</v>
      </c>
      <c r="I808" t="s">
        <v>310</v>
      </c>
      <c r="J808" t="s">
        <v>71</v>
      </c>
      <c r="K808" t="s">
        <v>162</v>
      </c>
      <c r="L808" t="s">
        <v>163</v>
      </c>
      <c r="M808" t="s">
        <v>958</v>
      </c>
      <c r="N808">
        <v>1440</v>
      </c>
      <c r="O808">
        <v>-1440</v>
      </c>
      <c r="P808" t="s">
        <v>154</v>
      </c>
      <c r="Q808" t="s">
        <v>187</v>
      </c>
      <c r="R808" t="s">
        <v>166</v>
      </c>
      <c r="S808" t="s">
        <v>167</v>
      </c>
      <c r="T808" t="s">
        <v>959</v>
      </c>
    </row>
    <row r="809" spans="1:20" x14ac:dyDescent="0.25">
      <c r="A809">
        <v>2025</v>
      </c>
      <c r="B809" t="s">
        <v>112</v>
      </c>
      <c r="C809" s="142">
        <v>45961</v>
      </c>
      <c r="D809" t="s">
        <v>17</v>
      </c>
      <c r="E809" t="s">
        <v>4</v>
      </c>
      <c r="F809" t="s">
        <v>71</v>
      </c>
      <c r="G809" t="s">
        <v>329</v>
      </c>
      <c r="H809" t="s">
        <v>688</v>
      </c>
      <c r="I809" t="s">
        <v>310</v>
      </c>
      <c r="J809" t="s">
        <v>71</v>
      </c>
      <c r="K809" t="s">
        <v>162</v>
      </c>
      <c r="L809" t="s">
        <v>163</v>
      </c>
      <c r="M809" t="s">
        <v>873</v>
      </c>
      <c r="N809">
        <v>300</v>
      </c>
      <c r="O809">
        <v>-300</v>
      </c>
      <c r="P809" t="s">
        <v>154</v>
      </c>
      <c r="Q809" t="s">
        <v>187</v>
      </c>
      <c r="R809" t="s">
        <v>166</v>
      </c>
      <c r="S809" t="s">
        <v>167</v>
      </c>
    </row>
    <row r="810" spans="1:20" x14ac:dyDescent="0.25">
      <c r="A810">
        <v>2025</v>
      </c>
      <c r="B810" t="s">
        <v>112</v>
      </c>
      <c r="C810" s="142">
        <v>45961</v>
      </c>
      <c r="D810" t="s">
        <v>17</v>
      </c>
      <c r="E810" t="s">
        <v>4</v>
      </c>
      <c r="F810" t="s">
        <v>71</v>
      </c>
      <c r="G810" t="s">
        <v>329</v>
      </c>
      <c r="H810" t="s">
        <v>357</v>
      </c>
      <c r="I810" t="s">
        <v>310</v>
      </c>
      <c r="J810" t="s">
        <v>71</v>
      </c>
      <c r="K810" t="s">
        <v>311</v>
      </c>
      <c r="L810" t="s">
        <v>312</v>
      </c>
      <c r="M810" t="s">
        <v>390</v>
      </c>
      <c r="N810">
        <v>908.77</v>
      </c>
      <c r="O810">
        <v>-908.77</v>
      </c>
      <c r="P810" t="s">
        <v>154</v>
      </c>
      <c r="Q810" t="s">
        <v>187</v>
      </c>
      <c r="R810" t="s">
        <v>166</v>
      </c>
      <c r="S810" t="s">
        <v>167</v>
      </c>
      <c r="T810" t="s">
        <v>391</v>
      </c>
    </row>
    <row r="811" spans="1:20" x14ac:dyDescent="0.25">
      <c r="A811">
        <v>2025</v>
      </c>
      <c r="B811" t="s">
        <v>113</v>
      </c>
      <c r="C811" s="142">
        <v>45968</v>
      </c>
      <c r="D811" t="s">
        <v>17</v>
      </c>
      <c r="E811" t="s">
        <v>4</v>
      </c>
      <c r="F811" t="s">
        <v>71</v>
      </c>
      <c r="G811" t="s">
        <v>329</v>
      </c>
      <c r="H811" t="s">
        <v>883</v>
      </c>
      <c r="I811" t="s">
        <v>310</v>
      </c>
      <c r="J811" t="s">
        <v>71</v>
      </c>
      <c r="K811" t="s">
        <v>162</v>
      </c>
      <c r="L811" t="s">
        <v>163</v>
      </c>
      <c r="M811" t="s">
        <v>960</v>
      </c>
      <c r="N811">
        <v>68</v>
      </c>
      <c r="O811">
        <v>-68</v>
      </c>
      <c r="P811" t="s">
        <v>154</v>
      </c>
      <c r="Q811" t="s">
        <v>187</v>
      </c>
      <c r="R811" t="s">
        <v>166</v>
      </c>
      <c r="S811" t="s">
        <v>167</v>
      </c>
      <c r="T811" t="s">
        <v>961</v>
      </c>
    </row>
    <row r="812" spans="1:20" x14ac:dyDescent="0.25">
      <c r="A812">
        <v>2025</v>
      </c>
      <c r="B812" t="s">
        <v>113</v>
      </c>
      <c r="C812" s="142">
        <v>45991</v>
      </c>
      <c r="D812" t="s">
        <v>17</v>
      </c>
      <c r="E812" t="s">
        <v>4</v>
      </c>
      <c r="F812" t="s">
        <v>71</v>
      </c>
      <c r="G812" t="s">
        <v>329</v>
      </c>
      <c r="H812" t="s">
        <v>357</v>
      </c>
      <c r="I812" t="s">
        <v>310</v>
      </c>
      <c r="J812" t="s">
        <v>71</v>
      </c>
      <c r="K812" t="s">
        <v>311</v>
      </c>
      <c r="L812" t="s">
        <v>312</v>
      </c>
      <c r="M812" t="s">
        <v>400</v>
      </c>
      <c r="N812">
        <v>4429.72</v>
      </c>
      <c r="O812">
        <v>-4429.72</v>
      </c>
      <c r="P812" t="s">
        <v>154</v>
      </c>
      <c r="Q812" t="s">
        <v>187</v>
      </c>
      <c r="R812" t="s">
        <v>166</v>
      </c>
      <c r="S812" t="s">
        <v>167</v>
      </c>
      <c r="T812" t="s">
        <v>401</v>
      </c>
    </row>
    <row r="813" spans="1:20" x14ac:dyDescent="0.25">
      <c r="A813">
        <v>2025</v>
      </c>
      <c r="B813" t="s">
        <v>114</v>
      </c>
      <c r="C813" s="142">
        <v>45993</v>
      </c>
      <c r="D813" t="s">
        <v>17</v>
      </c>
      <c r="E813" t="s">
        <v>4</v>
      </c>
      <c r="F813" t="s">
        <v>71</v>
      </c>
      <c r="G813" t="s">
        <v>329</v>
      </c>
      <c r="H813" t="s">
        <v>688</v>
      </c>
      <c r="I813" t="s">
        <v>310</v>
      </c>
      <c r="J813" t="s">
        <v>71</v>
      </c>
      <c r="K813" t="s">
        <v>162</v>
      </c>
      <c r="L813" t="s">
        <v>163</v>
      </c>
      <c r="M813" t="s">
        <v>962</v>
      </c>
      <c r="N813">
        <v>860</v>
      </c>
      <c r="O813">
        <v>-860</v>
      </c>
      <c r="P813" t="s">
        <v>209</v>
      </c>
      <c r="Q813" t="s">
        <v>187</v>
      </c>
      <c r="R813" t="s">
        <v>166</v>
      </c>
      <c r="S813" t="s">
        <v>167</v>
      </c>
      <c r="T813" t="s">
        <v>963</v>
      </c>
    </row>
    <row r="814" spans="1:20" x14ac:dyDescent="0.25">
      <c r="A814">
        <v>2025</v>
      </c>
      <c r="B814" t="s">
        <v>114</v>
      </c>
      <c r="C814" s="142">
        <v>46022</v>
      </c>
      <c r="D814" t="s">
        <v>17</v>
      </c>
      <c r="E814" t="s">
        <v>4</v>
      </c>
      <c r="F814" t="s">
        <v>71</v>
      </c>
      <c r="G814" t="s">
        <v>329</v>
      </c>
      <c r="H814" t="s">
        <v>357</v>
      </c>
      <c r="I814" t="s">
        <v>310</v>
      </c>
      <c r="J814" t="s">
        <v>71</v>
      </c>
      <c r="K814" t="s">
        <v>311</v>
      </c>
      <c r="L814" t="s">
        <v>312</v>
      </c>
      <c r="M814" t="s">
        <v>413</v>
      </c>
      <c r="N814">
        <v>1534.5</v>
      </c>
      <c r="O814">
        <v>-1534.5</v>
      </c>
      <c r="P814" t="s">
        <v>154</v>
      </c>
      <c r="Q814" t="s">
        <v>187</v>
      </c>
      <c r="R814" t="s">
        <v>166</v>
      </c>
      <c r="S814" t="s">
        <v>167</v>
      </c>
      <c r="T814" t="s">
        <v>414</v>
      </c>
    </row>
    <row r="815" spans="1:20" x14ac:dyDescent="0.25">
      <c r="A815">
        <v>2026</v>
      </c>
      <c r="B815" t="s">
        <v>115</v>
      </c>
      <c r="C815" s="142">
        <v>46048</v>
      </c>
      <c r="D815" t="s">
        <v>17</v>
      </c>
      <c r="E815" t="s">
        <v>4</v>
      </c>
      <c r="F815" t="s">
        <v>71</v>
      </c>
      <c r="G815" t="s">
        <v>329</v>
      </c>
      <c r="H815" t="s">
        <v>688</v>
      </c>
      <c r="I815" t="s">
        <v>310</v>
      </c>
      <c r="J815" t="s">
        <v>71</v>
      </c>
      <c r="K815" t="s">
        <v>152</v>
      </c>
      <c r="L815" t="s">
        <v>153</v>
      </c>
      <c r="M815" t="s">
        <v>964</v>
      </c>
      <c r="N815">
        <v>88.75</v>
      </c>
      <c r="O815">
        <v>-88.75</v>
      </c>
      <c r="P815" t="s">
        <v>154</v>
      </c>
      <c r="Q815" t="s">
        <v>187</v>
      </c>
      <c r="R815" t="s">
        <v>156</v>
      </c>
      <c r="S815" t="s">
        <v>157</v>
      </c>
      <c r="T815" t="s">
        <v>965</v>
      </c>
    </row>
    <row r="816" spans="1:20" x14ac:dyDescent="0.25">
      <c r="A816">
        <v>2026</v>
      </c>
      <c r="B816" t="s">
        <v>115</v>
      </c>
      <c r="C816" s="142">
        <v>46048</v>
      </c>
      <c r="D816" t="s">
        <v>17</v>
      </c>
      <c r="E816" t="s">
        <v>4</v>
      </c>
      <c r="F816" t="s">
        <v>71</v>
      </c>
      <c r="G816" t="s">
        <v>329</v>
      </c>
      <c r="H816" t="s">
        <v>161</v>
      </c>
      <c r="I816" t="s">
        <v>310</v>
      </c>
      <c r="J816" t="s">
        <v>71</v>
      </c>
      <c r="K816" t="s">
        <v>162</v>
      </c>
      <c r="L816" t="s">
        <v>163</v>
      </c>
      <c r="M816" t="s">
        <v>966</v>
      </c>
      <c r="N816">
        <v>527</v>
      </c>
      <c r="O816">
        <v>-527</v>
      </c>
      <c r="P816" t="s">
        <v>154</v>
      </c>
      <c r="Q816" t="s">
        <v>187</v>
      </c>
      <c r="R816" t="s">
        <v>156</v>
      </c>
      <c r="S816" t="s">
        <v>157</v>
      </c>
      <c r="T816" t="s">
        <v>967</v>
      </c>
    </row>
    <row r="817" spans="1:20" x14ac:dyDescent="0.25">
      <c r="A817">
        <v>2026</v>
      </c>
      <c r="B817" t="s">
        <v>115</v>
      </c>
      <c r="C817" s="142">
        <v>46051</v>
      </c>
      <c r="D817" t="s">
        <v>17</v>
      </c>
      <c r="E817" t="s">
        <v>4</v>
      </c>
      <c r="F817" t="s">
        <v>71</v>
      </c>
      <c r="G817" t="s">
        <v>329</v>
      </c>
      <c r="H817" t="s">
        <v>688</v>
      </c>
      <c r="I817" t="s">
        <v>310</v>
      </c>
      <c r="J817" t="s">
        <v>71</v>
      </c>
      <c r="K817" t="s">
        <v>162</v>
      </c>
      <c r="L817" t="s">
        <v>163</v>
      </c>
      <c r="M817" t="s">
        <v>968</v>
      </c>
      <c r="N817">
        <v>1700</v>
      </c>
      <c r="O817">
        <v>-1700</v>
      </c>
      <c r="P817" t="s">
        <v>154</v>
      </c>
      <c r="Q817" t="s">
        <v>187</v>
      </c>
      <c r="R817" t="s">
        <v>156</v>
      </c>
      <c r="S817" t="s">
        <v>157</v>
      </c>
      <c r="T817" t="s">
        <v>969</v>
      </c>
    </row>
    <row r="818" spans="1:20" x14ac:dyDescent="0.25">
      <c r="A818">
        <v>2026</v>
      </c>
      <c r="B818" t="s">
        <v>115</v>
      </c>
      <c r="C818" s="142">
        <v>46053</v>
      </c>
      <c r="D818" t="s">
        <v>17</v>
      </c>
      <c r="E818" t="s">
        <v>4</v>
      </c>
      <c r="F818" t="s">
        <v>71</v>
      </c>
      <c r="H818" t="s">
        <v>883</v>
      </c>
      <c r="I818" t="s">
        <v>310</v>
      </c>
      <c r="J818" t="s">
        <v>71</v>
      </c>
      <c r="K818" t="s">
        <v>311</v>
      </c>
      <c r="L818" t="s">
        <v>312</v>
      </c>
      <c r="M818" t="s">
        <v>313</v>
      </c>
      <c r="N818">
        <v>8465.2999999999993</v>
      </c>
      <c r="O818">
        <v>-8465.2999999999993</v>
      </c>
      <c r="P818" t="s">
        <v>154</v>
      </c>
      <c r="Q818" t="s">
        <v>187</v>
      </c>
      <c r="R818" t="s">
        <v>314</v>
      </c>
      <c r="S818" t="s">
        <v>315</v>
      </c>
      <c r="T818" t="s">
        <v>316</v>
      </c>
    </row>
    <row r="819" spans="1:20" x14ac:dyDescent="0.25">
      <c r="A819">
        <v>2026</v>
      </c>
      <c r="B819" t="s">
        <v>116</v>
      </c>
      <c r="C819" s="142">
        <v>46059</v>
      </c>
      <c r="D819" t="s">
        <v>17</v>
      </c>
      <c r="E819" t="s">
        <v>4</v>
      </c>
      <c r="F819" t="s">
        <v>71</v>
      </c>
      <c r="G819" t="s">
        <v>329</v>
      </c>
      <c r="H819" t="s">
        <v>688</v>
      </c>
      <c r="I819" t="s">
        <v>310</v>
      </c>
      <c r="J819" t="s">
        <v>71</v>
      </c>
      <c r="K819" t="s">
        <v>162</v>
      </c>
      <c r="L819" t="s">
        <v>163</v>
      </c>
      <c r="M819" t="s">
        <v>970</v>
      </c>
      <c r="N819">
        <v>225</v>
      </c>
      <c r="O819">
        <v>-225</v>
      </c>
      <c r="P819" t="s">
        <v>154</v>
      </c>
      <c r="Q819" t="s">
        <v>187</v>
      </c>
      <c r="R819" t="s">
        <v>156</v>
      </c>
      <c r="S819" t="s">
        <v>157</v>
      </c>
      <c r="T819" t="s">
        <v>971</v>
      </c>
    </row>
    <row r="820" spans="1:20" x14ac:dyDescent="0.25">
      <c r="A820">
        <v>2026</v>
      </c>
      <c r="B820" t="s">
        <v>116</v>
      </c>
      <c r="C820" s="142">
        <v>46065</v>
      </c>
      <c r="D820" t="s">
        <v>17</v>
      </c>
      <c r="E820" t="s">
        <v>4</v>
      </c>
      <c r="F820" t="s">
        <v>71</v>
      </c>
      <c r="G820" t="s">
        <v>329</v>
      </c>
      <c r="H820" t="s">
        <v>883</v>
      </c>
      <c r="I820" t="s">
        <v>310</v>
      </c>
      <c r="J820" t="s">
        <v>71</v>
      </c>
      <c r="K820" t="s">
        <v>162</v>
      </c>
      <c r="L820" t="s">
        <v>163</v>
      </c>
      <c r="M820" t="s">
        <v>972</v>
      </c>
      <c r="N820">
        <v>305</v>
      </c>
      <c r="O820">
        <v>-305</v>
      </c>
      <c r="P820" t="s">
        <v>154</v>
      </c>
      <c r="Q820" t="s">
        <v>187</v>
      </c>
      <c r="R820" t="s">
        <v>156</v>
      </c>
      <c r="S820" t="s">
        <v>157</v>
      </c>
      <c r="T820" t="s">
        <v>973</v>
      </c>
    </row>
    <row r="821" spans="1:20" x14ac:dyDescent="0.25">
      <c r="A821">
        <v>2026</v>
      </c>
      <c r="B821" t="s">
        <v>116</v>
      </c>
      <c r="C821" s="142">
        <v>46073</v>
      </c>
      <c r="D821" t="s">
        <v>17</v>
      </c>
      <c r="E821" t="s">
        <v>4</v>
      </c>
      <c r="F821" t="s">
        <v>71</v>
      </c>
      <c r="G821" t="s">
        <v>329</v>
      </c>
      <c r="H821" t="s">
        <v>883</v>
      </c>
      <c r="I821" t="s">
        <v>310</v>
      </c>
      <c r="J821" t="s">
        <v>71</v>
      </c>
      <c r="K821" t="s">
        <v>162</v>
      </c>
      <c r="L821" t="s">
        <v>163</v>
      </c>
      <c r="M821" t="s">
        <v>974</v>
      </c>
      <c r="N821">
        <v>179.25</v>
      </c>
      <c r="O821">
        <v>-179.25</v>
      </c>
      <c r="P821" t="s">
        <v>154</v>
      </c>
      <c r="Q821" t="s">
        <v>187</v>
      </c>
      <c r="R821" t="s">
        <v>156</v>
      </c>
      <c r="S821" t="s">
        <v>157</v>
      </c>
      <c r="T821" t="s">
        <v>975</v>
      </c>
    </row>
    <row r="822" spans="1:20" x14ac:dyDescent="0.25">
      <c r="A822">
        <v>2026</v>
      </c>
      <c r="B822" t="s">
        <v>116</v>
      </c>
      <c r="C822" s="142">
        <v>46073</v>
      </c>
      <c r="D822" t="s">
        <v>17</v>
      </c>
      <c r="E822" t="s">
        <v>4</v>
      </c>
      <c r="F822" t="s">
        <v>71</v>
      </c>
      <c r="G822" t="s">
        <v>329</v>
      </c>
      <c r="H822" t="s">
        <v>688</v>
      </c>
      <c r="I822" t="s">
        <v>310</v>
      </c>
      <c r="J822" t="s">
        <v>71</v>
      </c>
      <c r="K822" t="s">
        <v>162</v>
      </c>
      <c r="L822" t="s">
        <v>163</v>
      </c>
      <c r="M822" t="s">
        <v>976</v>
      </c>
      <c r="N822">
        <v>400</v>
      </c>
      <c r="O822">
        <v>-400</v>
      </c>
      <c r="P822" t="s">
        <v>154</v>
      </c>
      <c r="Q822" t="s">
        <v>187</v>
      </c>
      <c r="R822" t="s">
        <v>156</v>
      </c>
      <c r="S822" t="s">
        <v>157</v>
      </c>
      <c r="T822" t="s">
        <v>977</v>
      </c>
    </row>
    <row r="823" spans="1:20" x14ac:dyDescent="0.25">
      <c r="A823">
        <v>2026</v>
      </c>
      <c r="B823" t="s">
        <v>116</v>
      </c>
      <c r="C823" s="142">
        <v>46081</v>
      </c>
      <c r="D823" t="s">
        <v>17</v>
      </c>
      <c r="E823" t="s">
        <v>4</v>
      </c>
      <c r="F823" t="s">
        <v>71</v>
      </c>
      <c r="H823" t="s">
        <v>883</v>
      </c>
      <c r="I823" t="s">
        <v>310</v>
      </c>
      <c r="J823" t="s">
        <v>71</v>
      </c>
      <c r="K823" t="s">
        <v>311</v>
      </c>
      <c r="L823" t="s">
        <v>312</v>
      </c>
      <c r="M823" t="s">
        <v>335</v>
      </c>
      <c r="N823">
        <v>7001.73</v>
      </c>
      <c r="O823">
        <v>-7001.73</v>
      </c>
      <c r="P823" t="s">
        <v>154</v>
      </c>
      <c r="Q823" t="s">
        <v>187</v>
      </c>
      <c r="R823" t="s">
        <v>314</v>
      </c>
      <c r="S823" t="s">
        <v>315</v>
      </c>
      <c r="T823" t="s">
        <v>336</v>
      </c>
    </row>
    <row r="824" spans="1:20" x14ac:dyDescent="0.25">
      <c r="A824">
        <v>2026</v>
      </c>
      <c r="B824" t="s">
        <v>117</v>
      </c>
      <c r="C824" s="142">
        <v>46107</v>
      </c>
      <c r="D824" t="s">
        <v>17</v>
      </c>
      <c r="E824" t="s">
        <v>4</v>
      </c>
      <c r="F824" t="s">
        <v>71</v>
      </c>
      <c r="G824" t="s">
        <v>329</v>
      </c>
      <c r="H824" t="s">
        <v>688</v>
      </c>
      <c r="I824" t="s">
        <v>310</v>
      </c>
      <c r="J824" t="s">
        <v>71</v>
      </c>
      <c r="K824" t="s">
        <v>162</v>
      </c>
      <c r="L824" t="s">
        <v>163</v>
      </c>
      <c r="M824" t="s">
        <v>978</v>
      </c>
      <c r="N824">
        <v>533.33000000000004</v>
      </c>
      <c r="O824">
        <v>-533.33000000000004</v>
      </c>
      <c r="P824" t="s">
        <v>224</v>
      </c>
      <c r="Q824" t="s">
        <v>187</v>
      </c>
      <c r="R824" t="s">
        <v>156</v>
      </c>
      <c r="S824" t="s">
        <v>157</v>
      </c>
      <c r="T824" t="s">
        <v>979</v>
      </c>
    </row>
    <row r="825" spans="1:20" x14ac:dyDescent="0.25">
      <c r="A825">
        <v>2026</v>
      </c>
      <c r="B825" t="s">
        <v>117</v>
      </c>
      <c r="C825" s="142">
        <v>46107</v>
      </c>
      <c r="D825" t="s">
        <v>17</v>
      </c>
      <c r="E825" t="s">
        <v>4</v>
      </c>
      <c r="F825" t="s">
        <v>71</v>
      </c>
      <c r="G825" t="s">
        <v>329</v>
      </c>
      <c r="H825" t="s">
        <v>688</v>
      </c>
      <c r="I825" t="s">
        <v>310</v>
      </c>
      <c r="J825" t="s">
        <v>71</v>
      </c>
      <c r="K825" t="s">
        <v>162</v>
      </c>
      <c r="L825" t="s">
        <v>163</v>
      </c>
      <c r="M825" t="s">
        <v>978</v>
      </c>
      <c r="N825">
        <v>533.33000000000004</v>
      </c>
      <c r="O825">
        <v>-533.33000000000004</v>
      </c>
      <c r="P825" t="s">
        <v>224</v>
      </c>
      <c r="Q825" t="s">
        <v>187</v>
      </c>
      <c r="R825" t="s">
        <v>156</v>
      </c>
      <c r="S825" t="s">
        <v>157</v>
      </c>
      <c r="T825" t="s">
        <v>979</v>
      </c>
    </row>
    <row r="826" spans="1:20" x14ac:dyDescent="0.25">
      <c r="A826">
        <v>2026</v>
      </c>
      <c r="B826" t="s">
        <v>117</v>
      </c>
      <c r="C826" s="142">
        <v>46112</v>
      </c>
      <c r="D826" t="s">
        <v>17</v>
      </c>
      <c r="E826" t="s">
        <v>4</v>
      </c>
      <c r="F826" t="s">
        <v>71</v>
      </c>
      <c r="G826" t="s">
        <v>329</v>
      </c>
      <c r="H826" t="s">
        <v>883</v>
      </c>
      <c r="I826" t="s">
        <v>310</v>
      </c>
      <c r="J826" t="s">
        <v>71</v>
      </c>
      <c r="K826" t="s">
        <v>162</v>
      </c>
      <c r="L826" t="s">
        <v>163</v>
      </c>
      <c r="M826" t="s">
        <v>980</v>
      </c>
      <c r="N826">
        <v>130</v>
      </c>
      <c r="O826">
        <v>-130</v>
      </c>
      <c r="P826" t="s">
        <v>224</v>
      </c>
      <c r="Q826" t="s">
        <v>187</v>
      </c>
      <c r="R826" t="s">
        <v>156</v>
      </c>
      <c r="S826" t="s">
        <v>157</v>
      </c>
      <c r="T826" t="s">
        <v>981</v>
      </c>
    </row>
    <row r="827" spans="1:20" x14ac:dyDescent="0.25">
      <c r="A827">
        <v>2026</v>
      </c>
      <c r="B827" t="s">
        <v>117</v>
      </c>
      <c r="C827" s="142">
        <v>46112</v>
      </c>
      <c r="D827" t="s">
        <v>17</v>
      </c>
      <c r="E827" t="s">
        <v>4</v>
      </c>
      <c r="F827" t="s">
        <v>71</v>
      </c>
      <c r="H827" t="s">
        <v>883</v>
      </c>
      <c r="I827" t="s">
        <v>310</v>
      </c>
      <c r="J827" t="s">
        <v>71</v>
      </c>
      <c r="K827" t="s">
        <v>311</v>
      </c>
      <c r="L827" t="s">
        <v>312</v>
      </c>
      <c r="M827" t="s">
        <v>347</v>
      </c>
      <c r="N827">
        <v>12702.38</v>
      </c>
      <c r="O827">
        <v>-12702.38</v>
      </c>
      <c r="P827" t="s">
        <v>154</v>
      </c>
      <c r="Q827" t="s">
        <v>187</v>
      </c>
      <c r="R827" t="s">
        <v>314</v>
      </c>
      <c r="S827" t="s">
        <v>315</v>
      </c>
      <c r="T827" t="s">
        <v>348</v>
      </c>
    </row>
    <row r="828" spans="1:20" x14ac:dyDescent="0.25">
      <c r="A828">
        <v>2025</v>
      </c>
      <c r="B828" t="s">
        <v>103</v>
      </c>
      <c r="C828" s="142">
        <v>45663</v>
      </c>
      <c r="D828" t="s">
        <v>17</v>
      </c>
      <c r="E828" t="s">
        <v>3</v>
      </c>
      <c r="F828" t="s">
        <v>66</v>
      </c>
      <c r="G828" t="s">
        <v>149</v>
      </c>
      <c r="H828" t="s">
        <v>150</v>
      </c>
      <c r="I828" t="s">
        <v>492</v>
      </c>
      <c r="J828" t="s">
        <v>66</v>
      </c>
      <c r="K828" t="s">
        <v>311</v>
      </c>
      <c r="L828" t="s">
        <v>312</v>
      </c>
      <c r="N828">
        <v>1379.17</v>
      </c>
      <c r="O828">
        <v>1379.17</v>
      </c>
      <c r="P828" t="s">
        <v>154</v>
      </c>
      <c r="Q828" t="s">
        <v>155</v>
      </c>
      <c r="R828" t="s">
        <v>156</v>
      </c>
      <c r="S828" t="s">
        <v>157</v>
      </c>
      <c r="T828" t="s">
        <v>66</v>
      </c>
    </row>
    <row r="829" spans="1:20" x14ac:dyDescent="0.25">
      <c r="A829">
        <v>2025</v>
      </c>
      <c r="B829" t="s">
        <v>103</v>
      </c>
      <c r="C829" s="142">
        <v>45671</v>
      </c>
      <c r="D829" t="s">
        <v>17</v>
      </c>
      <c r="E829" t="s">
        <v>3</v>
      </c>
      <c r="F829" t="s">
        <v>66</v>
      </c>
      <c r="G829" t="s">
        <v>149</v>
      </c>
      <c r="H829" t="s">
        <v>150</v>
      </c>
      <c r="I829" t="s">
        <v>492</v>
      </c>
      <c r="J829" t="s">
        <v>66</v>
      </c>
      <c r="K829" t="s">
        <v>311</v>
      </c>
      <c r="L829" t="s">
        <v>312</v>
      </c>
      <c r="N829">
        <v>1390.28</v>
      </c>
      <c r="O829">
        <v>1390.28</v>
      </c>
      <c r="P829" t="s">
        <v>154</v>
      </c>
      <c r="Q829" t="s">
        <v>155</v>
      </c>
      <c r="R829" t="s">
        <v>156</v>
      </c>
      <c r="S829" t="s">
        <v>157</v>
      </c>
      <c r="T829" t="s">
        <v>66</v>
      </c>
    </row>
    <row r="830" spans="1:20" x14ac:dyDescent="0.25">
      <c r="A830">
        <v>2025</v>
      </c>
      <c r="B830" t="s">
        <v>103</v>
      </c>
      <c r="C830" s="142">
        <v>45684</v>
      </c>
      <c r="D830" t="s">
        <v>17</v>
      </c>
      <c r="E830" t="s">
        <v>3</v>
      </c>
      <c r="F830" t="s">
        <v>66</v>
      </c>
      <c r="G830" t="s">
        <v>149</v>
      </c>
      <c r="H830" t="s">
        <v>236</v>
      </c>
      <c r="I830" t="s">
        <v>492</v>
      </c>
      <c r="J830" t="s">
        <v>66</v>
      </c>
      <c r="K830" t="s">
        <v>206</v>
      </c>
      <c r="L830" t="s">
        <v>207</v>
      </c>
      <c r="N830">
        <v>1550</v>
      </c>
      <c r="O830">
        <v>1550</v>
      </c>
      <c r="P830" t="s">
        <v>154</v>
      </c>
      <c r="Q830" t="s">
        <v>155</v>
      </c>
      <c r="R830" t="s">
        <v>156</v>
      </c>
      <c r="S830" t="s">
        <v>157</v>
      </c>
      <c r="T830" t="s">
        <v>66</v>
      </c>
    </row>
    <row r="831" spans="1:20" x14ac:dyDescent="0.25">
      <c r="A831">
        <v>2025</v>
      </c>
      <c r="B831" t="s">
        <v>103</v>
      </c>
      <c r="C831" s="142">
        <v>45684</v>
      </c>
      <c r="D831" t="s">
        <v>17</v>
      </c>
      <c r="E831" t="s">
        <v>3</v>
      </c>
      <c r="F831" t="s">
        <v>66</v>
      </c>
      <c r="G831" t="s">
        <v>149</v>
      </c>
      <c r="H831" t="s">
        <v>236</v>
      </c>
      <c r="I831" t="s">
        <v>492</v>
      </c>
      <c r="J831" t="s">
        <v>66</v>
      </c>
      <c r="K831" t="s">
        <v>206</v>
      </c>
      <c r="L831" t="s">
        <v>207</v>
      </c>
      <c r="N831">
        <v>806.56</v>
      </c>
      <c r="O831">
        <v>806.56</v>
      </c>
      <c r="P831" t="s">
        <v>154</v>
      </c>
      <c r="Q831" t="s">
        <v>155</v>
      </c>
      <c r="R831" t="s">
        <v>156</v>
      </c>
      <c r="S831" t="s">
        <v>157</v>
      </c>
      <c r="T831" t="s">
        <v>66</v>
      </c>
    </row>
    <row r="832" spans="1:20" x14ac:dyDescent="0.25">
      <c r="A832">
        <v>2025</v>
      </c>
      <c r="B832" t="s">
        <v>103</v>
      </c>
      <c r="C832" s="142">
        <v>45688</v>
      </c>
      <c r="D832" t="s">
        <v>17</v>
      </c>
      <c r="E832" t="s">
        <v>3</v>
      </c>
      <c r="F832" t="s">
        <v>66</v>
      </c>
      <c r="G832" t="s">
        <v>149</v>
      </c>
      <c r="H832" t="s">
        <v>150</v>
      </c>
      <c r="I832" t="s">
        <v>492</v>
      </c>
      <c r="J832" t="s">
        <v>66</v>
      </c>
      <c r="K832" t="s">
        <v>206</v>
      </c>
      <c r="L832" t="s">
        <v>207</v>
      </c>
      <c r="N832">
        <v>929.9</v>
      </c>
      <c r="O832">
        <v>929.9</v>
      </c>
      <c r="P832" t="s">
        <v>154</v>
      </c>
      <c r="Q832" t="s">
        <v>155</v>
      </c>
      <c r="R832" t="s">
        <v>156</v>
      </c>
      <c r="S832" t="s">
        <v>157</v>
      </c>
      <c r="T832" t="s">
        <v>66</v>
      </c>
    </row>
    <row r="833" spans="1:20" x14ac:dyDescent="0.25">
      <c r="A833">
        <v>2025</v>
      </c>
      <c r="B833" t="s">
        <v>104</v>
      </c>
      <c r="C833" s="142">
        <v>45699</v>
      </c>
      <c r="D833" t="s">
        <v>17</v>
      </c>
      <c r="E833" t="s">
        <v>3</v>
      </c>
      <c r="F833" t="s">
        <v>66</v>
      </c>
      <c r="G833" t="s">
        <v>149</v>
      </c>
      <c r="H833" t="s">
        <v>150</v>
      </c>
      <c r="I833" t="s">
        <v>492</v>
      </c>
      <c r="J833" t="s">
        <v>66</v>
      </c>
      <c r="K833" t="s">
        <v>152</v>
      </c>
      <c r="L833" t="s">
        <v>153</v>
      </c>
      <c r="N833">
        <v>237.5</v>
      </c>
      <c r="O833">
        <v>237.5</v>
      </c>
      <c r="P833" t="s">
        <v>154</v>
      </c>
      <c r="Q833" t="s">
        <v>155</v>
      </c>
      <c r="R833" t="s">
        <v>156</v>
      </c>
      <c r="S833" t="s">
        <v>157</v>
      </c>
      <c r="T833" t="s">
        <v>66</v>
      </c>
    </row>
    <row r="834" spans="1:20" x14ac:dyDescent="0.25">
      <c r="A834">
        <v>2025</v>
      </c>
      <c r="B834" t="s">
        <v>104</v>
      </c>
      <c r="C834" s="142">
        <v>45706</v>
      </c>
      <c r="D834" t="s">
        <v>17</v>
      </c>
      <c r="E834" t="s">
        <v>3</v>
      </c>
      <c r="F834" t="s">
        <v>66</v>
      </c>
      <c r="G834" t="s">
        <v>149</v>
      </c>
      <c r="H834" t="s">
        <v>150</v>
      </c>
      <c r="I834" t="s">
        <v>492</v>
      </c>
      <c r="J834" t="s">
        <v>66</v>
      </c>
      <c r="K834" t="s">
        <v>152</v>
      </c>
      <c r="L834" t="s">
        <v>153</v>
      </c>
      <c r="N834">
        <v>45.02</v>
      </c>
      <c r="O834">
        <v>45.02</v>
      </c>
      <c r="P834" t="s">
        <v>154</v>
      </c>
      <c r="Q834" t="s">
        <v>155</v>
      </c>
      <c r="R834" t="s">
        <v>156</v>
      </c>
      <c r="S834" t="s">
        <v>157</v>
      </c>
      <c r="T834" t="s">
        <v>66</v>
      </c>
    </row>
    <row r="835" spans="1:20" x14ac:dyDescent="0.25">
      <c r="A835">
        <v>2025</v>
      </c>
      <c r="B835" t="s">
        <v>104</v>
      </c>
      <c r="C835" s="142">
        <v>45706</v>
      </c>
      <c r="D835" t="s">
        <v>17</v>
      </c>
      <c r="E835" t="s">
        <v>3</v>
      </c>
      <c r="F835" t="s">
        <v>66</v>
      </c>
      <c r="G835" t="s">
        <v>149</v>
      </c>
      <c r="H835" t="s">
        <v>150</v>
      </c>
      <c r="I835" t="s">
        <v>492</v>
      </c>
      <c r="J835" t="s">
        <v>66</v>
      </c>
      <c r="K835" t="s">
        <v>152</v>
      </c>
      <c r="L835" t="s">
        <v>153</v>
      </c>
      <c r="N835">
        <v>245.67</v>
      </c>
      <c r="O835">
        <v>245.67</v>
      </c>
      <c r="P835" t="s">
        <v>154</v>
      </c>
      <c r="Q835" t="s">
        <v>155</v>
      </c>
      <c r="R835" t="s">
        <v>156</v>
      </c>
      <c r="S835" t="s">
        <v>157</v>
      </c>
      <c r="T835" t="s">
        <v>66</v>
      </c>
    </row>
    <row r="836" spans="1:20" x14ac:dyDescent="0.25">
      <c r="A836">
        <v>2025</v>
      </c>
      <c r="B836" t="s">
        <v>104</v>
      </c>
      <c r="C836" s="142">
        <v>45714</v>
      </c>
      <c r="D836" t="s">
        <v>17</v>
      </c>
      <c r="E836" t="s">
        <v>3</v>
      </c>
      <c r="F836" t="s">
        <v>66</v>
      </c>
      <c r="G836" t="s">
        <v>149</v>
      </c>
      <c r="H836" t="s">
        <v>150</v>
      </c>
      <c r="I836" t="s">
        <v>492</v>
      </c>
      <c r="J836" t="s">
        <v>66</v>
      </c>
      <c r="K836" t="s">
        <v>152</v>
      </c>
      <c r="L836" t="s">
        <v>153</v>
      </c>
      <c r="N836">
        <v>277</v>
      </c>
      <c r="O836">
        <v>277</v>
      </c>
      <c r="P836" t="s">
        <v>154</v>
      </c>
      <c r="Q836" t="s">
        <v>155</v>
      </c>
      <c r="R836" t="s">
        <v>156</v>
      </c>
      <c r="S836" t="s">
        <v>157</v>
      </c>
      <c r="T836" t="s">
        <v>66</v>
      </c>
    </row>
    <row r="837" spans="1:20" x14ac:dyDescent="0.25">
      <c r="A837">
        <v>2025</v>
      </c>
      <c r="B837" t="s">
        <v>104</v>
      </c>
      <c r="C837" s="142">
        <v>45692</v>
      </c>
      <c r="D837" t="s">
        <v>17</v>
      </c>
      <c r="E837" t="s">
        <v>3</v>
      </c>
      <c r="F837" t="s">
        <v>66</v>
      </c>
      <c r="G837" t="s">
        <v>149</v>
      </c>
      <c r="H837" t="s">
        <v>150</v>
      </c>
      <c r="I837" t="s">
        <v>492</v>
      </c>
      <c r="J837" t="s">
        <v>66</v>
      </c>
      <c r="K837" t="s">
        <v>206</v>
      </c>
      <c r="L837" t="s">
        <v>207</v>
      </c>
      <c r="N837">
        <v>680</v>
      </c>
      <c r="O837">
        <v>680</v>
      </c>
      <c r="P837" t="s">
        <v>154</v>
      </c>
      <c r="Q837" t="s">
        <v>155</v>
      </c>
      <c r="R837" t="s">
        <v>156</v>
      </c>
      <c r="S837" t="s">
        <v>157</v>
      </c>
      <c r="T837" t="s">
        <v>66</v>
      </c>
    </row>
    <row r="838" spans="1:20" x14ac:dyDescent="0.25">
      <c r="A838">
        <v>2025</v>
      </c>
      <c r="B838" t="s">
        <v>104</v>
      </c>
      <c r="C838" s="142">
        <v>45707</v>
      </c>
      <c r="D838" t="s">
        <v>17</v>
      </c>
      <c r="E838" t="s">
        <v>3</v>
      </c>
      <c r="F838" t="s">
        <v>66</v>
      </c>
      <c r="G838" t="s">
        <v>149</v>
      </c>
      <c r="H838" t="s">
        <v>150</v>
      </c>
      <c r="I838" t="s">
        <v>492</v>
      </c>
      <c r="J838" t="s">
        <v>66</v>
      </c>
      <c r="K838" t="s">
        <v>206</v>
      </c>
      <c r="L838" t="s">
        <v>207</v>
      </c>
      <c r="N838">
        <v>4080</v>
      </c>
      <c r="O838">
        <v>4080</v>
      </c>
      <c r="P838" t="s">
        <v>154</v>
      </c>
      <c r="Q838" t="s">
        <v>155</v>
      </c>
      <c r="R838" t="s">
        <v>156</v>
      </c>
      <c r="S838" t="s">
        <v>157</v>
      </c>
      <c r="T838" t="s">
        <v>66</v>
      </c>
    </row>
    <row r="839" spans="1:20" x14ac:dyDescent="0.25">
      <c r="A839">
        <v>2025</v>
      </c>
      <c r="B839" t="s">
        <v>104</v>
      </c>
      <c r="C839" s="142">
        <v>45716</v>
      </c>
      <c r="D839" t="s">
        <v>17</v>
      </c>
      <c r="E839" t="s">
        <v>3</v>
      </c>
      <c r="F839" t="s">
        <v>66</v>
      </c>
      <c r="G839" t="s">
        <v>149</v>
      </c>
      <c r="H839" t="s">
        <v>150</v>
      </c>
      <c r="I839" t="s">
        <v>492</v>
      </c>
      <c r="J839" t="s">
        <v>66</v>
      </c>
      <c r="K839" t="s">
        <v>206</v>
      </c>
      <c r="L839" t="s">
        <v>207</v>
      </c>
      <c r="N839">
        <v>4080</v>
      </c>
      <c r="O839">
        <v>4080</v>
      </c>
      <c r="P839" t="s">
        <v>154</v>
      </c>
      <c r="Q839" t="s">
        <v>155</v>
      </c>
      <c r="R839" t="s">
        <v>156</v>
      </c>
      <c r="S839" t="s">
        <v>157</v>
      </c>
      <c r="T839" t="s">
        <v>66</v>
      </c>
    </row>
    <row r="840" spans="1:20" x14ac:dyDescent="0.25">
      <c r="A840">
        <v>2025</v>
      </c>
      <c r="B840" t="s">
        <v>105</v>
      </c>
      <c r="C840" s="142">
        <v>45722</v>
      </c>
      <c r="D840" t="s">
        <v>17</v>
      </c>
      <c r="E840" t="s">
        <v>3</v>
      </c>
      <c r="F840" t="s">
        <v>66</v>
      </c>
      <c r="G840" t="s">
        <v>149</v>
      </c>
      <c r="H840" t="s">
        <v>150</v>
      </c>
      <c r="I840" t="s">
        <v>492</v>
      </c>
      <c r="J840" t="s">
        <v>66</v>
      </c>
      <c r="K840" t="s">
        <v>152</v>
      </c>
      <c r="L840" t="s">
        <v>153</v>
      </c>
      <c r="N840">
        <v>245.67</v>
      </c>
      <c r="O840">
        <v>245.67</v>
      </c>
      <c r="P840" t="s">
        <v>154</v>
      </c>
      <c r="Q840" t="s">
        <v>155</v>
      </c>
      <c r="R840" t="s">
        <v>156</v>
      </c>
      <c r="S840" t="s">
        <v>157</v>
      </c>
      <c r="T840" t="s">
        <v>66</v>
      </c>
    </row>
    <row r="841" spans="1:20" x14ac:dyDescent="0.25">
      <c r="A841">
        <v>2025</v>
      </c>
      <c r="B841" t="s">
        <v>106</v>
      </c>
      <c r="C841" s="142">
        <v>45749</v>
      </c>
      <c r="D841" t="s">
        <v>17</v>
      </c>
      <c r="E841" t="s">
        <v>3</v>
      </c>
      <c r="F841" t="s">
        <v>66</v>
      </c>
      <c r="G841" t="s">
        <v>149</v>
      </c>
      <c r="H841" t="s">
        <v>236</v>
      </c>
      <c r="I841" t="s">
        <v>492</v>
      </c>
      <c r="J841" t="s">
        <v>66</v>
      </c>
      <c r="K841" t="s">
        <v>159</v>
      </c>
      <c r="L841" t="s">
        <v>160</v>
      </c>
      <c r="N841">
        <v>115</v>
      </c>
      <c r="O841">
        <v>115</v>
      </c>
      <c r="P841" t="s">
        <v>154</v>
      </c>
      <c r="Q841" t="s">
        <v>155</v>
      </c>
      <c r="R841" t="s">
        <v>156</v>
      </c>
      <c r="S841" t="s">
        <v>157</v>
      </c>
      <c r="T841" t="s">
        <v>66</v>
      </c>
    </row>
    <row r="842" spans="1:20" x14ac:dyDescent="0.25">
      <c r="A842">
        <v>2025</v>
      </c>
      <c r="B842" t="s">
        <v>106</v>
      </c>
      <c r="C842" s="142">
        <v>45749</v>
      </c>
      <c r="D842" t="s">
        <v>17</v>
      </c>
      <c r="E842" t="s">
        <v>3</v>
      </c>
      <c r="F842" t="s">
        <v>66</v>
      </c>
      <c r="G842" t="s">
        <v>149</v>
      </c>
      <c r="H842" t="s">
        <v>236</v>
      </c>
      <c r="I842" t="s">
        <v>492</v>
      </c>
      <c r="J842" t="s">
        <v>66</v>
      </c>
      <c r="K842" t="s">
        <v>159</v>
      </c>
      <c r="L842" t="s">
        <v>160</v>
      </c>
      <c r="N842">
        <v>55</v>
      </c>
      <c r="O842">
        <v>55</v>
      </c>
      <c r="P842" t="s">
        <v>154</v>
      </c>
      <c r="Q842" t="s">
        <v>155</v>
      </c>
      <c r="R842" t="s">
        <v>156</v>
      </c>
      <c r="S842" t="s">
        <v>157</v>
      </c>
      <c r="T842" t="s">
        <v>66</v>
      </c>
    </row>
    <row r="843" spans="1:20" x14ac:dyDescent="0.25">
      <c r="A843">
        <v>2025</v>
      </c>
      <c r="B843" t="s">
        <v>106</v>
      </c>
      <c r="C843" s="142">
        <v>45757</v>
      </c>
      <c r="D843" t="s">
        <v>17</v>
      </c>
      <c r="E843" t="s">
        <v>3</v>
      </c>
      <c r="F843" t="s">
        <v>66</v>
      </c>
      <c r="G843" t="s">
        <v>149</v>
      </c>
      <c r="H843" t="s">
        <v>236</v>
      </c>
      <c r="I843" t="s">
        <v>492</v>
      </c>
      <c r="J843" t="s">
        <v>66</v>
      </c>
      <c r="K843" t="s">
        <v>159</v>
      </c>
      <c r="L843" t="s">
        <v>160</v>
      </c>
      <c r="N843">
        <v>1886.34</v>
      </c>
      <c r="O843">
        <v>1886.34</v>
      </c>
      <c r="P843" t="s">
        <v>154</v>
      </c>
      <c r="Q843" t="s">
        <v>155</v>
      </c>
      <c r="R843" t="s">
        <v>156</v>
      </c>
      <c r="S843" t="s">
        <v>157</v>
      </c>
      <c r="T843" t="s">
        <v>66</v>
      </c>
    </row>
    <row r="844" spans="1:20" x14ac:dyDescent="0.25">
      <c r="A844">
        <v>2025</v>
      </c>
      <c r="B844" t="s">
        <v>106</v>
      </c>
      <c r="C844" s="142">
        <v>45757</v>
      </c>
      <c r="D844" t="s">
        <v>17</v>
      </c>
      <c r="E844" t="s">
        <v>3</v>
      </c>
      <c r="F844" t="s">
        <v>66</v>
      </c>
      <c r="G844" t="s">
        <v>149</v>
      </c>
      <c r="H844" t="s">
        <v>150</v>
      </c>
      <c r="I844" t="s">
        <v>492</v>
      </c>
      <c r="J844" t="s">
        <v>66</v>
      </c>
      <c r="K844" t="s">
        <v>159</v>
      </c>
      <c r="L844" t="s">
        <v>160</v>
      </c>
      <c r="N844">
        <v>350.2</v>
      </c>
      <c r="O844">
        <v>350.2</v>
      </c>
      <c r="P844" t="s">
        <v>154</v>
      </c>
      <c r="Q844" t="s">
        <v>155</v>
      </c>
      <c r="R844" t="s">
        <v>156</v>
      </c>
      <c r="S844" t="s">
        <v>157</v>
      </c>
      <c r="T844" t="s">
        <v>66</v>
      </c>
    </row>
    <row r="845" spans="1:20" x14ac:dyDescent="0.25">
      <c r="A845">
        <v>2025</v>
      </c>
      <c r="B845" t="s">
        <v>106</v>
      </c>
      <c r="C845" s="142">
        <v>45757</v>
      </c>
      <c r="D845" t="s">
        <v>17</v>
      </c>
      <c r="E845" t="s">
        <v>3</v>
      </c>
      <c r="F845" t="s">
        <v>66</v>
      </c>
      <c r="G845" t="s">
        <v>149</v>
      </c>
      <c r="H845" t="s">
        <v>150</v>
      </c>
      <c r="I845" t="s">
        <v>492</v>
      </c>
      <c r="J845" t="s">
        <v>66</v>
      </c>
      <c r="K845" t="s">
        <v>159</v>
      </c>
      <c r="L845" t="s">
        <v>160</v>
      </c>
      <c r="N845">
        <v>407.84</v>
      </c>
      <c r="O845">
        <v>407.84</v>
      </c>
      <c r="P845" t="s">
        <v>154</v>
      </c>
      <c r="Q845" t="s">
        <v>155</v>
      </c>
      <c r="R845" t="s">
        <v>156</v>
      </c>
      <c r="S845" t="s">
        <v>157</v>
      </c>
      <c r="T845" t="s">
        <v>66</v>
      </c>
    </row>
    <row r="846" spans="1:20" x14ac:dyDescent="0.25">
      <c r="A846">
        <v>2025</v>
      </c>
      <c r="B846" t="s">
        <v>106</v>
      </c>
      <c r="C846" s="142">
        <v>45758</v>
      </c>
      <c r="D846" t="s">
        <v>17</v>
      </c>
      <c r="E846" t="s">
        <v>3</v>
      </c>
      <c r="F846" t="s">
        <v>66</v>
      </c>
      <c r="G846" t="s">
        <v>149</v>
      </c>
      <c r="H846" t="s">
        <v>236</v>
      </c>
      <c r="I846" t="s">
        <v>492</v>
      </c>
      <c r="J846" t="s">
        <v>66</v>
      </c>
      <c r="K846" t="s">
        <v>159</v>
      </c>
      <c r="L846" t="s">
        <v>160</v>
      </c>
      <c r="N846">
        <v>80</v>
      </c>
      <c r="O846">
        <v>80</v>
      </c>
      <c r="P846" t="s">
        <v>154</v>
      </c>
      <c r="Q846" t="s">
        <v>155</v>
      </c>
      <c r="R846" t="s">
        <v>156</v>
      </c>
      <c r="S846" t="s">
        <v>157</v>
      </c>
      <c r="T846" t="s">
        <v>66</v>
      </c>
    </row>
    <row r="847" spans="1:20" x14ac:dyDescent="0.25">
      <c r="A847">
        <v>2025</v>
      </c>
      <c r="B847" t="s">
        <v>106</v>
      </c>
      <c r="C847" s="142">
        <v>45761</v>
      </c>
      <c r="D847" t="s">
        <v>17</v>
      </c>
      <c r="E847" t="s">
        <v>3</v>
      </c>
      <c r="F847" t="s">
        <v>66</v>
      </c>
      <c r="G847" t="s">
        <v>149</v>
      </c>
      <c r="H847" t="s">
        <v>236</v>
      </c>
      <c r="I847" t="s">
        <v>492</v>
      </c>
      <c r="J847" t="s">
        <v>66</v>
      </c>
      <c r="K847" t="s">
        <v>159</v>
      </c>
      <c r="L847" t="s">
        <v>160</v>
      </c>
      <c r="N847">
        <v>1609.75</v>
      </c>
      <c r="O847">
        <v>1609.75</v>
      </c>
      <c r="P847" t="s">
        <v>154</v>
      </c>
      <c r="Q847" t="s">
        <v>155</v>
      </c>
      <c r="R847" t="s">
        <v>156</v>
      </c>
      <c r="S847" t="s">
        <v>157</v>
      </c>
      <c r="T847" t="s">
        <v>66</v>
      </c>
    </row>
    <row r="848" spans="1:20" x14ac:dyDescent="0.25">
      <c r="A848">
        <v>2025</v>
      </c>
      <c r="B848" t="s">
        <v>106</v>
      </c>
      <c r="C848" s="142">
        <v>45762</v>
      </c>
      <c r="D848" t="s">
        <v>17</v>
      </c>
      <c r="E848" t="s">
        <v>3</v>
      </c>
      <c r="F848" t="s">
        <v>66</v>
      </c>
      <c r="G848" t="s">
        <v>149</v>
      </c>
      <c r="H848" t="s">
        <v>236</v>
      </c>
      <c r="I848" t="s">
        <v>492</v>
      </c>
      <c r="J848" t="s">
        <v>66</v>
      </c>
      <c r="K848" t="s">
        <v>159</v>
      </c>
      <c r="L848" t="s">
        <v>160</v>
      </c>
      <c r="N848">
        <v>187</v>
      </c>
      <c r="O848">
        <v>187</v>
      </c>
      <c r="P848" t="s">
        <v>154</v>
      </c>
      <c r="Q848" t="s">
        <v>155</v>
      </c>
      <c r="R848" t="s">
        <v>156</v>
      </c>
      <c r="S848" t="s">
        <v>157</v>
      </c>
      <c r="T848" t="s">
        <v>66</v>
      </c>
    </row>
    <row r="849" spans="1:20" x14ac:dyDescent="0.25">
      <c r="A849">
        <v>2025</v>
      </c>
      <c r="B849" t="s">
        <v>106</v>
      </c>
      <c r="C849" s="142">
        <v>45769</v>
      </c>
      <c r="D849" t="s">
        <v>17</v>
      </c>
      <c r="E849" t="s">
        <v>3</v>
      </c>
      <c r="F849" t="s">
        <v>66</v>
      </c>
      <c r="G849" t="s">
        <v>149</v>
      </c>
      <c r="H849" t="s">
        <v>150</v>
      </c>
      <c r="I849" t="s">
        <v>492</v>
      </c>
      <c r="J849" t="s">
        <v>66</v>
      </c>
      <c r="K849" t="s">
        <v>152</v>
      </c>
      <c r="L849" t="s">
        <v>153</v>
      </c>
      <c r="N849">
        <v>34.33</v>
      </c>
      <c r="O849">
        <v>34.33</v>
      </c>
      <c r="P849" t="s">
        <v>154</v>
      </c>
      <c r="Q849" t="s">
        <v>155</v>
      </c>
      <c r="R849" t="s">
        <v>156</v>
      </c>
      <c r="S849" t="s">
        <v>157</v>
      </c>
      <c r="T849" t="s">
        <v>66</v>
      </c>
    </row>
    <row r="850" spans="1:20" x14ac:dyDescent="0.25">
      <c r="A850">
        <v>2025</v>
      </c>
      <c r="B850" t="s">
        <v>106</v>
      </c>
      <c r="C850" s="142">
        <v>45758</v>
      </c>
      <c r="D850" t="s">
        <v>17</v>
      </c>
      <c r="E850" t="s">
        <v>3</v>
      </c>
      <c r="F850" t="s">
        <v>66</v>
      </c>
      <c r="G850" t="s">
        <v>149</v>
      </c>
      <c r="H850" t="s">
        <v>236</v>
      </c>
      <c r="I850" t="s">
        <v>492</v>
      </c>
      <c r="J850" t="s">
        <v>66</v>
      </c>
      <c r="K850" t="s">
        <v>162</v>
      </c>
      <c r="L850" t="s">
        <v>163</v>
      </c>
      <c r="N850">
        <v>300</v>
      </c>
      <c r="O850">
        <v>300</v>
      </c>
      <c r="P850" t="s">
        <v>154</v>
      </c>
      <c r="Q850" t="s">
        <v>155</v>
      </c>
      <c r="R850" t="s">
        <v>156</v>
      </c>
      <c r="S850" t="s">
        <v>157</v>
      </c>
      <c r="T850" t="s">
        <v>66</v>
      </c>
    </row>
    <row r="851" spans="1:20" x14ac:dyDescent="0.25">
      <c r="A851">
        <v>2025</v>
      </c>
      <c r="B851" t="s">
        <v>107</v>
      </c>
      <c r="C851" s="142">
        <v>45779</v>
      </c>
      <c r="D851" t="s">
        <v>17</v>
      </c>
      <c r="E851" t="s">
        <v>3</v>
      </c>
      <c r="F851" t="s">
        <v>66</v>
      </c>
      <c r="G851" t="s">
        <v>149</v>
      </c>
      <c r="H851" t="s">
        <v>150</v>
      </c>
      <c r="I851" t="s">
        <v>492</v>
      </c>
      <c r="J851" t="s">
        <v>66</v>
      </c>
      <c r="K851" t="s">
        <v>152</v>
      </c>
      <c r="L851" t="s">
        <v>153</v>
      </c>
      <c r="N851">
        <v>113.5</v>
      </c>
      <c r="O851">
        <v>113.5</v>
      </c>
      <c r="P851" t="s">
        <v>154</v>
      </c>
      <c r="Q851" t="s">
        <v>155</v>
      </c>
      <c r="R851" t="s">
        <v>156</v>
      </c>
      <c r="S851" t="s">
        <v>157</v>
      </c>
      <c r="T851" t="s">
        <v>66</v>
      </c>
    </row>
    <row r="852" spans="1:20" x14ac:dyDescent="0.25">
      <c r="A852">
        <v>2025</v>
      </c>
      <c r="B852" t="s">
        <v>107</v>
      </c>
      <c r="C852" s="142">
        <v>45796</v>
      </c>
      <c r="D852" t="s">
        <v>17</v>
      </c>
      <c r="E852" t="s">
        <v>3</v>
      </c>
      <c r="F852" t="s">
        <v>66</v>
      </c>
      <c r="G852" t="s">
        <v>149</v>
      </c>
      <c r="H852" t="s">
        <v>150</v>
      </c>
      <c r="I852" t="s">
        <v>492</v>
      </c>
      <c r="J852" t="s">
        <v>66</v>
      </c>
      <c r="K852" t="s">
        <v>152</v>
      </c>
      <c r="L852" t="s">
        <v>153</v>
      </c>
      <c r="N852">
        <v>94.35</v>
      </c>
      <c r="O852">
        <v>94.35</v>
      </c>
      <c r="P852" t="s">
        <v>154</v>
      </c>
      <c r="Q852" t="s">
        <v>155</v>
      </c>
      <c r="R852" t="s">
        <v>156</v>
      </c>
      <c r="S852" t="s">
        <v>157</v>
      </c>
      <c r="T852" t="s">
        <v>66</v>
      </c>
    </row>
    <row r="853" spans="1:20" x14ac:dyDescent="0.25">
      <c r="A853">
        <v>2025</v>
      </c>
      <c r="B853" t="s">
        <v>107</v>
      </c>
      <c r="C853" s="142">
        <v>45785</v>
      </c>
      <c r="D853" t="s">
        <v>17</v>
      </c>
      <c r="E853" t="s">
        <v>3</v>
      </c>
      <c r="F853" t="s">
        <v>66</v>
      </c>
      <c r="G853" t="s">
        <v>149</v>
      </c>
      <c r="H853" t="s">
        <v>150</v>
      </c>
      <c r="I853" t="s">
        <v>492</v>
      </c>
      <c r="J853" t="s">
        <v>66</v>
      </c>
      <c r="K853" t="s">
        <v>206</v>
      </c>
      <c r="L853" t="s">
        <v>207</v>
      </c>
      <c r="N853">
        <v>1988</v>
      </c>
      <c r="O853">
        <v>1988</v>
      </c>
      <c r="P853" t="s">
        <v>154</v>
      </c>
      <c r="Q853" t="s">
        <v>155</v>
      </c>
      <c r="R853" t="s">
        <v>156</v>
      </c>
      <c r="S853" t="s">
        <v>157</v>
      </c>
      <c r="T853" t="s">
        <v>66</v>
      </c>
    </row>
    <row r="854" spans="1:20" x14ac:dyDescent="0.25">
      <c r="A854">
        <v>2025</v>
      </c>
      <c r="B854" t="s">
        <v>107</v>
      </c>
      <c r="C854" s="142">
        <v>45799</v>
      </c>
      <c r="D854" t="s">
        <v>17</v>
      </c>
      <c r="E854" t="s">
        <v>3</v>
      </c>
      <c r="F854" t="s">
        <v>66</v>
      </c>
      <c r="G854" t="s">
        <v>149</v>
      </c>
      <c r="H854" t="s">
        <v>236</v>
      </c>
      <c r="I854" t="s">
        <v>496</v>
      </c>
      <c r="J854" t="s">
        <v>66</v>
      </c>
      <c r="K854" t="s">
        <v>206</v>
      </c>
      <c r="L854" t="s">
        <v>207</v>
      </c>
      <c r="N854">
        <v>709.55</v>
      </c>
      <c r="O854">
        <v>709.55</v>
      </c>
      <c r="P854" t="s">
        <v>154</v>
      </c>
      <c r="Q854" t="s">
        <v>155</v>
      </c>
      <c r="R854" t="s">
        <v>156</v>
      </c>
      <c r="S854" t="s">
        <v>157</v>
      </c>
      <c r="T854" t="s">
        <v>66</v>
      </c>
    </row>
    <row r="855" spans="1:20" x14ac:dyDescent="0.25">
      <c r="A855">
        <v>2025</v>
      </c>
      <c r="B855" t="s">
        <v>108</v>
      </c>
      <c r="C855" s="142">
        <v>45814</v>
      </c>
      <c r="D855" t="s">
        <v>17</v>
      </c>
      <c r="E855" t="s">
        <v>3</v>
      </c>
      <c r="F855" t="s">
        <v>66</v>
      </c>
      <c r="G855" t="s">
        <v>329</v>
      </c>
      <c r="H855" t="s">
        <v>688</v>
      </c>
      <c r="I855" t="s">
        <v>310</v>
      </c>
      <c r="J855" t="s">
        <v>66</v>
      </c>
      <c r="K855" t="s">
        <v>159</v>
      </c>
      <c r="L855" t="s">
        <v>160</v>
      </c>
      <c r="M855" t="s">
        <v>982</v>
      </c>
      <c r="N855">
        <v>7012.56</v>
      </c>
      <c r="O855">
        <v>-7012.56</v>
      </c>
      <c r="P855" t="s">
        <v>154</v>
      </c>
      <c r="Q855" t="s">
        <v>165</v>
      </c>
      <c r="R855" t="s">
        <v>166</v>
      </c>
      <c r="S855" t="s">
        <v>167</v>
      </c>
      <c r="T855" t="s">
        <v>983</v>
      </c>
    </row>
    <row r="856" spans="1:20" x14ac:dyDescent="0.25">
      <c r="A856">
        <v>2025</v>
      </c>
      <c r="B856" t="s">
        <v>108</v>
      </c>
      <c r="C856" s="142">
        <v>45809</v>
      </c>
      <c r="D856" t="s">
        <v>17</v>
      </c>
      <c r="E856" t="s">
        <v>3</v>
      </c>
      <c r="F856" t="s">
        <v>66</v>
      </c>
      <c r="G856" t="s">
        <v>329</v>
      </c>
      <c r="H856" t="s">
        <v>357</v>
      </c>
      <c r="I856" t="s">
        <v>310</v>
      </c>
      <c r="J856" t="s">
        <v>66</v>
      </c>
      <c r="K856" t="s">
        <v>311</v>
      </c>
      <c r="L856" t="s">
        <v>312</v>
      </c>
      <c r="N856">
        <v>7407.47</v>
      </c>
      <c r="O856">
        <v>-7407.47</v>
      </c>
      <c r="P856" t="s">
        <v>154</v>
      </c>
      <c r="Q856" t="s">
        <v>165</v>
      </c>
      <c r="R856" t="s">
        <v>166</v>
      </c>
      <c r="S856" t="s">
        <v>167</v>
      </c>
      <c r="T856" t="s">
        <v>358</v>
      </c>
    </row>
    <row r="857" spans="1:20" x14ac:dyDescent="0.25">
      <c r="A857">
        <v>2025</v>
      </c>
      <c r="B857" t="s">
        <v>109</v>
      </c>
      <c r="C857" s="142">
        <v>45846</v>
      </c>
      <c r="D857" t="s">
        <v>17</v>
      </c>
      <c r="E857" t="s">
        <v>3</v>
      </c>
      <c r="F857" t="s">
        <v>66</v>
      </c>
      <c r="G857" t="s">
        <v>329</v>
      </c>
      <c r="H857" t="s">
        <v>291</v>
      </c>
      <c r="I857" t="s">
        <v>310</v>
      </c>
      <c r="J857" t="s">
        <v>66</v>
      </c>
      <c r="K857" t="s">
        <v>152</v>
      </c>
      <c r="L857" t="s">
        <v>153</v>
      </c>
      <c r="M857" t="s">
        <v>638</v>
      </c>
      <c r="N857">
        <v>58.97</v>
      </c>
      <c r="O857">
        <v>-58.97</v>
      </c>
      <c r="P857" t="s">
        <v>154</v>
      </c>
      <c r="Q857" t="s">
        <v>165</v>
      </c>
      <c r="R857" t="s">
        <v>166</v>
      </c>
      <c r="S857" t="s">
        <v>167</v>
      </c>
      <c r="T857" t="s">
        <v>639</v>
      </c>
    </row>
    <row r="858" spans="1:20" x14ac:dyDescent="0.25">
      <c r="A858">
        <v>2025</v>
      </c>
      <c r="B858" t="s">
        <v>109</v>
      </c>
      <c r="C858" s="142">
        <v>45846</v>
      </c>
      <c r="D858" t="s">
        <v>17</v>
      </c>
      <c r="E858" t="s">
        <v>3</v>
      </c>
      <c r="F858" t="s">
        <v>66</v>
      </c>
      <c r="G858" t="s">
        <v>329</v>
      </c>
      <c r="H858" t="s">
        <v>161</v>
      </c>
      <c r="I858" t="s">
        <v>310</v>
      </c>
      <c r="J858" t="s">
        <v>66</v>
      </c>
      <c r="K858" t="s">
        <v>162</v>
      </c>
      <c r="L858" t="s">
        <v>163</v>
      </c>
      <c r="M858" t="s">
        <v>640</v>
      </c>
      <c r="N858">
        <v>1491</v>
      </c>
      <c r="O858">
        <v>-1491</v>
      </c>
      <c r="P858" t="s">
        <v>154</v>
      </c>
      <c r="Q858" t="s">
        <v>165</v>
      </c>
      <c r="R858" t="s">
        <v>166</v>
      </c>
      <c r="S858" t="s">
        <v>167</v>
      </c>
      <c r="T858" t="s">
        <v>641</v>
      </c>
    </row>
    <row r="859" spans="1:20" x14ac:dyDescent="0.25">
      <c r="A859">
        <v>2025</v>
      </c>
      <c r="B859" t="s">
        <v>109</v>
      </c>
      <c r="C859" s="142">
        <v>45853</v>
      </c>
      <c r="D859" t="s">
        <v>17</v>
      </c>
      <c r="E859" t="s">
        <v>3</v>
      </c>
      <c r="F859" t="s">
        <v>66</v>
      </c>
      <c r="G859" t="s">
        <v>329</v>
      </c>
      <c r="H859" t="s">
        <v>161</v>
      </c>
      <c r="I859" t="s">
        <v>310</v>
      </c>
      <c r="J859" t="s">
        <v>66</v>
      </c>
      <c r="K859" t="s">
        <v>162</v>
      </c>
      <c r="L859" t="s">
        <v>163</v>
      </c>
      <c r="M859" t="s">
        <v>642</v>
      </c>
      <c r="N859">
        <v>670.04</v>
      </c>
      <c r="O859">
        <v>-670.04</v>
      </c>
      <c r="P859" t="s">
        <v>154</v>
      </c>
      <c r="Q859" t="s">
        <v>165</v>
      </c>
      <c r="R859" t="s">
        <v>166</v>
      </c>
      <c r="S859" t="s">
        <v>167</v>
      </c>
      <c r="T859" t="s">
        <v>643</v>
      </c>
    </row>
    <row r="860" spans="1:20" x14ac:dyDescent="0.25">
      <c r="A860">
        <v>2025</v>
      </c>
      <c r="B860" t="s">
        <v>109</v>
      </c>
      <c r="C860" s="142">
        <v>45854</v>
      </c>
      <c r="D860" t="s">
        <v>17</v>
      </c>
      <c r="E860" t="s">
        <v>3</v>
      </c>
      <c r="F860" t="s">
        <v>66</v>
      </c>
      <c r="G860" t="s">
        <v>329</v>
      </c>
      <c r="H860" t="s">
        <v>688</v>
      </c>
      <c r="I860" t="s">
        <v>310</v>
      </c>
      <c r="J860" t="s">
        <v>66</v>
      </c>
      <c r="K860" t="s">
        <v>162</v>
      </c>
      <c r="L860" t="s">
        <v>163</v>
      </c>
      <c r="M860" t="s">
        <v>984</v>
      </c>
      <c r="N860">
        <v>830</v>
      </c>
      <c r="O860">
        <v>-830</v>
      </c>
      <c r="P860" t="s">
        <v>154</v>
      </c>
      <c r="Q860" t="s">
        <v>165</v>
      </c>
      <c r="R860" t="s">
        <v>166</v>
      </c>
      <c r="S860" t="s">
        <v>167</v>
      </c>
      <c r="T860" t="s">
        <v>985</v>
      </c>
    </row>
    <row r="861" spans="1:20" x14ac:dyDescent="0.25">
      <c r="A861">
        <v>2025</v>
      </c>
      <c r="B861" t="s">
        <v>109</v>
      </c>
      <c r="C861" s="142">
        <v>45866</v>
      </c>
      <c r="D861" t="s">
        <v>17</v>
      </c>
      <c r="E861" t="s">
        <v>3</v>
      </c>
      <c r="F861" t="s">
        <v>66</v>
      </c>
      <c r="G861" t="s">
        <v>329</v>
      </c>
      <c r="H861" t="s">
        <v>688</v>
      </c>
      <c r="I861" t="s">
        <v>310</v>
      </c>
      <c r="J861" t="s">
        <v>66</v>
      </c>
      <c r="K861" t="s">
        <v>162</v>
      </c>
      <c r="L861" t="s">
        <v>163</v>
      </c>
      <c r="M861" t="s">
        <v>986</v>
      </c>
      <c r="N861">
        <v>300</v>
      </c>
      <c r="O861">
        <v>-300</v>
      </c>
      <c r="P861" t="s">
        <v>154</v>
      </c>
      <c r="Q861" t="s">
        <v>165</v>
      </c>
      <c r="R861" t="s">
        <v>166</v>
      </c>
      <c r="S861" t="s">
        <v>167</v>
      </c>
      <c r="T861" t="s">
        <v>987</v>
      </c>
    </row>
    <row r="862" spans="1:20" x14ac:dyDescent="0.25">
      <c r="A862">
        <v>2025</v>
      </c>
      <c r="B862" t="s">
        <v>109</v>
      </c>
      <c r="C862" s="142">
        <v>45839</v>
      </c>
      <c r="D862" t="s">
        <v>17</v>
      </c>
      <c r="E862" t="s">
        <v>3</v>
      </c>
      <c r="F862" t="s">
        <v>66</v>
      </c>
      <c r="G862" t="s">
        <v>329</v>
      </c>
      <c r="H862" t="s">
        <v>357</v>
      </c>
      <c r="I862" t="s">
        <v>310</v>
      </c>
      <c r="J862" t="s">
        <v>66</v>
      </c>
      <c r="K862" t="s">
        <v>311</v>
      </c>
      <c r="L862" t="s">
        <v>312</v>
      </c>
      <c r="N862">
        <v>8073.91</v>
      </c>
      <c r="O862">
        <v>-8073.91</v>
      </c>
      <c r="P862" t="s">
        <v>154</v>
      </c>
      <c r="Q862" t="s">
        <v>165</v>
      </c>
      <c r="R862" t="s">
        <v>166</v>
      </c>
      <c r="S862" t="s">
        <v>167</v>
      </c>
      <c r="T862" t="s">
        <v>367</v>
      </c>
    </row>
    <row r="863" spans="1:20" x14ac:dyDescent="0.25">
      <c r="A863">
        <v>2025</v>
      </c>
      <c r="B863" t="s">
        <v>110</v>
      </c>
      <c r="C863" s="142">
        <v>45888</v>
      </c>
      <c r="D863" t="s">
        <v>17</v>
      </c>
      <c r="E863" t="s">
        <v>3</v>
      </c>
      <c r="F863" t="s">
        <v>66</v>
      </c>
      <c r="G863" t="s">
        <v>329</v>
      </c>
      <c r="H863" t="s">
        <v>161</v>
      </c>
      <c r="I863" t="s">
        <v>310</v>
      </c>
      <c r="J863" t="s">
        <v>66</v>
      </c>
      <c r="K863" t="s">
        <v>159</v>
      </c>
      <c r="L863" t="s">
        <v>160</v>
      </c>
      <c r="M863" t="s">
        <v>988</v>
      </c>
      <c r="N863">
        <v>52488.95</v>
      </c>
      <c r="O863">
        <v>-52488.95</v>
      </c>
      <c r="P863" t="s">
        <v>154</v>
      </c>
      <c r="Q863" t="s">
        <v>165</v>
      </c>
      <c r="R863" t="s">
        <v>166</v>
      </c>
      <c r="S863" t="s">
        <v>167</v>
      </c>
      <c r="T863" t="s">
        <v>989</v>
      </c>
    </row>
    <row r="864" spans="1:20" x14ac:dyDescent="0.25">
      <c r="A864">
        <v>2025</v>
      </c>
      <c r="B864" t="s">
        <v>110</v>
      </c>
      <c r="C864" s="142">
        <v>45888</v>
      </c>
      <c r="D864" t="s">
        <v>17</v>
      </c>
      <c r="E864" t="s">
        <v>3</v>
      </c>
      <c r="F864" t="s">
        <v>66</v>
      </c>
      <c r="G864" t="s">
        <v>329</v>
      </c>
      <c r="H864" t="s">
        <v>161</v>
      </c>
      <c r="I864" t="s">
        <v>310</v>
      </c>
      <c r="J864" t="s">
        <v>66</v>
      </c>
      <c r="K864" t="s">
        <v>159</v>
      </c>
      <c r="L864" t="s">
        <v>160</v>
      </c>
      <c r="M864" t="s">
        <v>988</v>
      </c>
      <c r="N864">
        <v>52488.95</v>
      </c>
      <c r="O864">
        <v>-52488.95</v>
      </c>
      <c r="P864" t="s">
        <v>154</v>
      </c>
      <c r="Q864" t="s">
        <v>165</v>
      </c>
      <c r="R864" t="s">
        <v>166</v>
      </c>
      <c r="S864" t="s">
        <v>167</v>
      </c>
      <c r="T864" t="s">
        <v>989</v>
      </c>
    </row>
    <row r="865" spans="1:20" x14ac:dyDescent="0.25">
      <c r="A865">
        <v>2025</v>
      </c>
      <c r="B865" t="s">
        <v>110</v>
      </c>
      <c r="C865" s="142">
        <v>45888</v>
      </c>
      <c r="D865" t="s">
        <v>17</v>
      </c>
      <c r="E865" t="s">
        <v>3</v>
      </c>
      <c r="F865" t="s">
        <v>66</v>
      </c>
      <c r="G865" t="s">
        <v>329</v>
      </c>
      <c r="H865" t="s">
        <v>161</v>
      </c>
      <c r="I865" t="s">
        <v>310</v>
      </c>
      <c r="J865" t="s">
        <v>66</v>
      </c>
      <c r="K865" t="s">
        <v>159</v>
      </c>
      <c r="L865" t="s">
        <v>160</v>
      </c>
      <c r="M865" t="s">
        <v>988</v>
      </c>
      <c r="N865">
        <v>52504.71</v>
      </c>
      <c r="O865">
        <v>-52504.71</v>
      </c>
      <c r="P865" t="s">
        <v>154</v>
      </c>
      <c r="Q865" t="s">
        <v>165</v>
      </c>
      <c r="R865" t="s">
        <v>166</v>
      </c>
      <c r="S865" t="s">
        <v>167</v>
      </c>
      <c r="T865" t="s">
        <v>989</v>
      </c>
    </row>
    <row r="866" spans="1:20" x14ac:dyDescent="0.25">
      <c r="A866">
        <v>2025</v>
      </c>
      <c r="B866" t="s">
        <v>110</v>
      </c>
      <c r="C866" s="142">
        <v>45895</v>
      </c>
      <c r="D866" t="s">
        <v>17</v>
      </c>
      <c r="E866" t="s">
        <v>3</v>
      </c>
      <c r="F866" t="s">
        <v>66</v>
      </c>
      <c r="G866" t="s">
        <v>329</v>
      </c>
      <c r="H866" t="s">
        <v>688</v>
      </c>
      <c r="I866" t="s">
        <v>310</v>
      </c>
      <c r="J866" t="s">
        <v>66</v>
      </c>
      <c r="K866" t="s">
        <v>159</v>
      </c>
      <c r="L866" t="s">
        <v>160</v>
      </c>
      <c r="M866" t="s">
        <v>990</v>
      </c>
      <c r="N866">
        <v>7765.61</v>
      </c>
      <c r="O866">
        <v>-7765.61</v>
      </c>
      <c r="P866" t="s">
        <v>154</v>
      </c>
      <c r="Q866" t="s">
        <v>165</v>
      </c>
      <c r="R866" t="s">
        <v>166</v>
      </c>
      <c r="S866" t="s">
        <v>167</v>
      </c>
      <c r="T866" t="s">
        <v>991</v>
      </c>
    </row>
    <row r="867" spans="1:20" x14ac:dyDescent="0.25">
      <c r="A867">
        <v>2025</v>
      </c>
      <c r="B867" t="s">
        <v>110</v>
      </c>
      <c r="C867" s="142">
        <v>45891</v>
      </c>
      <c r="D867" t="s">
        <v>17</v>
      </c>
      <c r="E867" t="s">
        <v>3</v>
      </c>
      <c r="F867" t="s">
        <v>66</v>
      </c>
      <c r="G867" t="s">
        <v>329</v>
      </c>
      <c r="H867" t="s">
        <v>161</v>
      </c>
      <c r="I867" t="s">
        <v>310</v>
      </c>
      <c r="J867" t="s">
        <v>66</v>
      </c>
      <c r="K867" t="s">
        <v>152</v>
      </c>
      <c r="L867" t="s">
        <v>153</v>
      </c>
      <c r="M867" t="s">
        <v>992</v>
      </c>
      <c r="N867">
        <v>387.5</v>
      </c>
      <c r="O867">
        <v>-387.5</v>
      </c>
      <c r="P867" t="s">
        <v>154</v>
      </c>
      <c r="Q867" t="s">
        <v>165</v>
      </c>
      <c r="R867" t="s">
        <v>166</v>
      </c>
      <c r="S867" t="s">
        <v>167</v>
      </c>
      <c r="T867" t="s">
        <v>993</v>
      </c>
    </row>
    <row r="868" spans="1:20" x14ac:dyDescent="0.25">
      <c r="A868">
        <v>2025</v>
      </c>
      <c r="B868" t="s">
        <v>110</v>
      </c>
      <c r="C868" s="142">
        <v>45896</v>
      </c>
      <c r="D868" t="s">
        <v>17</v>
      </c>
      <c r="E868" t="s">
        <v>3</v>
      </c>
      <c r="F868" t="s">
        <v>66</v>
      </c>
      <c r="G868" t="s">
        <v>329</v>
      </c>
      <c r="H868" t="s">
        <v>688</v>
      </c>
      <c r="I868" t="s">
        <v>310</v>
      </c>
      <c r="J868" t="s">
        <v>66</v>
      </c>
      <c r="K868" t="s">
        <v>152</v>
      </c>
      <c r="L868" t="s">
        <v>153</v>
      </c>
      <c r="M868" t="s">
        <v>994</v>
      </c>
      <c r="N868">
        <v>306</v>
      </c>
      <c r="O868">
        <v>-306</v>
      </c>
      <c r="P868" t="s">
        <v>154</v>
      </c>
      <c r="Q868" t="s">
        <v>165</v>
      </c>
      <c r="R868" t="s">
        <v>166</v>
      </c>
      <c r="S868" t="s">
        <v>167</v>
      </c>
      <c r="T868" t="s">
        <v>995</v>
      </c>
    </row>
    <row r="869" spans="1:20" x14ac:dyDescent="0.25">
      <c r="A869">
        <v>2025</v>
      </c>
      <c r="B869" t="s">
        <v>110</v>
      </c>
      <c r="C869" s="142">
        <v>45874</v>
      </c>
      <c r="D869" t="s">
        <v>17</v>
      </c>
      <c r="E869" t="s">
        <v>3</v>
      </c>
      <c r="F869" t="s">
        <v>66</v>
      </c>
      <c r="G869" t="s">
        <v>329</v>
      </c>
      <c r="H869" t="s">
        <v>688</v>
      </c>
      <c r="I869" t="s">
        <v>310</v>
      </c>
      <c r="J869" t="s">
        <v>66</v>
      </c>
      <c r="K869" t="s">
        <v>162</v>
      </c>
      <c r="L869" t="s">
        <v>163</v>
      </c>
      <c r="M869" t="s">
        <v>801</v>
      </c>
      <c r="N869">
        <v>469.86</v>
      </c>
      <c r="O869">
        <v>-469.86</v>
      </c>
      <c r="P869" t="s">
        <v>154</v>
      </c>
      <c r="Q869" t="s">
        <v>165</v>
      </c>
      <c r="R869" t="s">
        <v>166</v>
      </c>
      <c r="S869" t="s">
        <v>167</v>
      </c>
      <c r="T869" t="s">
        <v>802</v>
      </c>
    </row>
    <row r="870" spans="1:20" x14ac:dyDescent="0.25">
      <c r="A870">
        <v>2025</v>
      </c>
      <c r="B870" t="s">
        <v>110</v>
      </c>
      <c r="C870" s="142">
        <v>45895</v>
      </c>
      <c r="D870" t="s">
        <v>17</v>
      </c>
      <c r="E870" t="s">
        <v>3</v>
      </c>
      <c r="F870" t="s">
        <v>66</v>
      </c>
      <c r="G870" t="s">
        <v>329</v>
      </c>
      <c r="H870" t="s">
        <v>688</v>
      </c>
      <c r="I870" t="s">
        <v>310</v>
      </c>
      <c r="J870" t="s">
        <v>66</v>
      </c>
      <c r="K870" t="s">
        <v>162</v>
      </c>
      <c r="L870" t="s">
        <v>163</v>
      </c>
      <c r="M870" t="s">
        <v>996</v>
      </c>
      <c r="N870">
        <v>6733.91</v>
      </c>
      <c r="O870">
        <v>-6733.91</v>
      </c>
      <c r="P870" t="s">
        <v>154</v>
      </c>
      <c r="Q870" t="s">
        <v>165</v>
      </c>
      <c r="R870" t="s">
        <v>166</v>
      </c>
      <c r="S870" t="s">
        <v>167</v>
      </c>
      <c r="T870" t="s">
        <v>997</v>
      </c>
    </row>
    <row r="871" spans="1:20" x14ac:dyDescent="0.25">
      <c r="A871">
        <v>2025</v>
      </c>
      <c r="B871" t="s">
        <v>110</v>
      </c>
      <c r="C871" s="142">
        <v>45898</v>
      </c>
      <c r="D871" t="s">
        <v>17</v>
      </c>
      <c r="E871" t="s">
        <v>3</v>
      </c>
      <c r="F871" t="s">
        <v>66</v>
      </c>
      <c r="G871" t="s">
        <v>329</v>
      </c>
      <c r="H871" t="s">
        <v>161</v>
      </c>
      <c r="I871" t="s">
        <v>310</v>
      </c>
      <c r="J871" t="s">
        <v>66</v>
      </c>
      <c r="K871" t="s">
        <v>162</v>
      </c>
      <c r="L871" t="s">
        <v>163</v>
      </c>
      <c r="M871" t="s">
        <v>998</v>
      </c>
      <c r="N871">
        <v>2511</v>
      </c>
      <c r="O871">
        <v>-2511</v>
      </c>
      <c r="P871" t="s">
        <v>154</v>
      </c>
      <c r="Q871" t="s">
        <v>165</v>
      </c>
      <c r="R871" t="s">
        <v>166</v>
      </c>
      <c r="S871" t="s">
        <v>167</v>
      </c>
      <c r="T871" t="s">
        <v>999</v>
      </c>
    </row>
    <row r="872" spans="1:20" x14ac:dyDescent="0.25">
      <c r="A872">
        <v>2025</v>
      </c>
      <c r="B872" t="s">
        <v>110</v>
      </c>
      <c r="C872" s="142">
        <v>45898</v>
      </c>
      <c r="D872" t="s">
        <v>17</v>
      </c>
      <c r="E872" t="s">
        <v>3</v>
      </c>
      <c r="F872" t="s">
        <v>66</v>
      </c>
      <c r="G872" t="s">
        <v>329</v>
      </c>
      <c r="H872" t="s">
        <v>161</v>
      </c>
      <c r="I872" t="s">
        <v>310</v>
      </c>
      <c r="J872" t="s">
        <v>66</v>
      </c>
      <c r="K872" t="s">
        <v>162</v>
      </c>
      <c r="L872" t="s">
        <v>163</v>
      </c>
      <c r="M872" t="s">
        <v>998</v>
      </c>
      <c r="N872">
        <v>2511</v>
      </c>
      <c r="O872">
        <v>-2511</v>
      </c>
      <c r="P872" t="s">
        <v>154</v>
      </c>
      <c r="Q872" t="s">
        <v>165</v>
      </c>
      <c r="R872" t="s">
        <v>166</v>
      </c>
      <c r="S872" t="s">
        <v>167</v>
      </c>
      <c r="T872" t="s">
        <v>999</v>
      </c>
    </row>
    <row r="873" spans="1:20" x14ac:dyDescent="0.25">
      <c r="A873">
        <v>2025</v>
      </c>
      <c r="B873" t="s">
        <v>110</v>
      </c>
      <c r="C873" s="142">
        <v>45870</v>
      </c>
      <c r="D873" t="s">
        <v>17</v>
      </c>
      <c r="E873" t="s">
        <v>3</v>
      </c>
      <c r="F873" t="s">
        <v>66</v>
      </c>
      <c r="G873" t="s">
        <v>329</v>
      </c>
      <c r="H873" t="s">
        <v>357</v>
      </c>
      <c r="I873" t="s">
        <v>310</v>
      </c>
      <c r="J873" t="s">
        <v>66</v>
      </c>
      <c r="K873" t="s">
        <v>311</v>
      </c>
      <c r="L873" t="s">
        <v>312</v>
      </c>
      <c r="N873">
        <v>9787.73</v>
      </c>
      <c r="O873">
        <v>-9787.73</v>
      </c>
      <c r="P873" t="s">
        <v>154</v>
      </c>
      <c r="Q873" t="s">
        <v>165</v>
      </c>
      <c r="R873" t="s">
        <v>166</v>
      </c>
      <c r="S873" t="s">
        <v>167</v>
      </c>
      <c r="T873" t="s">
        <v>367</v>
      </c>
    </row>
    <row r="874" spans="1:20" x14ac:dyDescent="0.25">
      <c r="A874">
        <v>2025</v>
      </c>
      <c r="B874" t="s">
        <v>111</v>
      </c>
      <c r="C874" s="142">
        <v>45901</v>
      </c>
      <c r="D874" t="s">
        <v>17</v>
      </c>
      <c r="E874" t="s">
        <v>3</v>
      </c>
      <c r="F874" t="s">
        <v>66</v>
      </c>
      <c r="G874" t="s">
        <v>329</v>
      </c>
      <c r="H874" t="s">
        <v>161</v>
      </c>
      <c r="I874" t="s">
        <v>310</v>
      </c>
      <c r="J874" t="s">
        <v>66</v>
      </c>
      <c r="K874" t="s">
        <v>152</v>
      </c>
      <c r="L874" t="s">
        <v>153</v>
      </c>
      <c r="M874" t="s">
        <v>524</v>
      </c>
      <c r="N874">
        <v>146.99</v>
      </c>
      <c r="O874">
        <v>-146.99</v>
      </c>
      <c r="P874" t="s">
        <v>154</v>
      </c>
      <c r="Q874" t="s">
        <v>165</v>
      </c>
      <c r="R874" t="s">
        <v>166</v>
      </c>
      <c r="S874" t="s">
        <v>167</v>
      </c>
      <c r="T874" t="s">
        <v>1000</v>
      </c>
    </row>
    <row r="875" spans="1:20" x14ac:dyDescent="0.25">
      <c r="A875">
        <v>2025</v>
      </c>
      <c r="B875" t="s">
        <v>111</v>
      </c>
      <c r="C875" s="142">
        <v>45905</v>
      </c>
      <c r="D875" t="s">
        <v>17</v>
      </c>
      <c r="E875" t="s">
        <v>3</v>
      </c>
      <c r="F875" t="s">
        <v>66</v>
      </c>
      <c r="G875" t="s">
        <v>329</v>
      </c>
      <c r="H875" t="s">
        <v>161</v>
      </c>
      <c r="I875" t="s">
        <v>310</v>
      </c>
      <c r="J875" t="s">
        <v>66</v>
      </c>
      <c r="K875" t="s">
        <v>152</v>
      </c>
      <c r="L875" t="s">
        <v>153</v>
      </c>
      <c r="M875" t="s">
        <v>1001</v>
      </c>
      <c r="N875">
        <v>297.10000000000002</v>
      </c>
      <c r="O875">
        <v>-297.10000000000002</v>
      </c>
      <c r="P875" t="s">
        <v>154</v>
      </c>
      <c r="Q875" t="s">
        <v>165</v>
      </c>
      <c r="R875" t="s">
        <v>166</v>
      </c>
      <c r="S875" t="s">
        <v>167</v>
      </c>
      <c r="T875" t="s">
        <v>1002</v>
      </c>
    </row>
    <row r="876" spans="1:20" x14ac:dyDescent="0.25">
      <c r="A876">
        <v>2025</v>
      </c>
      <c r="B876" t="s">
        <v>111</v>
      </c>
      <c r="C876" s="142">
        <v>45917</v>
      </c>
      <c r="D876" t="s">
        <v>17</v>
      </c>
      <c r="E876" t="s">
        <v>3</v>
      </c>
      <c r="F876" t="s">
        <v>66</v>
      </c>
      <c r="G876" t="s">
        <v>329</v>
      </c>
      <c r="H876" t="s">
        <v>161</v>
      </c>
      <c r="I876" t="s">
        <v>310</v>
      </c>
      <c r="J876" t="s">
        <v>66</v>
      </c>
      <c r="K876" t="s">
        <v>152</v>
      </c>
      <c r="L876" t="s">
        <v>153</v>
      </c>
      <c r="M876" t="s">
        <v>1003</v>
      </c>
      <c r="N876">
        <v>83</v>
      </c>
      <c r="O876">
        <v>-83</v>
      </c>
      <c r="P876" t="s">
        <v>154</v>
      </c>
      <c r="Q876" t="s">
        <v>165</v>
      </c>
      <c r="R876" t="s">
        <v>166</v>
      </c>
      <c r="S876" t="s">
        <v>167</v>
      </c>
      <c r="T876" t="s">
        <v>1004</v>
      </c>
    </row>
    <row r="877" spans="1:20" x14ac:dyDescent="0.25">
      <c r="A877">
        <v>2025</v>
      </c>
      <c r="B877" t="s">
        <v>111</v>
      </c>
      <c r="C877" s="142">
        <v>45923</v>
      </c>
      <c r="D877" t="s">
        <v>17</v>
      </c>
      <c r="E877" t="s">
        <v>3</v>
      </c>
      <c r="F877" t="s">
        <v>66</v>
      </c>
      <c r="G877" t="s">
        <v>329</v>
      </c>
      <c r="H877" t="s">
        <v>161</v>
      </c>
      <c r="I877" t="s">
        <v>310</v>
      </c>
      <c r="J877" t="s">
        <v>66</v>
      </c>
      <c r="K877" t="s">
        <v>152</v>
      </c>
      <c r="L877" t="s">
        <v>153</v>
      </c>
      <c r="M877" t="s">
        <v>1005</v>
      </c>
      <c r="N877">
        <v>105.84</v>
      </c>
      <c r="O877">
        <v>-105.84</v>
      </c>
      <c r="P877" t="s">
        <v>154</v>
      </c>
      <c r="Q877" t="s">
        <v>165</v>
      </c>
      <c r="R877" t="s">
        <v>166</v>
      </c>
      <c r="S877" t="s">
        <v>167</v>
      </c>
      <c r="T877" t="s">
        <v>1006</v>
      </c>
    </row>
    <row r="878" spans="1:20" x14ac:dyDescent="0.25">
      <c r="A878">
        <v>2025</v>
      </c>
      <c r="B878" t="s">
        <v>111</v>
      </c>
      <c r="C878" s="142">
        <v>45905</v>
      </c>
      <c r="D878" t="s">
        <v>17</v>
      </c>
      <c r="E878" t="s">
        <v>3</v>
      </c>
      <c r="F878" t="s">
        <v>66</v>
      </c>
      <c r="G878" t="s">
        <v>329</v>
      </c>
      <c r="H878" t="s">
        <v>688</v>
      </c>
      <c r="I878" t="s">
        <v>310</v>
      </c>
      <c r="J878" t="s">
        <v>66</v>
      </c>
      <c r="K878" t="s">
        <v>162</v>
      </c>
      <c r="L878" t="s">
        <v>163</v>
      </c>
      <c r="M878" t="s">
        <v>805</v>
      </c>
      <c r="N878">
        <v>734.52</v>
      </c>
      <c r="O878">
        <v>-734.52</v>
      </c>
      <c r="P878" t="s">
        <v>154</v>
      </c>
      <c r="Q878" t="s">
        <v>165</v>
      </c>
      <c r="R878" t="s">
        <v>166</v>
      </c>
      <c r="S878" t="s">
        <v>167</v>
      </c>
      <c r="T878" t="s">
        <v>806</v>
      </c>
    </row>
    <row r="879" spans="1:20" x14ac:dyDescent="0.25">
      <c r="A879">
        <v>2025</v>
      </c>
      <c r="B879" t="s">
        <v>111</v>
      </c>
      <c r="C879" s="142">
        <v>45909</v>
      </c>
      <c r="D879" t="s">
        <v>17</v>
      </c>
      <c r="E879" t="s">
        <v>3</v>
      </c>
      <c r="F879" t="s">
        <v>66</v>
      </c>
      <c r="G879" t="s">
        <v>329</v>
      </c>
      <c r="H879" t="s">
        <v>161</v>
      </c>
      <c r="I879" t="s">
        <v>310</v>
      </c>
      <c r="J879" t="s">
        <v>66</v>
      </c>
      <c r="K879" t="s">
        <v>162</v>
      </c>
      <c r="L879" t="s">
        <v>163</v>
      </c>
      <c r="M879" t="s">
        <v>1007</v>
      </c>
      <c r="N879">
        <v>3594</v>
      </c>
      <c r="O879">
        <v>-3594</v>
      </c>
      <c r="P879" t="s">
        <v>154</v>
      </c>
      <c r="Q879" t="s">
        <v>165</v>
      </c>
      <c r="R879" t="s">
        <v>166</v>
      </c>
      <c r="S879" t="s">
        <v>167</v>
      </c>
      <c r="T879" t="s">
        <v>1008</v>
      </c>
    </row>
    <row r="880" spans="1:20" x14ac:dyDescent="0.25">
      <c r="A880">
        <v>2025</v>
      </c>
      <c r="B880" t="s">
        <v>111</v>
      </c>
      <c r="C880" s="142">
        <v>45911</v>
      </c>
      <c r="D880" t="s">
        <v>17</v>
      </c>
      <c r="E880" t="s">
        <v>3</v>
      </c>
      <c r="F880" t="s">
        <v>66</v>
      </c>
      <c r="G880" t="s">
        <v>329</v>
      </c>
      <c r="H880" t="s">
        <v>688</v>
      </c>
      <c r="I880" t="s">
        <v>310</v>
      </c>
      <c r="J880" t="s">
        <v>66</v>
      </c>
      <c r="K880" t="s">
        <v>162</v>
      </c>
      <c r="L880" t="s">
        <v>163</v>
      </c>
      <c r="M880" t="s">
        <v>1009</v>
      </c>
      <c r="N880">
        <v>2496</v>
      </c>
      <c r="O880">
        <v>-2496</v>
      </c>
      <c r="P880" t="s">
        <v>154</v>
      </c>
      <c r="Q880" t="s">
        <v>165</v>
      </c>
      <c r="R880" t="s">
        <v>166</v>
      </c>
      <c r="S880" t="s">
        <v>167</v>
      </c>
      <c r="T880" t="s">
        <v>1010</v>
      </c>
    </row>
    <row r="881" spans="1:20" x14ac:dyDescent="0.25">
      <c r="A881">
        <v>2025</v>
      </c>
      <c r="B881" t="s">
        <v>111</v>
      </c>
      <c r="C881" s="142">
        <v>45915</v>
      </c>
      <c r="D881" t="s">
        <v>17</v>
      </c>
      <c r="E881" t="s">
        <v>3</v>
      </c>
      <c r="F881" t="s">
        <v>66</v>
      </c>
      <c r="G881" t="s">
        <v>329</v>
      </c>
      <c r="H881" t="s">
        <v>688</v>
      </c>
      <c r="I881" t="s">
        <v>310</v>
      </c>
      <c r="J881" t="s">
        <v>66</v>
      </c>
      <c r="K881" t="s">
        <v>162</v>
      </c>
      <c r="L881" t="s">
        <v>163</v>
      </c>
      <c r="M881" t="s">
        <v>501</v>
      </c>
      <c r="N881">
        <v>110</v>
      </c>
      <c r="O881">
        <v>-110</v>
      </c>
      <c r="P881" t="s">
        <v>154</v>
      </c>
      <c r="Q881" t="s">
        <v>165</v>
      </c>
      <c r="R881" t="s">
        <v>166</v>
      </c>
      <c r="S881" t="s">
        <v>167</v>
      </c>
      <c r="T881" t="s">
        <v>1011</v>
      </c>
    </row>
    <row r="882" spans="1:20" x14ac:dyDescent="0.25">
      <c r="A882">
        <v>2025</v>
      </c>
      <c r="B882" t="s">
        <v>111</v>
      </c>
      <c r="C882" s="142">
        <v>45916</v>
      </c>
      <c r="D882" t="s">
        <v>17</v>
      </c>
      <c r="E882" t="s">
        <v>3</v>
      </c>
      <c r="F882" t="s">
        <v>66</v>
      </c>
      <c r="G882" t="s">
        <v>329</v>
      </c>
      <c r="H882" t="s">
        <v>161</v>
      </c>
      <c r="I882" t="s">
        <v>310</v>
      </c>
      <c r="J882" t="s">
        <v>66</v>
      </c>
      <c r="K882" t="s">
        <v>162</v>
      </c>
      <c r="L882" t="s">
        <v>163</v>
      </c>
      <c r="M882" t="s">
        <v>1012</v>
      </c>
      <c r="N882">
        <v>671.67</v>
      </c>
      <c r="O882">
        <v>-671.67</v>
      </c>
      <c r="P882" t="s">
        <v>154</v>
      </c>
      <c r="Q882" t="s">
        <v>165</v>
      </c>
      <c r="R882" t="s">
        <v>166</v>
      </c>
      <c r="S882" t="s">
        <v>167</v>
      </c>
      <c r="T882" t="s">
        <v>1013</v>
      </c>
    </row>
    <row r="883" spans="1:20" x14ac:dyDescent="0.25">
      <c r="A883">
        <v>2025</v>
      </c>
      <c r="B883" t="s">
        <v>111</v>
      </c>
      <c r="C883" s="142">
        <v>45918</v>
      </c>
      <c r="D883" t="s">
        <v>17</v>
      </c>
      <c r="E883" t="s">
        <v>3</v>
      </c>
      <c r="F883" t="s">
        <v>66</v>
      </c>
      <c r="G883" t="s">
        <v>329</v>
      </c>
      <c r="H883" t="s">
        <v>161</v>
      </c>
      <c r="I883" t="s">
        <v>310</v>
      </c>
      <c r="J883" t="s">
        <v>66</v>
      </c>
      <c r="K883" t="s">
        <v>162</v>
      </c>
      <c r="L883" t="s">
        <v>163</v>
      </c>
      <c r="M883" t="s">
        <v>1014</v>
      </c>
      <c r="N883">
        <v>1020</v>
      </c>
      <c r="O883">
        <v>-1020</v>
      </c>
      <c r="P883" t="s">
        <v>154</v>
      </c>
      <c r="Q883" t="s">
        <v>165</v>
      </c>
      <c r="R883" t="s">
        <v>166</v>
      </c>
      <c r="S883" t="s">
        <v>167</v>
      </c>
      <c r="T883" t="s">
        <v>1015</v>
      </c>
    </row>
    <row r="884" spans="1:20" x14ac:dyDescent="0.25">
      <c r="A884">
        <v>2025</v>
      </c>
      <c r="B884" t="s">
        <v>111</v>
      </c>
      <c r="C884" s="142">
        <v>45918</v>
      </c>
      <c r="D884" t="s">
        <v>17</v>
      </c>
      <c r="E884" t="s">
        <v>3</v>
      </c>
      <c r="F884" t="s">
        <v>66</v>
      </c>
      <c r="G884" t="s">
        <v>329</v>
      </c>
      <c r="H884" t="s">
        <v>161</v>
      </c>
      <c r="I884" t="s">
        <v>310</v>
      </c>
      <c r="J884" t="s">
        <v>66</v>
      </c>
      <c r="K884" t="s">
        <v>162</v>
      </c>
      <c r="L884" t="s">
        <v>163</v>
      </c>
      <c r="M884" t="s">
        <v>1014</v>
      </c>
      <c r="N884">
        <v>1020</v>
      </c>
      <c r="O884">
        <v>-1020</v>
      </c>
      <c r="P884" t="s">
        <v>154</v>
      </c>
      <c r="Q884" t="s">
        <v>165</v>
      </c>
      <c r="R884" t="s">
        <v>166</v>
      </c>
      <c r="S884" t="s">
        <v>167</v>
      </c>
      <c r="T884" t="s">
        <v>1015</v>
      </c>
    </row>
    <row r="885" spans="1:20" x14ac:dyDescent="0.25">
      <c r="A885">
        <v>2025</v>
      </c>
      <c r="B885" t="s">
        <v>111</v>
      </c>
      <c r="C885" s="142">
        <v>45925</v>
      </c>
      <c r="D885" t="s">
        <v>17</v>
      </c>
      <c r="E885" t="s">
        <v>3</v>
      </c>
      <c r="F885" t="s">
        <v>66</v>
      </c>
      <c r="G885" t="s">
        <v>329</v>
      </c>
      <c r="H885" t="s">
        <v>688</v>
      </c>
      <c r="I885" t="s">
        <v>310</v>
      </c>
      <c r="J885" t="s">
        <v>66</v>
      </c>
      <c r="K885" t="s">
        <v>162</v>
      </c>
      <c r="L885" t="s">
        <v>163</v>
      </c>
      <c r="M885" t="s">
        <v>1016</v>
      </c>
      <c r="N885">
        <v>560</v>
      </c>
      <c r="O885">
        <v>-560</v>
      </c>
      <c r="P885" t="s">
        <v>154</v>
      </c>
      <c r="Q885" t="s">
        <v>165</v>
      </c>
      <c r="R885" t="s">
        <v>166</v>
      </c>
      <c r="S885" t="s">
        <v>167</v>
      </c>
      <c r="T885" t="s">
        <v>1017</v>
      </c>
    </row>
    <row r="886" spans="1:20" x14ac:dyDescent="0.25">
      <c r="A886">
        <v>2025</v>
      </c>
      <c r="B886" t="s">
        <v>111</v>
      </c>
      <c r="C886" s="142">
        <v>45926</v>
      </c>
      <c r="D886" t="s">
        <v>17</v>
      </c>
      <c r="E886" t="s">
        <v>3</v>
      </c>
      <c r="F886" t="s">
        <v>66</v>
      </c>
      <c r="G886" t="s">
        <v>329</v>
      </c>
      <c r="H886" t="s">
        <v>688</v>
      </c>
      <c r="I886" t="s">
        <v>310</v>
      </c>
      <c r="J886" t="s">
        <v>66</v>
      </c>
      <c r="K886" t="s">
        <v>162</v>
      </c>
      <c r="L886" t="s">
        <v>163</v>
      </c>
      <c r="M886" t="s">
        <v>809</v>
      </c>
      <c r="N886">
        <v>165</v>
      </c>
      <c r="O886">
        <v>-165</v>
      </c>
      <c r="P886" t="s">
        <v>154</v>
      </c>
      <c r="Q886" t="s">
        <v>165</v>
      </c>
      <c r="R886" t="s">
        <v>166</v>
      </c>
      <c r="S886" t="s">
        <v>167</v>
      </c>
      <c r="T886" t="s">
        <v>810</v>
      </c>
    </row>
    <row r="887" spans="1:20" x14ac:dyDescent="0.25">
      <c r="A887">
        <v>2025</v>
      </c>
      <c r="B887" t="s">
        <v>111</v>
      </c>
      <c r="C887" s="142">
        <v>45901</v>
      </c>
      <c r="D887" t="s">
        <v>17</v>
      </c>
      <c r="E887" t="s">
        <v>3</v>
      </c>
      <c r="F887" t="s">
        <v>66</v>
      </c>
      <c r="G887" t="s">
        <v>329</v>
      </c>
      <c r="H887" t="s">
        <v>357</v>
      </c>
      <c r="I887" t="s">
        <v>310</v>
      </c>
      <c r="J887" t="s">
        <v>66</v>
      </c>
      <c r="K887" t="s">
        <v>311</v>
      </c>
      <c r="L887" t="s">
        <v>312</v>
      </c>
      <c r="N887">
        <v>4370.54</v>
      </c>
      <c r="O887">
        <v>-4370.54</v>
      </c>
      <c r="P887" t="s">
        <v>154</v>
      </c>
      <c r="Q887" t="s">
        <v>165</v>
      </c>
      <c r="R887" t="s">
        <v>166</v>
      </c>
      <c r="S887" t="s">
        <v>167</v>
      </c>
      <c r="T887" t="s">
        <v>387</v>
      </c>
    </row>
    <row r="888" spans="1:20" x14ac:dyDescent="0.25">
      <c r="A888">
        <v>2025</v>
      </c>
      <c r="B888" t="s">
        <v>112</v>
      </c>
      <c r="C888" s="142">
        <v>45944</v>
      </c>
      <c r="D888" t="s">
        <v>17</v>
      </c>
      <c r="E888" t="s">
        <v>3</v>
      </c>
      <c r="F888" t="s">
        <v>66</v>
      </c>
      <c r="G888" t="s">
        <v>329</v>
      </c>
      <c r="H888" t="s">
        <v>161</v>
      </c>
      <c r="I888" t="s">
        <v>310</v>
      </c>
      <c r="J888" t="s">
        <v>66</v>
      </c>
      <c r="K888" t="s">
        <v>152</v>
      </c>
      <c r="L888" t="s">
        <v>153</v>
      </c>
      <c r="M888" t="s">
        <v>1018</v>
      </c>
      <c r="N888">
        <v>96.59</v>
      </c>
      <c r="O888">
        <v>-96.59</v>
      </c>
      <c r="P888" t="s">
        <v>154</v>
      </c>
      <c r="Q888" t="s">
        <v>187</v>
      </c>
      <c r="R888" t="s">
        <v>166</v>
      </c>
      <c r="S888" t="s">
        <v>167</v>
      </c>
      <c r="T888" t="s">
        <v>1019</v>
      </c>
    </row>
    <row r="889" spans="1:20" x14ac:dyDescent="0.25">
      <c r="A889">
        <v>2025</v>
      </c>
      <c r="B889" t="s">
        <v>112</v>
      </c>
      <c r="C889" s="142">
        <v>45946</v>
      </c>
      <c r="D889" t="s">
        <v>17</v>
      </c>
      <c r="E889" t="s">
        <v>3</v>
      </c>
      <c r="F889" t="s">
        <v>66</v>
      </c>
      <c r="G889" t="s">
        <v>329</v>
      </c>
      <c r="H889" t="s">
        <v>688</v>
      </c>
      <c r="I889" t="s">
        <v>310</v>
      </c>
      <c r="J889" t="s">
        <v>66</v>
      </c>
      <c r="K889" t="s">
        <v>152</v>
      </c>
      <c r="L889" t="s">
        <v>153</v>
      </c>
      <c r="M889" t="s">
        <v>1020</v>
      </c>
      <c r="N889">
        <v>2500</v>
      </c>
      <c r="O889">
        <v>-2500</v>
      </c>
      <c r="P889" t="s">
        <v>154</v>
      </c>
      <c r="Q889" t="s">
        <v>187</v>
      </c>
      <c r="R889" t="s">
        <v>166</v>
      </c>
      <c r="S889" t="s">
        <v>167</v>
      </c>
      <c r="T889" t="s">
        <v>1021</v>
      </c>
    </row>
    <row r="890" spans="1:20" x14ac:dyDescent="0.25">
      <c r="A890">
        <v>2025</v>
      </c>
      <c r="B890" t="s">
        <v>112</v>
      </c>
      <c r="C890" s="142">
        <v>45940</v>
      </c>
      <c r="D890" t="s">
        <v>17</v>
      </c>
      <c r="E890" t="s">
        <v>3</v>
      </c>
      <c r="F890" t="s">
        <v>66</v>
      </c>
      <c r="G890" t="s">
        <v>329</v>
      </c>
      <c r="H890" t="s">
        <v>161</v>
      </c>
      <c r="I890" t="s">
        <v>310</v>
      </c>
      <c r="J890" t="s">
        <v>66</v>
      </c>
      <c r="K890" t="s">
        <v>162</v>
      </c>
      <c r="L890" t="s">
        <v>163</v>
      </c>
      <c r="M890" t="s">
        <v>1022</v>
      </c>
      <c r="N890">
        <v>1650.84</v>
      </c>
      <c r="O890">
        <v>-1650.84</v>
      </c>
      <c r="P890" t="s">
        <v>154</v>
      </c>
      <c r="Q890" t="s">
        <v>187</v>
      </c>
      <c r="R890" t="s">
        <v>166</v>
      </c>
      <c r="S890" t="s">
        <v>167</v>
      </c>
      <c r="T890" t="s">
        <v>1023</v>
      </c>
    </row>
    <row r="891" spans="1:20" x14ac:dyDescent="0.25">
      <c r="A891">
        <v>2025</v>
      </c>
      <c r="B891" t="s">
        <v>112</v>
      </c>
      <c r="C891" s="142">
        <v>45945</v>
      </c>
      <c r="D891" t="s">
        <v>17</v>
      </c>
      <c r="E891" t="s">
        <v>3</v>
      </c>
      <c r="F891" t="s">
        <v>66</v>
      </c>
      <c r="G891" t="s">
        <v>329</v>
      </c>
      <c r="H891" t="s">
        <v>161</v>
      </c>
      <c r="I891" t="s">
        <v>310</v>
      </c>
      <c r="J891" t="s">
        <v>66</v>
      </c>
      <c r="K891" t="s">
        <v>162</v>
      </c>
      <c r="L891" t="s">
        <v>163</v>
      </c>
      <c r="M891" t="s">
        <v>1024</v>
      </c>
      <c r="N891">
        <v>11356.89</v>
      </c>
      <c r="O891">
        <v>-11356.89</v>
      </c>
      <c r="P891" t="s">
        <v>154</v>
      </c>
      <c r="Q891" t="s">
        <v>187</v>
      </c>
      <c r="R891" t="s">
        <v>166</v>
      </c>
      <c r="S891" t="s">
        <v>167</v>
      </c>
      <c r="T891" t="s">
        <v>1025</v>
      </c>
    </row>
    <row r="892" spans="1:20" x14ac:dyDescent="0.25">
      <c r="A892">
        <v>2025</v>
      </c>
      <c r="B892" t="s">
        <v>112</v>
      </c>
      <c r="C892" s="142">
        <v>45961</v>
      </c>
      <c r="D892" t="s">
        <v>17</v>
      </c>
      <c r="E892" t="s">
        <v>3</v>
      </c>
      <c r="F892" t="s">
        <v>66</v>
      </c>
      <c r="G892" t="s">
        <v>329</v>
      </c>
      <c r="H892" t="s">
        <v>357</v>
      </c>
      <c r="I892" t="s">
        <v>310</v>
      </c>
      <c r="J892" t="s">
        <v>66</v>
      </c>
      <c r="K892" t="s">
        <v>311</v>
      </c>
      <c r="L892" t="s">
        <v>312</v>
      </c>
      <c r="M892" t="s">
        <v>390</v>
      </c>
      <c r="N892">
        <v>2787.59</v>
      </c>
      <c r="O892">
        <v>-2787.59</v>
      </c>
      <c r="P892" t="s">
        <v>154</v>
      </c>
      <c r="Q892" t="s">
        <v>187</v>
      </c>
      <c r="R892" t="s">
        <v>166</v>
      </c>
      <c r="S892" t="s">
        <v>167</v>
      </c>
      <c r="T892" t="s">
        <v>391</v>
      </c>
    </row>
    <row r="893" spans="1:20" x14ac:dyDescent="0.25">
      <c r="A893">
        <v>2025</v>
      </c>
      <c r="B893" t="s">
        <v>113</v>
      </c>
      <c r="C893" s="142">
        <v>45962</v>
      </c>
      <c r="D893" t="s">
        <v>17</v>
      </c>
      <c r="E893" t="s">
        <v>3</v>
      </c>
      <c r="F893" t="s">
        <v>66</v>
      </c>
      <c r="G893" t="s">
        <v>329</v>
      </c>
      <c r="H893" t="s">
        <v>688</v>
      </c>
      <c r="I893" t="s">
        <v>310</v>
      </c>
      <c r="J893" t="s">
        <v>66</v>
      </c>
      <c r="K893" t="s">
        <v>152</v>
      </c>
      <c r="L893" t="s">
        <v>153</v>
      </c>
      <c r="M893" t="s">
        <v>1026</v>
      </c>
      <c r="N893">
        <v>2500</v>
      </c>
      <c r="O893">
        <v>-2500</v>
      </c>
      <c r="P893" t="s">
        <v>154</v>
      </c>
      <c r="Q893" t="s">
        <v>187</v>
      </c>
      <c r="R893" t="s">
        <v>166</v>
      </c>
      <c r="S893" t="s">
        <v>167</v>
      </c>
      <c r="T893" t="s">
        <v>1027</v>
      </c>
    </row>
    <row r="894" spans="1:20" x14ac:dyDescent="0.25">
      <c r="A894">
        <v>2025</v>
      </c>
      <c r="B894" t="s">
        <v>113</v>
      </c>
      <c r="C894" s="142">
        <v>45972</v>
      </c>
      <c r="D894" t="s">
        <v>17</v>
      </c>
      <c r="E894" t="s">
        <v>3</v>
      </c>
      <c r="F894" t="s">
        <v>66</v>
      </c>
      <c r="G894" t="s">
        <v>329</v>
      </c>
      <c r="H894" t="s">
        <v>688</v>
      </c>
      <c r="I894" t="s">
        <v>310</v>
      </c>
      <c r="J894" t="s">
        <v>66</v>
      </c>
      <c r="K894" t="s">
        <v>152</v>
      </c>
      <c r="L894" t="s">
        <v>153</v>
      </c>
      <c r="M894" t="s">
        <v>1028</v>
      </c>
      <c r="N894">
        <v>1250</v>
      </c>
      <c r="O894">
        <v>-1250</v>
      </c>
      <c r="P894" t="s">
        <v>154</v>
      </c>
      <c r="Q894" t="s">
        <v>187</v>
      </c>
      <c r="R894" t="s">
        <v>166</v>
      </c>
      <c r="S894" t="s">
        <v>167</v>
      </c>
      <c r="T894" t="s">
        <v>1029</v>
      </c>
    </row>
    <row r="895" spans="1:20" x14ac:dyDescent="0.25">
      <c r="A895">
        <v>2025</v>
      </c>
      <c r="B895" t="s">
        <v>113</v>
      </c>
      <c r="C895" s="142">
        <v>45985</v>
      </c>
      <c r="D895" t="s">
        <v>17</v>
      </c>
      <c r="E895" t="s">
        <v>3</v>
      </c>
      <c r="F895" t="s">
        <v>66</v>
      </c>
      <c r="G895" t="s">
        <v>329</v>
      </c>
      <c r="H895" t="s">
        <v>161</v>
      </c>
      <c r="I895" t="s">
        <v>310</v>
      </c>
      <c r="J895" t="s">
        <v>66</v>
      </c>
      <c r="K895" t="s">
        <v>152</v>
      </c>
      <c r="L895" t="s">
        <v>153</v>
      </c>
      <c r="M895" t="s">
        <v>1030</v>
      </c>
      <c r="N895">
        <v>96.59</v>
      </c>
      <c r="O895">
        <v>-96.59</v>
      </c>
      <c r="P895" t="s">
        <v>154</v>
      </c>
      <c r="Q895" t="s">
        <v>187</v>
      </c>
      <c r="R895" t="s">
        <v>166</v>
      </c>
      <c r="S895" t="s">
        <v>167</v>
      </c>
      <c r="T895" t="s">
        <v>1031</v>
      </c>
    </row>
    <row r="896" spans="1:20" x14ac:dyDescent="0.25">
      <c r="A896">
        <v>2025</v>
      </c>
      <c r="B896" t="s">
        <v>113</v>
      </c>
      <c r="C896" s="142">
        <v>45973</v>
      </c>
      <c r="D896" t="s">
        <v>17</v>
      </c>
      <c r="E896" t="s">
        <v>3</v>
      </c>
      <c r="F896" t="s">
        <v>66</v>
      </c>
      <c r="G896" t="s">
        <v>329</v>
      </c>
      <c r="H896" t="s">
        <v>161</v>
      </c>
      <c r="I896" t="s">
        <v>310</v>
      </c>
      <c r="J896" t="s">
        <v>66</v>
      </c>
      <c r="K896" t="s">
        <v>162</v>
      </c>
      <c r="L896" t="s">
        <v>163</v>
      </c>
      <c r="M896" t="s">
        <v>1032</v>
      </c>
      <c r="N896">
        <v>17751.78</v>
      </c>
      <c r="O896">
        <v>-17751.78</v>
      </c>
      <c r="P896" t="s">
        <v>154</v>
      </c>
      <c r="Q896" t="s">
        <v>187</v>
      </c>
      <c r="R896" t="s">
        <v>166</v>
      </c>
      <c r="S896" t="s">
        <v>167</v>
      </c>
      <c r="T896" t="s">
        <v>1033</v>
      </c>
    </row>
    <row r="897" spans="1:20" x14ac:dyDescent="0.25">
      <c r="A897">
        <v>2025</v>
      </c>
      <c r="B897" t="s">
        <v>113</v>
      </c>
      <c r="C897" s="142">
        <v>45980</v>
      </c>
      <c r="D897" t="s">
        <v>17</v>
      </c>
      <c r="E897" t="s">
        <v>3</v>
      </c>
      <c r="F897" t="s">
        <v>66</v>
      </c>
      <c r="G897" t="s">
        <v>329</v>
      </c>
      <c r="H897" t="s">
        <v>161</v>
      </c>
      <c r="I897" t="s">
        <v>310</v>
      </c>
      <c r="J897" t="s">
        <v>66</v>
      </c>
      <c r="K897" t="s">
        <v>162</v>
      </c>
      <c r="L897" t="s">
        <v>163</v>
      </c>
      <c r="M897" t="s">
        <v>652</v>
      </c>
      <c r="N897">
        <v>381.46</v>
      </c>
      <c r="O897">
        <v>-381.46</v>
      </c>
      <c r="P897" t="s">
        <v>154</v>
      </c>
      <c r="Q897" t="s">
        <v>187</v>
      </c>
      <c r="R897" t="s">
        <v>166</v>
      </c>
      <c r="S897" t="s">
        <v>167</v>
      </c>
      <c r="T897" t="s">
        <v>653</v>
      </c>
    </row>
    <row r="898" spans="1:20" x14ac:dyDescent="0.25">
      <c r="A898">
        <v>2025</v>
      </c>
      <c r="B898" t="s">
        <v>113</v>
      </c>
      <c r="C898" s="142">
        <v>45991</v>
      </c>
      <c r="D898" t="s">
        <v>17</v>
      </c>
      <c r="E898" t="s">
        <v>3</v>
      </c>
      <c r="F898" t="s">
        <v>66</v>
      </c>
      <c r="G898" t="s">
        <v>329</v>
      </c>
      <c r="H898" t="s">
        <v>357</v>
      </c>
      <c r="I898" t="s">
        <v>310</v>
      </c>
      <c r="J898" t="s">
        <v>66</v>
      </c>
      <c r="K898" t="s">
        <v>311</v>
      </c>
      <c r="L898" t="s">
        <v>312</v>
      </c>
      <c r="M898" t="s">
        <v>400</v>
      </c>
      <c r="N898">
        <v>4455.04</v>
      </c>
      <c r="O898">
        <v>-4455.04</v>
      </c>
      <c r="P898" t="s">
        <v>154</v>
      </c>
      <c r="Q898" t="s">
        <v>187</v>
      </c>
      <c r="R898" t="s">
        <v>166</v>
      </c>
      <c r="S898" t="s">
        <v>167</v>
      </c>
      <c r="T898" t="s">
        <v>401</v>
      </c>
    </row>
    <row r="899" spans="1:20" x14ac:dyDescent="0.25">
      <c r="A899">
        <v>2025</v>
      </c>
      <c r="B899" t="s">
        <v>114</v>
      </c>
      <c r="C899" s="142">
        <v>46000</v>
      </c>
      <c r="D899" t="s">
        <v>17</v>
      </c>
      <c r="E899" t="s">
        <v>3</v>
      </c>
      <c r="F899" t="s">
        <v>66</v>
      </c>
      <c r="G899" t="s">
        <v>329</v>
      </c>
      <c r="H899" t="s">
        <v>688</v>
      </c>
      <c r="I899" t="s">
        <v>310</v>
      </c>
      <c r="J899" t="s">
        <v>66</v>
      </c>
      <c r="K899" t="s">
        <v>162</v>
      </c>
      <c r="L899" t="s">
        <v>163</v>
      </c>
      <c r="M899" t="s">
        <v>1034</v>
      </c>
      <c r="N899">
        <v>800</v>
      </c>
      <c r="O899">
        <v>-800</v>
      </c>
      <c r="P899" t="s">
        <v>209</v>
      </c>
      <c r="Q899" t="s">
        <v>187</v>
      </c>
      <c r="R899" t="s">
        <v>166</v>
      </c>
      <c r="S899" t="s">
        <v>167</v>
      </c>
      <c r="T899" t="s">
        <v>1035</v>
      </c>
    </row>
    <row r="900" spans="1:20" x14ac:dyDescent="0.25">
      <c r="A900">
        <v>2025</v>
      </c>
      <c r="B900" t="s">
        <v>114</v>
      </c>
      <c r="C900" s="142">
        <v>46007</v>
      </c>
      <c r="D900" t="s">
        <v>17</v>
      </c>
      <c r="E900" t="s">
        <v>3</v>
      </c>
      <c r="F900" t="s">
        <v>66</v>
      </c>
      <c r="G900" t="s">
        <v>329</v>
      </c>
      <c r="H900" t="s">
        <v>688</v>
      </c>
      <c r="I900" t="s">
        <v>310</v>
      </c>
      <c r="J900" t="s">
        <v>66</v>
      </c>
      <c r="K900" t="s">
        <v>162</v>
      </c>
      <c r="L900" t="s">
        <v>163</v>
      </c>
      <c r="M900" t="s">
        <v>1036</v>
      </c>
      <c r="N900">
        <v>280</v>
      </c>
      <c r="O900">
        <v>-280</v>
      </c>
      <c r="P900" t="s">
        <v>209</v>
      </c>
      <c r="Q900" t="s">
        <v>187</v>
      </c>
      <c r="R900" t="s">
        <v>166</v>
      </c>
      <c r="S900" t="s">
        <v>167</v>
      </c>
      <c r="T900" t="s">
        <v>1037</v>
      </c>
    </row>
    <row r="901" spans="1:20" x14ac:dyDescent="0.25">
      <c r="A901">
        <v>2025</v>
      </c>
      <c r="B901" t="s">
        <v>114</v>
      </c>
      <c r="C901" s="142">
        <v>46022</v>
      </c>
      <c r="D901" t="s">
        <v>17</v>
      </c>
      <c r="E901" t="s">
        <v>3</v>
      </c>
      <c r="F901" t="s">
        <v>66</v>
      </c>
      <c r="G901" t="s">
        <v>329</v>
      </c>
      <c r="H901" t="s">
        <v>357</v>
      </c>
      <c r="I901" t="s">
        <v>310</v>
      </c>
      <c r="J901" t="s">
        <v>66</v>
      </c>
      <c r="K901" t="s">
        <v>311</v>
      </c>
      <c r="L901" t="s">
        <v>312</v>
      </c>
      <c r="M901" t="s">
        <v>413</v>
      </c>
      <c r="N901">
        <v>3105.27</v>
      </c>
      <c r="O901">
        <v>-3105.27</v>
      </c>
      <c r="P901" t="s">
        <v>154</v>
      </c>
      <c r="Q901" t="s">
        <v>187</v>
      </c>
      <c r="R901" t="s">
        <v>166</v>
      </c>
      <c r="S901" t="s">
        <v>167</v>
      </c>
      <c r="T901" t="s">
        <v>414</v>
      </c>
    </row>
    <row r="902" spans="1:20" x14ac:dyDescent="0.25">
      <c r="A902">
        <v>2026</v>
      </c>
      <c r="B902" t="s">
        <v>115</v>
      </c>
      <c r="C902" s="142">
        <v>46029</v>
      </c>
      <c r="D902" t="s">
        <v>17</v>
      </c>
      <c r="E902" t="s">
        <v>3</v>
      </c>
      <c r="F902" t="s">
        <v>66</v>
      </c>
      <c r="G902" t="s">
        <v>329</v>
      </c>
      <c r="H902" t="s">
        <v>161</v>
      </c>
      <c r="I902" t="s">
        <v>310</v>
      </c>
      <c r="J902" t="s">
        <v>66</v>
      </c>
      <c r="K902" t="s">
        <v>152</v>
      </c>
      <c r="L902" t="s">
        <v>153</v>
      </c>
      <c r="M902" t="s">
        <v>662</v>
      </c>
      <c r="N902">
        <v>68.599999999999994</v>
      </c>
      <c r="O902">
        <v>-68.599999999999994</v>
      </c>
      <c r="P902" t="s">
        <v>154</v>
      </c>
      <c r="Q902" t="s">
        <v>187</v>
      </c>
      <c r="R902" t="s">
        <v>156</v>
      </c>
      <c r="S902" t="s">
        <v>157</v>
      </c>
      <c r="T902" t="s">
        <v>663</v>
      </c>
    </row>
    <row r="903" spans="1:20" x14ac:dyDescent="0.25">
      <c r="A903">
        <v>2026</v>
      </c>
      <c r="B903" t="s">
        <v>115</v>
      </c>
      <c r="C903" s="142">
        <v>46031</v>
      </c>
      <c r="D903" t="s">
        <v>17</v>
      </c>
      <c r="E903" t="s">
        <v>3</v>
      </c>
      <c r="F903" t="s">
        <v>66</v>
      </c>
      <c r="G903" t="s">
        <v>329</v>
      </c>
      <c r="H903" t="s">
        <v>688</v>
      </c>
      <c r="I903" t="s">
        <v>310</v>
      </c>
      <c r="J903" t="s">
        <v>66</v>
      </c>
      <c r="K903" t="s">
        <v>152</v>
      </c>
      <c r="L903" t="s">
        <v>153</v>
      </c>
      <c r="M903" t="s">
        <v>1038</v>
      </c>
      <c r="N903">
        <v>310.91000000000003</v>
      </c>
      <c r="O903">
        <v>-310.91000000000003</v>
      </c>
      <c r="P903" t="s">
        <v>154</v>
      </c>
      <c r="Q903" t="s">
        <v>187</v>
      </c>
      <c r="R903" t="s">
        <v>156</v>
      </c>
      <c r="S903" t="s">
        <v>157</v>
      </c>
      <c r="T903" t="s">
        <v>1039</v>
      </c>
    </row>
    <row r="904" spans="1:20" x14ac:dyDescent="0.25">
      <c r="A904">
        <v>2026</v>
      </c>
      <c r="B904" t="s">
        <v>115</v>
      </c>
      <c r="C904" s="142">
        <v>46028</v>
      </c>
      <c r="D904" t="s">
        <v>17</v>
      </c>
      <c r="E904" t="s">
        <v>3</v>
      </c>
      <c r="F904" t="s">
        <v>66</v>
      </c>
      <c r="G904" t="s">
        <v>329</v>
      </c>
      <c r="H904" t="s">
        <v>161</v>
      </c>
      <c r="I904" t="s">
        <v>310</v>
      </c>
      <c r="J904" t="s">
        <v>66</v>
      </c>
      <c r="K904" t="s">
        <v>162</v>
      </c>
      <c r="L904" t="s">
        <v>163</v>
      </c>
      <c r="M904" t="s">
        <v>664</v>
      </c>
      <c r="N904">
        <v>1988</v>
      </c>
      <c r="O904">
        <v>-1988</v>
      </c>
      <c r="P904" t="s">
        <v>154</v>
      </c>
      <c r="Q904" t="s">
        <v>187</v>
      </c>
      <c r="R904" t="s">
        <v>156</v>
      </c>
      <c r="S904" t="s">
        <v>157</v>
      </c>
      <c r="T904" t="s">
        <v>665</v>
      </c>
    </row>
    <row r="905" spans="1:20" x14ac:dyDescent="0.25">
      <c r="A905">
        <v>2026</v>
      </c>
      <c r="B905" t="s">
        <v>115</v>
      </c>
      <c r="C905" s="142">
        <v>46030</v>
      </c>
      <c r="D905" t="s">
        <v>17</v>
      </c>
      <c r="E905" t="s">
        <v>3</v>
      </c>
      <c r="F905" t="s">
        <v>66</v>
      </c>
      <c r="G905" t="s">
        <v>329</v>
      </c>
      <c r="H905" t="s">
        <v>688</v>
      </c>
      <c r="I905" t="s">
        <v>310</v>
      </c>
      <c r="J905" t="s">
        <v>66</v>
      </c>
      <c r="K905" t="s">
        <v>162</v>
      </c>
      <c r="L905" t="s">
        <v>163</v>
      </c>
      <c r="M905" t="s">
        <v>1040</v>
      </c>
      <c r="N905">
        <v>6733.91</v>
      </c>
      <c r="O905">
        <v>-6733.91</v>
      </c>
      <c r="P905" t="s">
        <v>154</v>
      </c>
      <c r="Q905" t="s">
        <v>187</v>
      </c>
      <c r="R905" t="s">
        <v>156</v>
      </c>
      <c r="S905" t="s">
        <v>157</v>
      </c>
      <c r="T905" t="s">
        <v>1041</v>
      </c>
    </row>
    <row r="906" spans="1:20" x14ac:dyDescent="0.25">
      <c r="A906">
        <v>2026</v>
      </c>
      <c r="B906" t="s">
        <v>115</v>
      </c>
      <c r="C906" s="142">
        <v>46036</v>
      </c>
      <c r="D906" t="s">
        <v>17</v>
      </c>
      <c r="E906" t="s">
        <v>3</v>
      </c>
      <c r="F906" t="s">
        <v>66</v>
      </c>
      <c r="G906" t="s">
        <v>329</v>
      </c>
      <c r="H906" t="s">
        <v>688</v>
      </c>
      <c r="I906" t="s">
        <v>310</v>
      </c>
      <c r="J906" t="s">
        <v>66</v>
      </c>
      <c r="K906" t="s">
        <v>162</v>
      </c>
      <c r="L906" t="s">
        <v>163</v>
      </c>
      <c r="M906" t="s">
        <v>1042</v>
      </c>
      <c r="N906">
        <v>1400</v>
      </c>
      <c r="O906">
        <v>-1400</v>
      </c>
      <c r="P906" t="s">
        <v>154</v>
      </c>
      <c r="Q906" t="s">
        <v>187</v>
      </c>
      <c r="R906" t="s">
        <v>156</v>
      </c>
      <c r="S906" t="s">
        <v>157</v>
      </c>
      <c r="T906" t="s">
        <v>1043</v>
      </c>
    </row>
    <row r="907" spans="1:20" x14ac:dyDescent="0.25">
      <c r="A907">
        <v>2026</v>
      </c>
      <c r="B907" t="s">
        <v>115</v>
      </c>
      <c r="C907" s="142">
        <v>46051</v>
      </c>
      <c r="D907" t="s">
        <v>17</v>
      </c>
      <c r="E907" t="s">
        <v>3</v>
      </c>
      <c r="F907" t="s">
        <v>66</v>
      </c>
      <c r="G907" t="s">
        <v>329</v>
      </c>
      <c r="H907" t="s">
        <v>688</v>
      </c>
      <c r="I907" t="s">
        <v>310</v>
      </c>
      <c r="J907" t="s">
        <v>66</v>
      </c>
      <c r="K907" t="s">
        <v>162</v>
      </c>
      <c r="L907" t="s">
        <v>163</v>
      </c>
      <c r="M907" t="s">
        <v>1044</v>
      </c>
      <c r="N907">
        <v>7765.61</v>
      </c>
      <c r="O907">
        <v>-7765.61</v>
      </c>
      <c r="P907" t="s">
        <v>154</v>
      </c>
      <c r="Q907" t="s">
        <v>187</v>
      </c>
      <c r="R907" t="s">
        <v>156</v>
      </c>
      <c r="S907" t="s">
        <v>157</v>
      </c>
      <c r="T907" t="s">
        <v>1045</v>
      </c>
    </row>
    <row r="908" spans="1:20" x14ac:dyDescent="0.25">
      <c r="A908">
        <v>2026</v>
      </c>
      <c r="B908" t="s">
        <v>116</v>
      </c>
      <c r="C908" s="142">
        <v>46057</v>
      </c>
      <c r="D908" t="s">
        <v>17</v>
      </c>
      <c r="E908" t="s">
        <v>3</v>
      </c>
      <c r="F908" t="s">
        <v>66</v>
      </c>
      <c r="G908" t="s">
        <v>329</v>
      </c>
      <c r="H908" t="s">
        <v>688</v>
      </c>
      <c r="I908" t="s">
        <v>310</v>
      </c>
      <c r="J908" t="s">
        <v>66</v>
      </c>
      <c r="K908" t="s">
        <v>162</v>
      </c>
      <c r="L908" t="s">
        <v>163</v>
      </c>
      <c r="M908" t="s">
        <v>1046</v>
      </c>
      <c r="N908">
        <v>527.4</v>
      </c>
      <c r="O908">
        <v>-527.4</v>
      </c>
      <c r="P908" t="s">
        <v>154</v>
      </c>
      <c r="Q908" t="s">
        <v>187</v>
      </c>
      <c r="R908" t="s">
        <v>156</v>
      </c>
      <c r="S908" t="s">
        <v>157</v>
      </c>
      <c r="T908" t="s">
        <v>1047</v>
      </c>
    </row>
    <row r="909" spans="1:20" x14ac:dyDescent="0.25">
      <c r="A909">
        <v>2026</v>
      </c>
      <c r="B909" t="s">
        <v>116</v>
      </c>
      <c r="C909" s="142">
        <v>46058</v>
      </c>
      <c r="D909" t="s">
        <v>17</v>
      </c>
      <c r="E909" t="s">
        <v>3</v>
      </c>
      <c r="F909" t="s">
        <v>66</v>
      </c>
      <c r="G909" t="s">
        <v>329</v>
      </c>
      <c r="H909" t="s">
        <v>688</v>
      </c>
      <c r="I909" t="s">
        <v>310</v>
      </c>
      <c r="J909" t="s">
        <v>66</v>
      </c>
      <c r="K909" t="s">
        <v>162</v>
      </c>
      <c r="L909" t="s">
        <v>163</v>
      </c>
      <c r="M909" t="s">
        <v>1048</v>
      </c>
      <c r="N909">
        <v>3075</v>
      </c>
      <c r="O909">
        <v>-3075</v>
      </c>
      <c r="P909" t="s">
        <v>154</v>
      </c>
      <c r="Q909" t="s">
        <v>187</v>
      </c>
      <c r="R909" t="s">
        <v>156</v>
      </c>
      <c r="S909" t="s">
        <v>157</v>
      </c>
      <c r="T909" t="s">
        <v>1049</v>
      </c>
    </row>
    <row r="910" spans="1:20" x14ac:dyDescent="0.25">
      <c r="A910">
        <v>2026</v>
      </c>
      <c r="B910" t="s">
        <v>116</v>
      </c>
      <c r="C910" s="142">
        <v>46062</v>
      </c>
      <c r="D910" t="s">
        <v>17</v>
      </c>
      <c r="E910" t="s">
        <v>3</v>
      </c>
      <c r="F910" t="s">
        <v>66</v>
      </c>
      <c r="G910" t="s">
        <v>329</v>
      </c>
      <c r="H910" t="s">
        <v>688</v>
      </c>
      <c r="I910" t="s">
        <v>310</v>
      </c>
      <c r="J910" t="s">
        <v>66</v>
      </c>
      <c r="K910" t="s">
        <v>162</v>
      </c>
      <c r="L910" t="s">
        <v>163</v>
      </c>
      <c r="M910" t="s">
        <v>1050</v>
      </c>
      <c r="N910">
        <v>90</v>
      </c>
      <c r="O910">
        <v>-90</v>
      </c>
      <c r="P910" t="s">
        <v>154</v>
      </c>
      <c r="Q910" t="s">
        <v>187</v>
      </c>
      <c r="R910" t="s">
        <v>156</v>
      </c>
      <c r="S910" t="s">
        <v>157</v>
      </c>
      <c r="T910" t="s">
        <v>1051</v>
      </c>
    </row>
    <row r="911" spans="1:20" x14ac:dyDescent="0.25">
      <c r="A911">
        <v>2026</v>
      </c>
      <c r="B911" t="s">
        <v>116</v>
      </c>
      <c r="C911" s="142">
        <v>46073</v>
      </c>
      <c r="D911" t="s">
        <v>17</v>
      </c>
      <c r="E911" t="s">
        <v>3</v>
      </c>
      <c r="F911" t="s">
        <v>66</v>
      </c>
      <c r="G911" t="s">
        <v>329</v>
      </c>
      <c r="H911" t="s">
        <v>883</v>
      </c>
      <c r="I911" t="s">
        <v>310</v>
      </c>
      <c r="J911" t="s">
        <v>66</v>
      </c>
      <c r="K911" t="s">
        <v>162</v>
      </c>
      <c r="L911" t="s">
        <v>163</v>
      </c>
      <c r="M911" t="s">
        <v>974</v>
      </c>
      <c r="N911">
        <v>179.25</v>
      </c>
      <c r="O911">
        <v>-179.25</v>
      </c>
      <c r="P911" t="s">
        <v>154</v>
      </c>
      <c r="Q911" t="s">
        <v>187</v>
      </c>
      <c r="R911" t="s">
        <v>156</v>
      </c>
      <c r="S911" t="s">
        <v>157</v>
      </c>
      <c r="T911" t="s">
        <v>975</v>
      </c>
    </row>
    <row r="912" spans="1:20" x14ac:dyDescent="0.25">
      <c r="A912">
        <v>2026</v>
      </c>
      <c r="B912" t="s">
        <v>117</v>
      </c>
      <c r="C912" s="142">
        <v>46083</v>
      </c>
      <c r="D912" t="s">
        <v>17</v>
      </c>
      <c r="E912" t="s">
        <v>3</v>
      </c>
      <c r="F912" t="s">
        <v>66</v>
      </c>
      <c r="G912" t="s">
        <v>329</v>
      </c>
      <c r="H912" t="s">
        <v>688</v>
      </c>
      <c r="I912" t="s">
        <v>310</v>
      </c>
      <c r="J912" t="s">
        <v>66</v>
      </c>
      <c r="K912" t="s">
        <v>162</v>
      </c>
      <c r="L912" t="s">
        <v>163</v>
      </c>
      <c r="M912" t="s">
        <v>1052</v>
      </c>
      <c r="N912">
        <v>5800</v>
      </c>
      <c r="O912">
        <v>-5800</v>
      </c>
      <c r="P912" t="s">
        <v>224</v>
      </c>
      <c r="Q912" t="s">
        <v>187</v>
      </c>
      <c r="R912" t="s">
        <v>156</v>
      </c>
      <c r="S912" t="s">
        <v>157</v>
      </c>
      <c r="T912" t="s">
        <v>1053</v>
      </c>
    </row>
    <row r="913" spans="1:20" x14ac:dyDescent="0.25">
      <c r="A913">
        <v>2026</v>
      </c>
      <c r="B913" t="s">
        <v>117</v>
      </c>
      <c r="C913" s="142">
        <v>46094</v>
      </c>
      <c r="D913" t="s">
        <v>17</v>
      </c>
      <c r="E913" t="s">
        <v>3</v>
      </c>
      <c r="F913" t="s">
        <v>66</v>
      </c>
      <c r="G913" t="s">
        <v>329</v>
      </c>
      <c r="H913" t="s">
        <v>161</v>
      </c>
      <c r="I913" t="s">
        <v>310</v>
      </c>
      <c r="J913" t="s">
        <v>66</v>
      </c>
      <c r="K913" t="s">
        <v>162</v>
      </c>
      <c r="L913" t="s">
        <v>163</v>
      </c>
      <c r="M913" t="s">
        <v>1054</v>
      </c>
      <c r="N913">
        <v>3400</v>
      </c>
      <c r="O913">
        <v>-3400</v>
      </c>
      <c r="P913" t="s">
        <v>224</v>
      </c>
      <c r="Q913" t="s">
        <v>187</v>
      </c>
      <c r="R913" t="s">
        <v>156</v>
      </c>
      <c r="S913" t="s">
        <v>157</v>
      </c>
      <c r="T913" t="s">
        <v>1055</v>
      </c>
    </row>
    <row r="914" spans="1:20" x14ac:dyDescent="0.25">
      <c r="A914">
        <v>2026</v>
      </c>
      <c r="B914" t="s">
        <v>117</v>
      </c>
      <c r="C914" s="142">
        <v>46105</v>
      </c>
      <c r="D914" t="s">
        <v>17</v>
      </c>
      <c r="E914" t="s">
        <v>3</v>
      </c>
      <c r="F914" t="s">
        <v>66</v>
      </c>
      <c r="G914" t="s">
        <v>329</v>
      </c>
      <c r="H914" t="s">
        <v>688</v>
      </c>
      <c r="I914" t="s">
        <v>310</v>
      </c>
      <c r="J914" t="s">
        <v>66</v>
      </c>
      <c r="K914" t="s">
        <v>162</v>
      </c>
      <c r="L914" t="s">
        <v>163</v>
      </c>
      <c r="M914" t="s">
        <v>1056</v>
      </c>
      <c r="N914">
        <v>4300</v>
      </c>
      <c r="O914">
        <v>-4300</v>
      </c>
      <c r="P914" t="s">
        <v>224</v>
      </c>
      <c r="Q914" t="s">
        <v>187</v>
      </c>
      <c r="R914" t="s">
        <v>156</v>
      </c>
      <c r="S914" t="s">
        <v>157</v>
      </c>
      <c r="T914" t="s">
        <v>1057</v>
      </c>
    </row>
    <row r="915" spans="1:20" x14ac:dyDescent="0.25">
      <c r="A915">
        <v>2026</v>
      </c>
      <c r="B915" t="s">
        <v>117</v>
      </c>
      <c r="C915" s="142">
        <v>46107</v>
      </c>
      <c r="D915" t="s">
        <v>17</v>
      </c>
      <c r="E915" t="s">
        <v>3</v>
      </c>
      <c r="F915" t="s">
        <v>66</v>
      </c>
      <c r="G915" t="s">
        <v>329</v>
      </c>
      <c r="H915" t="s">
        <v>688</v>
      </c>
      <c r="I915" t="s">
        <v>310</v>
      </c>
      <c r="J915" t="s">
        <v>66</v>
      </c>
      <c r="K915" t="s">
        <v>162</v>
      </c>
      <c r="L915" t="s">
        <v>163</v>
      </c>
      <c r="M915" t="s">
        <v>978</v>
      </c>
      <c r="N915">
        <v>533.33000000000004</v>
      </c>
      <c r="O915">
        <v>-533.33000000000004</v>
      </c>
      <c r="P915" t="s">
        <v>224</v>
      </c>
      <c r="Q915" t="s">
        <v>187</v>
      </c>
      <c r="R915" t="s">
        <v>156</v>
      </c>
      <c r="S915" t="s">
        <v>157</v>
      </c>
      <c r="T915" t="s">
        <v>979</v>
      </c>
    </row>
    <row r="916" spans="1:20" x14ac:dyDescent="0.25">
      <c r="A916">
        <v>2026</v>
      </c>
      <c r="B916" t="s">
        <v>117</v>
      </c>
      <c r="C916" s="142">
        <v>46107</v>
      </c>
      <c r="D916" t="s">
        <v>17</v>
      </c>
      <c r="E916" t="s">
        <v>3</v>
      </c>
      <c r="F916" t="s">
        <v>66</v>
      </c>
      <c r="G916" t="s">
        <v>329</v>
      </c>
      <c r="H916" t="s">
        <v>688</v>
      </c>
      <c r="I916" t="s">
        <v>310</v>
      </c>
      <c r="J916" t="s">
        <v>66</v>
      </c>
      <c r="K916" t="s">
        <v>162</v>
      </c>
      <c r="L916" t="s">
        <v>163</v>
      </c>
      <c r="M916" t="s">
        <v>978</v>
      </c>
      <c r="N916">
        <v>533.33000000000004</v>
      </c>
      <c r="O916">
        <v>-533.33000000000004</v>
      </c>
      <c r="P916" t="s">
        <v>224</v>
      </c>
      <c r="Q916" t="s">
        <v>187</v>
      </c>
      <c r="R916" t="s">
        <v>156</v>
      </c>
      <c r="S916" t="s">
        <v>157</v>
      </c>
      <c r="T916" t="s">
        <v>979</v>
      </c>
    </row>
    <row r="917" spans="1:20" x14ac:dyDescent="0.25">
      <c r="A917">
        <v>2026</v>
      </c>
      <c r="B917" t="s">
        <v>117</v>
      </c>
      <c r="C917" s="142">
        <v>46108</v>
      </c>
      <c r="D917" t="s">
        <v>17</v>
      </c>
      <c r="E917" t="s">
        <v>3</v>
      </c>
      <c r="F917" t="s">
        <v>66</v>
      </c>
      <c r="G917" t="s">
        <v>329</v>
      </c>
      <c r="H917" t="s">
        <v>688</v>
      </c>
      <c r="I917" t="s">
        <v>310</v>
      </c>
      <c r="J917" t="s">
        <v>66</v>
      </c>
      <c r="K917" t="s">
        <v>162</v>
      </c>
      <c r="L917" t="s">
        <v>163</v>
      </c>
      <c r="M917" t="s">
        <v>1058</v>
      </c>
      <c r="N917">
        <v>9301.7900000000009</v>
      </c>
      <c r="O917">
        <v>-9301.7900000000009</v>
      </c>
      <c r="P917" t="s">
        <v>224</v>
      </c>
      <c r="Q917" t="s">
        <v>187</v>
      </c>
      <c r="R917" t="s">
        <v>156</v>
      </c>
      <c r="S917" t="s">
        <v>157</v>
      </c>
      <c r="T917" t="s">
        <v>1059</v>
      </c>
    </row>
    <row r="918" spans="1:20" x14ac:dyDescent="0.25">
      <c r="A918">
        <v>2026</v>
      </c>
      <c r="B918" t="s">
        <v>117</v>
      </c>
      <c r="C918" s="142">
        <v>46112</v>
      </c>
      <c r="D918" t="s">
        <v>17</v>
      </c>
      <c r="E918" t="s">
        <v>3</v>
      </c>
      <c r="F918" t="s">
        <v>66</v>
      </c>
      <c r="G918" t="s">
        <v>329</v>
      </c>
      <c r="H918" t="s">
        <v>883</v>
      </c>
      <c r="I918" t="s">
        <v>310</v>
      </c>
      <c r="J918" t="s">
        <v>66</v>
      </c>
      <c r="K918" t="s">
        <v>162</v>
      </c>
      <c r="L918" t="s">
        <v>163</v>
      </c>
      <c r="M918" t="s">
        <v>980</v>
      </c>
      <c r="N918">
        <v>130</v>
      </c>
      <c r="O918">
        <v>-130</v>
      </c>
      <c r="P918" t="s">
        <v>224</v>
      </c>
      <c r="Q918" t="s">
        <v>187</v>
      </c>
      <c r="R918" t="s">
        <v>156</v>
      </c>
      <c r="S918" t="s">
        <v>157</v>
      </c>
      <c r="T918" t="s">
        <v>981</v>
      </c>
    </row>
    <row r="919" spans="1:20" x14ac:dyDescent="0.25">
      <c r="A919">
        <v>2026</v>
      </c>
      <c r="B919" t="s">
        <v>117</v>
      </c>
      <c r="C919" s="142">
        <v>46112</v>
      </c>
      <c r="D919" t="s">
        <v>17</v>
      </c>
      <c r="E919" t="s">
        <v>3</v>
      </c>
      <c r="F919" t="s">
        <v>66</v>
      </c>
      <c r="H919" t="s">
        <v>883</v>
      </c>
      <c r="I919" t="s">
        <v>310</v>
      </c>
      <c r="J919" t="s">
        <v>66</v>
      </c>
      <c r="K919" t="s">
        <v>311</v>
      </c>
      <c r="L919" t="s">
        <v>312</v>
      </c>
      <c r="M919" t="s">
        <v>347</v>
      </c>
      <c r="N919">
        <v>1355.58</v>
      </c>
      <c r="O919">
        <v>-1355.58</v>
      </c>
      <c r="P919" t="s">
        <v>154</v>
      </c>
      <c r="Q919" t="s">
        <v>187</v>
      </c>
      <c r="R919" t="s">
        <v>314</v>
      </c>
      <c r="S919" t="s">
        <v>315</v>
      </c>
      <c r="T919" t="s">
        <v>348</v>
      </c>
    </row>
    <row r="920" spans="1:20" x14ac:dyDescent="0.25">
      <c r="A920">
        <v>2025</v>
      </c>
      <c r="B920" t="s">
        <v>113</v>
      </c>
      <c r="C920" s="142">
        <v>45966</v>
      </c>
      <c r="D920" t="s">
        <v>17</v>
      </c>
      <c r="E920" t="s">
        <v>3</v>
      </c>
      <c r="F920" t="s">
        <v>67</v>
      </c>
      <c r="G920" t="s">
        <v>449</v>
      </c>
      <c r="H920" t="s">
        <v>161</v>
      </c>
      <c r="I920" t="s">
        <v>1060</v>
      </c>
      <c r="J920" t="s">
        <v>1060</v>
      </c>
      <c r="K920" t="s">
        <v>162</v>
      </c>
      <c r="L920" t="s">
        <v>163</v>
      </c>
      <c r="M920" t="s">
        <v>1061</v>
      </c>
      <c r="N920">
        <v>400</v>
      </c>
      <c r="O920">
        <v>-400</v>
      </c>
      <c r="P920" t="s">
        <v>154</v>
      </c>
      <c r="Q920" t="s">
        <v>187</v>
      </c>
      <c r="R920" t="s">
        <v>166</v>
      </c>
      <c r="S920" t="s">
        <v>167</v>
      </c>
      <c r="T920" t="s">
        <v>1062</v>
      </c>
    </row>
    <row r="921" spans="1:20" x14ac:dyDescent="0.25">
      <c r="A921">
        <v>2025</v>
      </c>
      <c r="B921" t="s">
        <v>103</v>
      </c>
      <c r="C921" s="142">
        <v>45684</v>
      </c>
      <c r="D921" t="s">
        <v>91</v>
      </c>
      <c r="E921" t="s">
        <v>4</v>
      </c>
      <c r="F921" t="s">
        <v>92</v>
      </c>
      <c r="G921" t="s">
        <v>329</v>
      </c>
      <c r="H921" t="s">
        <v>150</v>
      </c>
      <c r="I921" t="s">
        <v>350</v>
      </c>
      <c r="J921" t="s">
        <v>92</v>
      </c>
      <c r="K921" t="s">
        <v>159</v>
      </c>
      <c r="L921" t="s">
        <v>160</v>
      </c>
      <c r="N921">
        <v>1640</v>
      </c>
      <c r="O921">
        <v>1640</v>
      </c>
      <c r="P921" t="s">
        <v>154</v>
      </c>
      <c r="Q921" t="s">
        <v>155</v>
      </c>
      <c r="R921" t="s">
        <v>156</v>
      </c>
      <c r="S921" t="s">
        <v>157</v>
      </c>
      <c r="T921" t="s">
        <v>1063</v>
      </c>
    </row>
    <row r="922" spans="1:20" x14ac:dyDescent="0.25">
      <c r="A922">
        <v>2025</v>
      </c>
      <c r="B922" t="s">
        <v>107</v>
      </c>
      <c r="C922" s="142">
        <v>45792</v>
      </c>
      <c r="D922" t="s">
        <v>91</v>
      </c>
      <c r="E922" t="s">
        <v>4</v>
      </c>
      <c r="F922" t="s">
        <v>92</v>
      </c>
      <c r="G922" t="s">
        <v>329</v>
      </c>
      <c r="H922" t="s">
        <v>150</v>
      </c>
      <c r="I922" t="s">
        <v>350</v>
      </c>
      <c r="J922" t="s">
        <v>92</v>
      </c>
      <c r="K922" t="s">
        <v>159</v>
      </c>
      <c r="L922" t="s">
        <v>160</v>
      </c>
      <c r="N922">
        <v>41.59</v>
      </c>
      <c r="O922">
        <v>41.59</v>
      </c>
      <c r="P922" t="s">
        <v>154</v>
      </c>
      <c r="Q922" t="s">
        <v>155</v>
      </c>
      <c r="R922" t="s">
        <v>156</v>
      </c>
      <c r="S922" t="s">
        <v>157</v>
      </c>
      <c r="T922" t="s">
        <v>92</v>
      </c>
    </row>
    <row r="923" spans="1:20" x14ac:dyDescent="0.25">
      <c r="A923">
        <v>2025</v>
      </c>
      <c r="B923" t="s">
        <v>107</v>
      </c>
      <c r="C923" s="142">
        <v>45803</v>
      </c>
      <c r="D923" t="s">
        <v>91</v>
      </c>
      <c r="E923" t="s">
        <v>4</v>
      </c>
      <c r="F923" t="s">
        <v>92</v>
      </c>
      <c r="G923" t="s">
        <v>329</v>
      </c>
      <c r="H923" t="s">
        <v>150</v>
      </c>
      <c r="I923" t="s">
        <v>350</v>
      </c>
      <c r="J923" t="s">
        <v>92</v>
      </c>
      <c r="K923" t="s">
        <v>159</v>
      </c>
      <c r="L923" t="s">
        <v>160</v>
      </c>
      <c r="N923">
        <v>15</v>
      </c>
      <c r="O923">
        <v>15</v>
      </c>
      <c r="P923" t="s">
        <v>154</v>
      </c>
      <c r="Q923" t="s">
        <v>155</v>
      </c>
      <c r="R923" t="s">
        <v>156</v>
      </c>
      <c r="S923" t="s">
        <v>157</v>
      </c>
      <c r="T923" t="s">
        <v>92</v>
      </c>
    </row>
    <row r="924" spans="1:20" x14ac:dyDescent="0.25">
      <c r="A924">
        <v>2025</v>
      </c>
      <c r="B924" t="s">
        <v>107</v>
      </c>
      <c r="C924" s="142">
        <v>45803</v>
      </c>
      <c r="D924" t="s">
        <v>91</v>
      </c>
      <c r="E924" t="s">
        <v>4</v>
      </c>
      <c r="F924" t="s">
        <v>92</v>
      </c>
      <c r="G924" t="s">
        <v>329</v>
      </c>
      <c r="H924" t="s">
        <v>150</v>
      </c>
      <c r="I924" t="s">
        <v>350</v>
      </c>
      <c r="J924" t="s">
        <v>92</v>
      </c>
      <c r="K924" t="s">
        <v>159</v>
      </c>
      <c r="L924" t="s">
        <v>160</v>
      </c>
      <c r="N924">
        <v>209.36</v>
      </c>
      <c r="O924">
        <v>209.36</v>
      </c>
      <c r="P924" t="s">
        <v>154</v>
      </c>
      <c r="Q924" t="s">
        <v>155</v>
      </c>
      <c r="R924" t="s">
        <v>156</v>
      </c>
      <c r="S924" t="s">
        <v>157</v>
      </c>
      <c r="T924" t="s">
        <v>92</v>
      </c>
    </row>
    <row r="925" spans="1:20" x14ac:dyDescent="0.25">
      <c r="A925">
        <v>2025</v>
      </c>
      <c r="B925" t="s">
        <v>107</v>
      </c>
      <c r="C925" s="142">
        <v>45806</v>
      </c>
      <c r="D925" t="s">
        <v>91</v>
      </c>
      <c r="E925" t="s">
        <v>4</v>
      </c>
      <c r="F925" t="s">
        <v>92</v>
      </c>
      <c r="G925" t="s">
        <v>329</v>
      </c>
      <c r="H925" t="s">
        <v>150</v>
      </c>
      <c r="I925" t="s">
        <v>350</v>
      </c>
      <c r="J925" t="s">
        <v>92</v>
      </c>
      <c r="K925" t="s">
        <v>159</v>
      </c>
      <c r="L925" t="s">
        <v>160</v>
      </c>
      <c r="N925">
        <v>294</v>
      </c>
      <c r="O925">
        <v>294</v>
      </c>
      <c r="P925" t="s">
        <v>154</v>
      </c>
      <c r="Q925" t="s">
        <v>155</v>
      </c>
      <c r="R925" t="s">
        <v>156</v>
      </c>
      <c r="S925" t="s">
        <v>157</v>
      </c>
      <c r="T925" t="s">
        <v>92</v>
      </c>
    </row>
    <row r="926" spans="1:20" x14ac:dyDescent="0.25">
      <c r="A926">
        <v>2025</v>
      </c>
      <c r="B926" t="s">
        <v>107</v>
      </c>
      <c r="C926" s="142">
        <v>45807</v>
      </c>
      <c r="D926" t="s">
        <v>91</v>
      </c>
      <c r="E926" t="s">
        <v>4</v>
      </c>
      <c r="F926" t="s">
        <v>92</v>
      </c>
      <c r="G926" t="s">
        <v>329</v>
      </c>
      <c r="H926" t="s">
        <v>150</v>
      </c>
      <c r="I926" t="s">
        <v>350</v>
      </c>
      <c r="J926" t="s">
        <v>92</v>
      </c>
      <c r="K926" t="s">
        <v>159</v>
      </c>
      <c r="L926" t="s">
        <v>160</v>
      </c>
      <c r="N926">
        <v>673.77</v>
      </c>
      <c r="O926">
        <v>673.77</v>
      </c>
      <c r="P926" t="s">
        <v>154</v>
      </c>
      <c r="Q926" t="s">
        <v>155</v>
      </c>
      <c r="R926" t="s">
        <v>156</v>
      </c>
      <c r="S926" t="s">
        <v>157</v>
      </c>
      <c r="T926" t="s">
        <v>92</v>
      </c>
    </row>
    <row r="927" spans="1:20" x14ac:dyDescent="0.25">
      <c r="A927">
        <v>2025</v>
      </c>
      <c r="B927" t="s">
        <v>107</v>
      </c>
      <c r="C927" s="142">
        <v>45807</v>
      </c>
      <c r="D927" t="s">
        <v>91</v>
      </c>
      <c r="E927" t="s">
        <v>4</v>
      </c>
      <c r="F927" t="s">
        <v>92</v>
      </c>
      <c r="G927" t="s">
        <v>329</v>
      </c>
      <c r="H927" t="s">
        <v>150</v>
      </c>
      <c r="I927" t="s">
        <v>350</v>
      </c>
      <c r="J927" t="s">
        <v>92</v>
      </c>
      <c r="K927" t="s">
        <v>159</v>
      </c>
      <c r="L927" t="s">
        <v>160</v>
      </c>
      <c r="N927">
        <v>7.09</v>
      </c>
      <c r="O927">
        <v>7.09</v>
      </c>
      <c r="P927" t="s">
        <v>154</v>
      </c>
      <c r="Q927" t="s">
        <v>155</v>
      </c>
      <c r="R927" t="s">
        <v>156</v>
      </c>
      <c r="S927" t="s">
        <v>157</v>
      </c>
      <c r="T927" t="s">
        <v>92</v>
      </c>
    </row>
    <row r="928" spans="1:20" x14ac:dyDescent="0.25">
      <c r="A928">
        <v>2025</v>
      </c>
      <c r="B928" t="s">
        <v>107</v>
      </c>
      <c r="C928" s="142">
        <v>45807</v>
      </c>
      <c r="D928" t="s">
        <v>91</v>
      </c>
      <c r="E928" t="s">
        <v>4</v>
      </c>
      <c r="F928" t="s">
        <v>92</v>
      </c>
      <c r="G928" t="s">
        <v>329</v>
      </c>
      <c r="H928" t="s">
        <v>150</v>
      </c>
      <c r="I928" t="s">
        <v>350</v>
      </c>
      <c r="J928" t="s">
        <v>92</v>
      </c>
      <c r="K928" t="s">
        <v>159</v>
      </c>
      <c r="L928" t="s">
        <v>160</v>
      </c>
      <c r="N928">
        <v>35.200000000000003</v>
      </c>
      <c r="O928">
        <v>35.200000000000003</v>
      </c>
      <c r="P928" t="s">
        <v>154</v>
      </c>
      <c r="Q928" t="s">
        <v>155</v>
      </c>
      <c r="R928" t="s">
        <v>156</v>
      </c>
      <c r="S928" t="s">
        <v>157</v>
      </c>
      <c r="T928" t="s">
        <v>92</v>
      </c>
    </row>
    <row r="929" spans="1:20" x14ac:dyDescent="0.25">
      <c r="A929">
        <v>2025</v>
      </c>
      <c r="B929" t="s">
        <v>107</v>
      </c>
      <c r="C929" s="142">
        <v>45807</v>
      </c>
      <c r="D929" t="s">
        <v>91</v>
      </c>
      <c r="E929" t="s">
        <v>4</v>
      </c>
      <c r="F929" t="s">
        <v>92</v>
      </c>
      <c r="G929" t="s">
        <v>329</v>
      </c>
      <c r="H929" t="s">
        <v>150</v>
      </c>
      <c r="I929" t="s">
        <v>350</v>
      </c>
      <c r="J929" t="s">
        <v>92</v>
      </c>
      <c r="K929" t="s">
        <v>159</v>
      </c>
      <c r="L929" t="s">
        <v>160</v>
      </c>
      <c r="N929">
        <v>34.4</v>
      </c>
      <c r="O929">
        <v>34.4</v>
      </c>
      <c r="P929" t="s">
        <v>154</v>
      </c>
      <c r="Q929" t="s">
        <v>155</v>
      </c>
      <c r="R929" t="s">
        <v>156</v>
      </c>
      <c r="S929" t="s">
        <v>157</v>
      </c>
      <c r="T929" t="s">
        <v>92</v>
      </c>
    </row>
    <row r="930" spans="1:20" x14ac:dyDescent="0.25">
      <c r="A930">
        <v>2025</v>
      </c>
      <c r="B930" t="s">
        <v>107</v>
      </c>
      <c r="C930" s="142">
        <v>45807</v>
      </c>
      <c r="D930" t="s">
        <v>91</v>
      </c>
      <c r="E930" t="s">
        <v>4</v>
      </c>
      <c r="F930" t="s">
        <v>92</v>
      </c>
      <c r="G930" t="s">
        <v>329</v>
      </c>
      <c r="H930" t="s">
        <v>150</v>
      </c>
      <c r="I930" t="s">
        <v>350</v>
      </c>
      <c r="J930" t="s">
        <v>92</v>
      </c>
      <c r="K930" t="s">
        <v>159</v>
      </c>
      <c r="L930" t="s">
        <v>160</v>
      </c>
      <c r="N930">
        <v>27.62</v>
      </c>
      <c r="O930">
        <v>27.62</v>
      </c>
      <c r="P930" t="s">
        <v>154</v>
      </c>
      <c r="Q930" t="s">
        <v>155</v>
      </c>
      <c r="R930" t="s">
        <v>156</v>
      </c>
      <c r="S930" t="s">
        <v>157</v>
      </c>
      <c r="T930" t="s">
        <v>92</v>
      </c>
    </row>
    <row r="931" spans="1:20" x14ac:dyDescent="0.25">
      <c r="A931">
        <v>2025</v>
      </c>
      <c r="B931" t="s">
        <v>107</v>
      </c>
      <c r="C931" s="142">
        <v>45807</v>
      </c>
      <c r="D931" t="s">
        <v>91</v>
      </c>
      <c r="E931" t="s">
        <v>4</v>
      </c>
      <c r="F931" t="s">
        <v>92</v>
      </c>
      <c r="G931" t="s">
        <v>329</v>
      </c>
      <c r="H931" t="s">
        <v>150</v>
      </c>
      <c r="I931" t="s">
        <v>350</v>
      </c>
      <c r="J931" t="s">
        <v>92</v>
      </c>
      <c r="K931" t="s">
        <v>159</v>
      </c>
      <c r="L931" t="s">
        <v>160</v>
      </c>
      <c r="N931">
        <v>34.08</v>
      </c>
      <c r="O931">
        <v>34.08</v>
      </c>
      <c r="P931" t="s">
        <v>154</v>
      </c>
      <c r="Q931" t="s">
        <v>155</v>
      </c>
      <c r="R931" t="s">
        <v>156</v>
      </c>
      <c r="S931" t="s">
        <v>157</v>
      </c>
      <c r="T931" t="s">
        <v>92</v>
      </c>
    </row>
    <row r="932" spans="1:20" x14ac:dyDescent="0.25">
      <c r="A932">
        <v>2025</v>
      </c>
      <c r="B932" t="s">
        <v>107</v>
      </c>
      <c r="C932" s="142">
        <v>45807</v>
      </c>
      <c r="D932" t="s">
        <v>91</v>
      </c>
      <c r="E932" t="s">
        <v>4</v>
      </c>
      <c r="F932" t="s">
        <v>92</v>
      </c>
      <c r="G932" t="s">
        <v>329</v>
      </c>
      <c r="H932" t="s">
        <v>150</v>
      </c>
      <c r="I932" t="s">
        <v>350</v>
      </c>
      <c r="J932" t="s">
        <v>92</v>
      </c>
      <c r="K932" t="s">
        <v>159</v>
      </c>
      <c r="L932" t="s">
        <v>160</v>
      </c>
      <c r="N932">
        <v>1268</v>
      </c>
      <c r="O932">
        <v>1268</v>
      </c>
      <c r="P932" t="s">
        <v>154</v>
      </c>
      <c r="Q932" t="s">
        <v>155</v>
      </c>
      <c r="R932" t="s">
        <v>156</v>
      </c>
      <c r="S932" t="s">
        <v>157</v>
      </c>
      <c r="T932" t="s">
        <v>92</v>
      </c>
    </row>
    <row r="933" spans="1:20" x14ac:dyDescent="0.25">
      <c r="A933">
        <v>2025</v>
      </c>
      <c r="B933" t="s">
        <v>107</v>
      </c>
      <c r="C933" s="142">
        <v>45803</v>
      </c>
      <c r="D933" t="s">
        <v>91</v>
      </c>
      <c r="E933" t="s">
        <v>4</v>
      </c>
      <c r="F933" t="s">
        <v>92</v>
      </c>
      <c r="G933" t="s">
        <v>329</v>
      </c>
      <c r="H933" t="s">
        <v>150</v>
      </c>
      <c r="I933" t="s">
        <v>350</v>
      </c>
      <c r="J933" t="s">
        <v>92</v>
      </c>
      <c r="K933" t="s">
        <v>311</v>
      </c>
      <c r="L933" t="s">
        <v>312</v>
      </c>
      <c r="N933">
        <v>1456</v>
      </c>
      <c r="O933">
        <v>1456</v>
      </c>
      <c r="P933" t="s">
        <v>154</v>
      </c>
      <c r="Q933" t="s">
        <v>155</v>
      </c>
      <c r="R933" t="s">
        <v>156</v>
      </c>
      <c r="S933" t="s">
        <v>157</v>
      </c>
      <c r="T933" t="s">
        <v>92</v>
      </c>
    </row>
    <row r="934" spans="1:20" x14ac:dyDescent="0.25">
      <c r="A934">
        <v>2025</v>
      </c>
      <c r="B934" t="s">
        <v>107</v>
      </c>
      <c r="C934" s="142">
        <v>45807</v>
      </c>
      <c r="D934" t="s">
        <v>91</v>
      </c>
      <c r="E934" t="s">
        <v>4</v>
      </c>
      <c r="F934" t="s">
        <v>92</v>
      </c>
      <c r="G934" t="s">
        <v>329</v>
      </c>
      <c r="H934" t="s">
        <v>150</v>
      </c>
      <c r="I934" t="s">
        <v>350</v>
      </c>
      <c r="J934" t="s">
        <v>92</v>
      </c>
      <c r="K934" t="s">
        <v>206</v>
      </c>
      <c r="L934" t="s">
        <v>207</v>
      </c>
      <c r="N934">
        <v>1943.4</v>
      </c>
      <c r="O934">
        <v>1943.4</v>
      </c>
      <c r="P934" t="s">
        <v>154</v>
      </c>
      <c r="Q934" t="s">
        <v>155</v>
      </c>
      <c r="R934" t="s">
        <v>156</v>
      </c>
      <c r="S934" t="s">
        <v>157</v>
      </c>
      <c r="T934" t="s">
        <v>92</v>
      </c>
    </row>
    <row r="935" spans="1:20" x14ac:dyDescent="0.25">
      <c r="A935">
        <v>2025</v>
      </c>
      <c r="B935" t="s">
        <v>108</v>
      </c>
      <c r="C935" s="142">
        <v>45828</v>
      </c>
      <c r="D935" t="s">
        <v>91</v>
      </c>
      <c r="E935" t="s">
        <v>4</v>
      </c>
      <c r="F935" t="s">
        <v>92</v>
      </c>
      <c r="G935" t="s">
        <v>449</v>
      </c>
      <c r="H935" t="s">
        <v>161</v>
      </c>
      <c r="I935" t="s">
        <v>92</v>
      </c>
      <c r="J935" t="s">
        <v>92</v>
      </c>
      <c r="K935" t="s">
        <v>152</v>
      </c>
      <c r="L935" t="s">
        <v>153</v>
      </c>
      <c r="M935" t="s">
        <v>1064</v>
      </c>
      <c r="N935">
        <v>42.52</v>
      </c>
      <c r="O935">
        <v>-42.52</v>
      </c>
      <c r="P935" t="s">
        <v>154</v>
      </c>
      <c r="Q935" t="s">
        <v>165</v>
      </c>
      <c r="R935" t="s">
        <v>166</v>
      </c>
      <c r="S935" t="s">
        <v>167</v>
      </c>
      <c r="T935" t="s">
        <v>1065</v>
      </c>
    </row>
    <row r="936" spans="1:20" x14ac:dyDescent="0.25">
      <c r="A936">
        <v>2025</v>
      </c>
      <c r="B936" t="s">
        <v>108</v>
      </c>
      <c r="C936" s="142">
        <v>45810</v>
      </c>
      <c r="D936" t="s">
        <v>91</v>
      </c>
      <c r="E936" t="s">
        <v>4</v>
      </c>
      <c r="F936" t="s">
        <v>92</v>
      </c>
      <c r="G936" t="s">
        <v>449</v>
      </c>
      <c r="H936" t="s">
        <v>161</v>
      </c>
      <c r="I936" t="s">
        <v>92</v>
      </c>
      <c r="J936" t="s">
        <v>92</v>
      </c>
      <c r="K936" t="s">
        <v>162</v>
      </c>
      <c r="L936" t="s">
        <v>163</v>
      </c>
      <c r="M936" t="s">
        <v>1066</v>
      </c>
      <c r="N936">
        <v>2200</v>
      </c>
      <c r="O936">
        <v>-2200</v>
      </c>
      <c r="P936" t="s">
        <v>154</v>
      </c>
      <c r="Q936" t="s">
        <v>165</v>
      </c>
      <c r="R936" t="s">
        <v>166</v>
      </c>
      <c r="S936" t="s">
        <v>167</v>
      </c>
      <c r="T936" t="s">
        <v>1067</v>
      </c>
    </row>
    <row r="937" spans="1:20" x14ac:dyDescent="0.25">
      <c r="A937">
        <v>2025</v>
      </c>
      <c r="B937" t="s">
        <v>108</v>
      </c>
      <c r="C937" s="142">
        <v>45812</v>
      </c>
      <c r="D937" t="s">
        <v>91</v>
      </c>
      <c r="E937" t="s">
        <v>4</v>
      </c>
      <c r="F937" t="s">
        <v>92</v>
      </c>
      <c r="G937" t="s">
        <v>449</v>
      </c>
      <c r="H937" t="s">
        <v>161</v>
      </c>
      <c r="I937" t="s">
        <v>92</v>
      </c>
      <c r="J937" t="s">
        <v>92</v>
      </c>
      <c r="K937" t="s">
        <v>162</v>
      </c>
      <c r="L937" t="s">
        <v>163</v>
      </c>
      <c r="M937" t="s">
        <v>1068</v>
      </c>
      <c r="N937">
        <v>1500</v>
      </c>
      <c r="O937">
        <v>-1500</v>
      </c>
      <c r="P937" t="s">
        <v>154</v>
      </c>
      <c r="Q937" t="s">
        <v>165</v>
      </c>
      <c r="R937" t="s">
        <v>166</v>
      </c>
      <c r="S937" t="s">
        <v>167</v>
      </c>
      <c r="T937" t="s">
        <v>1069</v>
      </c>
    </row>
    <row r="938" spans="1:20" x14ac:dyDescent="0.25">
      <c r="A938">
        <v>2025</v>
      </c>
      <c r="B938" t="s">
        <v>108</v>
      </c>
      <c r="C938" s="142">
        <v>45814</v>
      </c>
      <c r="D938" t="s">
        <v>91</v>
      </c>
      <c r="E938" t="s">
        <v>4</v>
      </c>
      <c r="F938" t="s">
        <v>92</v>
      </c>
      <c r="G938" t="s">
        <v>449</v>
      </c>
      <c r="H938" t="s">
        <v>161</v>
      </c>
      <c r="I938" t="s">
        <v>92</v>
      </c>
      <c r="J938" t="s">
        <v>92</v>
      </c>
      <c r="K938" t="s">
        <v>162</v>
      </c>
      <c r="L938" t="s">
        <v>163</v>
      </c>
      <c r="M938" t="s">
        <v>1070</v>
      </c>
      <c r="N938">
        <v>62</v>
      </c>
      <c r="O938">
        <v>-62</v>
      </c>
      <c r="P938" t="s">
        <v>154</v>
      </c>
      <c r="Q938" t="s">
        <v>165</v>
      </c>
      <c r="R938" t="s">
        <v>166</v>
      </c>
      <c r="S938" t="s">
        <v>167</v>
      </c>
      <c r="T938" t="s">
        <v>1071</v>
      </c>
    </row>
    <row r="939" spans="1:20" x14ac:dyDescent="0.25">
      <c r="A939">
        <v>2025</v>
      </c>
      <c r="B939" t="s">
        <v>108</v>
      </c>
      <c r="C939" s="142">
        <v>45814</v>
      </c>
      <c r="D939" t="s">
        <v>91</v>
      </c>
      <c r="E939" t="s">
        <v>4</v>
      </c>
      <c r="F939" t="s">
        <v>92</v>
      </c>
      <c r="G939" t="s">
        <v>449</v>
      </c>
      <c r="H939" t="s">
        <v>161</v>
      </c>
      <c r="I939" t="s">
        <v>92</v>
      </c>
      <c r="J939" t="s">
        <v>92</v>
      </c>
      <c r="K939" t="s">
        <v>162</v>
      </c>
      <c r="L939" t="s">
        <v>163</v>
      </c>
      <c r="M939" t="s">
        <v>1072</v>
      </c>
      <c r="N939">
        <v>283.10000000000002</v>
      </c>
      <c r="O939">
        <v>-283.10000000000002</v>
      </c>
      <c r="P939" t="s">
        <v>154</v>
      </c>
      <c r="Q939" t="s">
        <v>165</v>
      </c>
      <c r="R939" t="s">
        <v>166</v>
      </c>
      <c r="S939" t="s">
        <v>167</v>
      </c>
      <c r="T939" t="s">
        <v>1073</v>
      </c>
    </row>
    <row r="940" spans="1:20" x14ac:dyDescent="0.25">
      <c r="A940">
        <v>2025</v>
      </c>
      <c r="B940" t="s">
        <v>108</v>
      </c>
      <c r="C940" s="142">
        <v>45814</v>
      </c>
      <c r="D940" t="s">
        <v>91</v>
      </c>
      <c r="E940" t="s">
        <v>4</v>
      </c>
      <c r="F940" t="s">
        <v>92</v>
      </c>
      <c r="G940" t="s">
        <v>449</v>
      </c>
      <c r="H940" t="s">
        <v>161</v>
      </c>
      <c r="I940" t="s">
        <v>92</v>
      </c>
      <c r="J940" t="s">
        <v>92</v>
      </c>
      <c r="K940" t="s">
        <v>162</v>
      </c>
      <c r="L940" t="s">
        <v>163</v>
      </c>
      <c r="M940" t="s">
        <v>1074</v>
      </c>
      <c r="N940">
        <v>73</v>
      </c>
      <c r="O940">
        <v>-73</v>
      </c>
      <c r="P940" t="s">
        <v>154</v>
      </c>
      <c r="Q940" t="s">
        <v>165</v>
      </c>
      <c r="R940" t="s">
        <v>166</v>
      </c>
      <c r="S940" t="s">
        <v>167</v>
      </c>
      <c r="T940" t="s">
        <v>1075</v>
      </c>
    </row>
    <row r="941" spans="1:20" x14ac:dyDescent="0.25">
      <c r="A941">
        <v>2025</v>
      </c>
      <c r="B941" t="s">
        <v>108</v>
      </c>
      <c r="C941" s="142">
        <v>45814</v>
      </c>
      <c r="D941" t="s">
        <v>91</v>
      </c>
      <c r="E941" t="s">
        <v>4</v>
      </c>
      <c r="F941" t="s">
        <v>92</v>
      </c>
      <c r="G941" t="s">
        <v>449</v>
      </c>
      <c r="H941" t="s">
        <v>161</v>
      </c>
      <c r="I941" t="s">
        <v>92</v>
      </c>
      <c r="J941" t="s">
        <v>92</v>
      </c>
      <c r="K941" t="s">
        <v>162</v>
      </c>
      <c r="L941" t="s">
        <v>163</v>
      </c>
      <c r="M941" t="s">
        <v>1076</v>
      </c>
      <c r="N941">
        <v>250</v>
      </c>
      <c r="O941">
        <v>-250</v>
      </c>
      <c r="P941" t="s">
        <v>154</v>
      </c>
      <c r="Q941" t="s">
        <v>165</v>
      </c>
      <c r="R941" t="s">
        <v>166</v>
      </c>
      <c r="S941" t="s">
        <v>167</v>
      </c>
      <c r="T941" t="s">
        <v>1077</v>
      </c>
    </row>
    <row r="942" spans="1:20" x14ac:dyDescent="0.25">
      <c r="A942">
        <v>2025</v>
      </c>
      <c r="B942" t="s">
        <v>108</v>
      </c>
      <c r="C942" s="142">
        <v>45814</v>
      </c>
      <c r="D942" t="s">
        <v>91</v>
      </c>
      <c r="E942" t="s">
        <v>4</v>
      </c>
      <c r="F942" t="s">
        <v>92</v>
      </c>
      <c r="G942" t="s">
        <v>449</v>
      </c>
      <c r="H942" t="s">
        <v>161</v>
      </c>
      <c r="I942" t="s">
        <v>92</v>
      </c>
      <c r="J942" t="s">
        <v>92</v>
      </c>
      <c r="K942" t="s">
        <v>162</v>
      </c>
      <c r="L942" t="s">
        <v>163</v>
      </c>
      <c r="M942" t="s">
        <v>1078</v>
      </c>
      <c r="N942">
        <v>26</v>
      </c>
      <c r="O942">
        <v>-26</v>
      </c>
      <c r="P942" t="s">
        <v>154</v>
      </c>
      <c r="Q942" t="s">
        <v>165</v>
      </c>
      <c r="R942" t="s">
        <v>166</v>
      </c>
      <c r="S942" t="s">
        <v>167</v>
      </c>
      <c r="T942" t="s">
        <v>1079</v>
      </c>
    </row>
    <row r="943" spans="1:20" x14ac:dyDescent="0.25">
      <c r="A943">
        <v>2025</v>
      </c>
      <c r="B943" t="s">
        <v>108</v>
      </c>
      <c r="C943" s="142">
        <v>45815</v>
      </c>
      <c r="D943" t="s">
        <v>91</v>
      </c>
      <c r="E943" t="s">
        <v>4</v>
      </c>
      <c r="F943" t="s">
        <v>92</v>
      </c>
      <c r="G943" t="s">
        <v>449</v>
      </c>
      <c r="H943" t="s">
        <v>161</v>
      </c>
      <c r="I943" t="s">
        <v>92</v>
      </c>
      <c r="J943" t="s">
        <v>92</v>
      </c>
      <c r="K943" t="s">
        <v>162</v>
      </c>
      <c r="L943" t="s">
        <v>163</v>
      </c>
      <c r="M943" t="s">
        <v>1080</v>
      </c>
      <c r="N943">
        <v>300</v>
      </c>
      <c r="O943">
        <v>-300</v>
      </c>
      <c r="P943" t="s">
        <v>154</v>
      </c>
      <c r="Q943" t="s">
        <v>165</v>
      </c>
      <c r="R943" t="s">
        <v>166</v>
      </c>
      <c r="S943" t="s">
        <v>167</v>
      </c>
      <c r="T943" t="s">
        <v>1081</v>
      </c>
    </row>
    <row r="944" spans="1:20" x14ac:dyDescent="0.25">
      <c r="A944">
        <v>2025</v>
      </c>
      <c r="B944" t="s">
        <v>108</v>
      </c>
      <c r="C944" s="142">
        <v>45819</v>
      </c>
      <c r="D944" t="s">
        <v>91</v>
      </c>
      <c r="E944" t="s">
        <v>4</v>
      </c>
      <c r="F944" t="s">
        <v>92</v>
      </c>
      <c r="G944" t="s">
        <v>449</v>
      </c>
      <c r="H944" t="s">
        <v>161</v>
      </c>
      <c r="I944" t="s">
        <v>92</v>
      </c>
      <c r="J944" t="s">
        <v>92</v>
      </c>
      <c r="K944" t="s">
        <v>162</v>
      </c>
      <c r="L944" t="s">
        <v>163</v>
      </c>
      <c r="M944" t="s">
        <v>1082</v>
      </c>
      <c r="N944">
        <v>250</v>
      </c>
      <c r="O944">
        <v>-250</v>
      </c>
      <c r="P944" t="s">
        <v>154</v>
      </c>
      <c r="Q944" t="s">
        <v>165</v>
      </c>
      <c r="R944" t="s">
        <v>166</v>
      </c>
      <c r="S944" t="s">
        <v>167</v>
      </c>
      <c r="T944" t="s">
        <v>1083</v>
      </c>
    </row>
    <row r="945" spans="1:20" x14ac:dyDescent="0.25">
      <c r="A945">
        <v>2025</v>
      </c>
      <c r="B945" t="s">
        <v>108</v>
      </c>
      <c r="C945" s="142">
        <v>45821</v>
      </c>
      <c r="D945" t="s">
        <v>91</v>
      </c>
      <c r="E945" t="s">
        <v>4</v>
      </c>
      <c r="F945" t="s">
        <v>92</v>
      </c>
      <c r="G945" t="s">
        <v>329</v>
      </c>
      <c r="H945" t="s">
        <v>161</v>
      </c>
      <c r="I945" t="s">
        <v>350</v>
      </c>
      <c r="J945" t="s">
        <v>92</v>
      </c>
      <c r="K945" t="s">
        <v>162</v>
      </c>
      <c r="L945" t="s">
        <v>163</v>
      </c>
      <c r="M945" t="s">
        <v>1084</v>
      </c>
      <c r="N945">
        <v>70</v>
      </c>
      <c r="O945">
        <v>-70</v>
      </c>
      <c r="P945" t="s">
        <v>154</v>
      </c>
      <c r="Q945" t="s">
        <v>165</v>
      </c>
      <c r="R945" t="s">
        <v>156</v>
      </c>
      <c r="S945" t="s">
        <v>157</v>
      </c>
      <c r="T945" t="s">
        <v>1085</v>
      </c>
    </row>
    <row r="946" spans="1:20" x14ac:dyDescent="0.25">
      <c r="A946">
        <v>2025</v>
      </c>
      <c r="B946" t="s">
        <v>108</v>
      </c>
      <c r="C946" s="142">
        <v>45824</v>
      </c>
      <c r="D946" t="s">
        <v>91</v>
      </c>
      <c r="E946" t="s">
        <v>4</v>
      </c>
      <c r="F946" t="s">
        <v>92</v>
      </c>
      <c r="G946" t="s">
        <v>449</v>
      </c>
      <c r="H946" t="s">
        <v>161</v>
      </c>
      <c r="I946" t="s">
        <v>92</v>
      </c>
      <c r="J946" t="s">
        <v>92</v>
      </c>
      <c r="K946" t="s">
        <v>162</v>
      </c>
      <c r="L946" t="s">
        <v>163</v>
      </c>
      <c r="M946" t="s">
        <v>1086</v>
      </c>
      <c r="N946">
        <v>3200</v>
      </c>
      <c r="O946">
        <v>-3200</v>
      </c>
      <c r="P946" t="s">
        <v>154</v>
      </c>
      <c r="Q946" t="s">
        <v>165</v>
      </c>
      <c r="R946" t="s">
        <v>166</v>
      </c>
      <c r="S946" t="s">
        <v>167</v>
      </c>
      <c r="T946" t="s">
        <v>1087</v>
      </c>
    </row>
    <row r="947" spans="1:20" x14ac:dyDescent="0.25">
      <c r="A947">
        <v>2025</v>
      </c>
      <c r="B947" t="s">
        <v>108</v>
      </c>
      <c r="C947" s="142">
        <v>45824</v>
      </c>
      <c r="D947" t="s">
        <v>91</v>
      </c>
      <c r="E947" t="s">
        <v>4</v>
      </c>
      <c r="F947" t="s">
        <v>92</v>
      </c>
      <c r="G947" t="s">
        <v>449</v>
      </c>
      <c r="H947" t="s">
        <v>161</v>
      </c>
      <c r="I947" t="s">
        <v>92</v>
      </c>
      <c r="J947" t="s">
        <v>92</v>
      </c>
      <c r="K947" t="s">
        <v>162</v>
      </c>
      <c r="L947" t="s">
        <v>163</v>
      </c>
      <c r="M947" t="s">
        <v>1088</v>
      </c>
      <c r="N947">
        <v>170</v>
      </c>
      <c r="O947">
        <v>-170</v>
      </c>
      <c r="P947" t="s">
        <v>154</v>
      </c>
      <c r="Q947" t="s">
        <v>165</v>
      </c>
      <c r="R947" t="s">
        <v>166</v>
      </c>
      <c r="S947" t="s">
        <v>167</v>
      </c>
      <c r="T947" t="s">
        <v>1089</v>
      </c>
    </row>
    <row r="948" spans="1:20" x14ac:dyDescent="0.25">
      <c r="A948">
        <v>2025</v>
      </c>
      <c r="B948" t="s">
        <v>108</v>
      </c>
      <c r="C948" s="142">
        <v>45825</v>
      </c>
      <c r="D948" t="s">
        <v>91</v>
      </c>
      <c r="E948" t="s">
        <v>4</v>
      </c>
      <c r="F948" t="s">
        <v>92</v>
      </c>
      <c r="G948" t="s">
        <v>449</v>
      </c>
      <c r="H948" t="s">
        <v>161</v>
      </c>
      <c r="I948" t="s">
        <v>92</v>
      </c>
      <c r="J948" t="s">
        <v>92</v>
      </c>
      <c r="K948" t="s">
        <v>162</v>
      </c>
      <c r="L948" t="s">
        <v>163</v>
      </c>
      <c r="M948" t="s">
        <v>1090</v>
      </c>
      <c r="N948">
        <v>550</v>
      </c>
      <c r="O948">
        <v>-550</v>
      </c>
      <c r="P948" t="s">
        <v>154</v>
      </c>
      <c r="Q948" t="s">
        <v>165</v>
      </c>
      <c r="R948" t="s">
        <v>166</v>
      </c>
      <c r="S948" t="s">
        <v>167</v>
      </c>
      <c r="T948" t="s">
        <v>1091</v>
      </c>
    </row>
    <row r="949" spans="1:20" x14ac:dyDescent="0.25">
      <c r="A949">
        <v>2025</v>
      </c>
      <c r="B949" t="s">
        <v>108</v>
      </c>
      <c r="C949" s="142">
        <v>45826</v>
      </c>
      <c r="D949" t="s">
        <v>91</v>
      </c>
      <c r="E949" t="s">
        <v>4</v>
      </c>
      <c r="F949" t="s">
        <v>92</v>
      </c>
      <c r="G949" t="s">
        <v>449</v>
      </c>
      <c r="H949" t="s">
        <v>161</v>
      </c>
      <c r="I949" t="s">
        <v>92</v>
      </c>
      <c r="J949" t="s">
        <v>92</v>
      </c>
      <c r="K949" t="s">
        <v>162</v>
      </c>
      <c r="L949" t="s">
        <v>163</v>
      </c>
      <c r="M949" t="s">
        <v>1092</v>
      </c>
      <c r="N949">
        <v>319.07</v>
      </c>
      <c r="O949">
        <v>-319.07</v>
      </c>
      <c r="P949" t="s">
        <v>154</v>
      </c>
      <c r="Q949" t="s">
        <v>165</v>
      </c>
      <c r="R949" t="s">
        <v>166</v>
      </c>
      <c r="S949" t="s">
        <v>167</v>
      </c>
      <c r="T949" t="s">
        <v>1093</v>
      </c>
    </row>
    <row r="950" spans="1:20" x14ac:dyDescent="0.25">
      <c r="A950">
        <v>2025</v>
      </c>
      <c r="B950" t="s">
        <v>108</v>
      </c>
      <c r="C950" s="142">
        <v>45831</v>
      </c>
      <c r="D950" t="s">
        <v>91</v>
      </c>
      <c r="E950" t="s">
        <v>4</v>
      </c>
      <c r="F950" t="s">
        <v>92</v>
      </c>
      <c r="G950" t="s">
        <v>449</v>
      </c>
      <c r="H950" t="s">
        <v>161</v>
      </c>
      <c r="I950" t="s">
        <v>92</v>
      </c>
      <c r="J950" t="s">
        <v>92</v>
      </c>
      <c r="K950" t="s">
        <v>162</v>
      </c>
      <c r="L950" t="s">
        <v>163</v>
      </c>
      <c r="M950" t="s">
        <v>1094</v>
      </c>
      <c r="N950">
        <v>1930</v>
      </c>
      <c r="O950">
        <v>-1930</v>
      </c>
      <c r="P950" t="s">
        <v>154</v>
      </c>
      <c r="Q950" t="s">
        <v>165</v>
      </c>
      <c r="R950" t="s">
        <v>166</v>
      </c>
      <c r="S950" t="s">
        <v>167</v>
      </c>
      <c r="T950" t="s">
        <v>1095</v>
      </c>
    </row>
    <row r="951" spans="1:20" x14ac:dyDescent="0.25">
      <c r="A951">
        <v>2025</v>
      </c>
      <c r="B951" t="s">
        <v>108</v>
      </c>
      <c r="C951" s="142">
        <v>45832</v>
      </c>
      <c r="D951" t="s">
        <v>91</v>
      </c>
      <c r="E951" t="s">
        <v>4</v>
      </c>
      <c r="F951" t="s">
        <v>92</v>
      </c>
      <c r="G951" t="s">
        <v>449</v>
      </c>
      <c r="H951" t="s">
        <v>161</v>
      </c>
      <c r="I951" t="s">
        <v>92</v>
      </c>
      <c r="J951" t="s">
        <v>92</v>
      </c>
      <c r="K951" t="s">
        <v>162</v>
      </c>
      <c r="L951" t="s">
        <v>163</v>
      </c>
      <c r="M951" t="s">
        <v>1096</v>
      </c>
      <c r="N951">
        <v>190</v>
      </c>
      <c r="O951">
        <v>-190</v>
      </c>
      <c r="P951" t="s">
        <v>154</v>
      </c>
      <c r="Q951" t="s">
        <v>165</v>
      </c>
      <c r="R951" t="s">
        <v>166</v>
      </c>
      <c r="S951" t="s">
        <v>167</v>
      </c>
      <c r="T951" t="s">
        <v>1097</v>
      </c>
    </row>
    <row r="952" spans="1:20" x14ac:dyDescent="0.25">
      <c r="A952">
        <v>2025</v>
      </c>
      <c r="B952" t="s">
        <v>108</v>
      </c>
      <c r="C952" s="142">
        <v>45833</v>
      </c>
      <c r="D952" t="s">
        <v>91</v>
      </c>
      <c r="E952" t="s">
        <v>4</v>
      </c>
      <c r="F952" t="s">
        <v>92</v>
      </c>
      <c r="G952" t="s">
        <v>449</v>
      </c>
      <c r="H952" t="s">
        <v>161</v>
      </c>
      <c r="I952" t="s">
        <v>92</v>
      </c>
      <c r="J952" t="s">
        <v>92</v>
      </c>
      <c r="K952" t="s">
        <v>162</v>
      </c>
      <c r="L952" t="s">
        <v>163</v>
      </c>
      <c r="M952" t="s">
        <v>1098</v>
      </c>
      <c r="N952">
        <v>200</v>
      </c>
      <c r="O952">
        <v>-200</v>
      </c>
      <c r="P952" t="s">
        <v>154</v>
      </c>
      <c r="Q952" t="s">
        <v>165</v>
      </c>
      <c r="R952" t="s">
        <v>166</v>
      </c>
      <c r="S952" t="s">
        <v>167</v>
      </c>
      <c r="T952" t="s">
        <v>1099</v>
      </c>
    </row>
    <row r="953" spans="1:20" x14ac:dyDescent="0.25">
      <c r="A953">
        <v>2025</v>
      </c>
      <c r="B953" t="s">
        <v>108</v>
      </c>
      <c r="C953" s="142">
        <v>45836</v>
      </c>
      <c r="D953" t="s">
        <v>91</v>
      </c>
      <c r="E953" t="s">
        <v>4</v>
      </c>
      <c r="F953" t="s">
        <v>92</v>
      </c>
      <c r="G953" t="s">
        <v>449</v>
      </c>
      <c r="H953" t="s">
        <v>161</v>
      </c>
      <c r="I953" t="s">
        <v>92</v>
      </c>
      <c r="J953" t="s">
        <v>92</v>
      </c>
      <c r="K953" t="s">
        <v>162</v>
      </c>
      <c r="L953" t="s">
        <v>163</v>
      </c>
      <c r="M953" t="s">
        <v>1100</v>
      </c>
      <c r="N953">
        <v>535</v>
      </c>
      <c r="O953">
        <v>-535</v>
      </c>
      <c r="P953" t="s">
        <v>154</v>
      </c>
      <c r="Q953" t="s">
        <v>165</v>
      </c>
      <c r="R953" t="s">
        <v>166</v>
      </c>
      <c r="S953" t="s">
        <v>167</v>
      </c>
      <c r="T953" t="s">
        <v>1101</v>
      </c>
    </row>
    <row r="954" spans="1:20" x14ac:dyDescent="0.25">
      <c r="A954">
        <v>2025</v>
      </c>
      <c r="B954" t="s">
        <v>108</v>
      </c>
      <c r="C954" s="142">
        <v>45838</v>
      </c>
      <c r="D954" t="s">
        <v>91</v>
      </c>
      <c r="E954" t="s">
        <v>4</v>
      </c>
      <c r="F954" t="s">
        <v>92</v>
      </c>
      <c r="G954" t="s">
        <v>449</v>
      </c>
      <c r="H954" t="s">
        <v>161</v>
      </c>
      <c r="I954" t="s">
        <v>92</v>
      </c>
      <c r="J954" t="s">
        <v>92</v>
      </c>
      <c r="K954" t="s">
        <v>162</v>
      </c>
      <c r="L954" t="s">
        <v>163</v>
      </c>
      <c r="M954" t="s">
        <v>1102</v>
      </c>
      <c r="N954">
        <v>850</v>
      </c>
      <c r="O954">
        <v>-850</v>
      </c>
      <c r="P954" t="s">
        <v>154</v>
      </c>
      <c r="Q954" t="s">
        <v>165</v>
      </c>
      <c r="R954" t="s">
        <v>166</v>
      </c>
      <c r="S954" t="s">
        <v>167</v>
      </c>
      <c r="T954" t="s">
        <v>1103</v>
      </c>
    </row>
    <row r="955" spans="1:20" x14ac:dyDescent="0.25">
      <c r="A955">
        <v>2025</v>
      </c>
      <c r="B955" t="s">
        <v>108</v>
      </c>
      <c r="C955" s="142">
        <v>45809</v>
      </c>
      <c r="D955" t="s">
        <v>91</v>
      </c>
      <c r="E955" t="s">
        <v>4</v>
      </c>
      <c r="F955" t="s">
        <v>92</v>
      </c>
      <c r="G955" t="s">
        <v>449</v>
      </c>
      <c r="H955" t="s">
        <v>357</v>
      </c>
      <c r="I955" t="s">
        <v>92</v>
      </c>
      <c r="J955" t="s">
        <v>92</v>
      </c>
      <c r="K955" t="s">
        <v>311</v>
      </c>
      <c r="L955" t="s">
        <v>312</v>
      </c>
      <c r="N955">
        <v>4451.7</v>
      </c>
      <c r="O955">
        <v>-4451.7</v>
      </c>
      <c r="P955" t="s">
        <v>154</v>
      </c>
      <c r="Q955" t="s">
        <v>165</v>
      </c>
      <c r="R955" t="s">
        <v>166</v>
      </c>
      <c r="S955" t="s">
        <v>167</v>
      </c>
      <c r="T955" t="s">
        <v>358</v>
      </c>
    </row>
    <row r="956" spans="1:20" x14ac:dyDescent="0.25">
      <c r="A956">
        <v>2025</v>
      </c>
      <c r="B956" t="s">
        <v>109</v>
      </c>
      <c r="C956" s="142">
        <v>45848</v>
      </c>
      <c r="D956" t="s">
        <v>91</v>
      </c>
      <c r="E956" t="s">
        <v>4</v>
      </c>
      <c r="F956" t="s">
        <v>92</v>
      </c>
      <c r="G956" t="s">
        <v>449</v>
      </c>
      <c r="H956" t="s">
        <v>161</v>
      </c>
      <c r="I956" t="s">
        <v>92</v>
      </c>
      <c r="J956" t="s">
        <v>92</v>
      </c>
      <c r="K956" t="s">
        <v>162</v>
      </c>
      <c r="L956" t="s">
        <v>163</v>
      </c>
      <c r="M956" t="s">
        <v>1104</v>
      </c>
      <c r="N956">
        <v>440</v>
      </c>
      <c r="O956">
        <v>-440</v>
      </c>
      <c r="P956" t="s">
        <v>154</v>
      </c>
      <c r="Q956" t="s">
        <v>165</v>
      </c>
      <c r="R956" t="s">
        <v>166</v>
      </c>
      <c r="S956" t="s">
        <v>167</v>
      </c>
      <c r="T956" t="s">
        <v>1105</v>
      </c>
    </row>
    <row r="957" spans="1:20" x14ac:dyDescent="0.25">
      <c r="A957">
        <v>2025</v>
      </c>
      <c r="B957" t="s">
        <v>109</v>
      </c>
      <c r="C957" s="142">
        <v>45855</v>
      </c>
      <c r="D957" t="s">
        <v>91</v>
      </c>
      <c r="E957" t="s">
        <v>4</v>
      </c>
      <c r="F957" t="s">
        <v>92</v>
      </c>
      <c r="G957" t="s">
        <v>449</v>
      </c>
      <c r="H957" t="s">
        <v>161</v>
      </c>
      <c r="I957" t="s">
        <v>92</v>
      </c>
      <c r="J957" t="s">
        <v>92</v>
      </c>
      <c r="K957" t="s">
        <v>162</v>
      </c>
      <c r="L957" t="s">
        <v>163</v>
      </c>
      <c r="M957" t="s">
        <v>1106</v>
      </c>
      <c r="N957">
        <v>367.46</v>
      </c>
      <c r="O957">
        <v>-367.46</v>
      </c>
      <c r="P957" t="s">
        <v>154</v>
      </c>
      <c r="Q957" t="s">
        <v>165</v>
      </c>
      <c r="R957" t="s">
        <v>166</v>
      </c>
      <c r="S957" t="s">
        <v>167</v>
      </c>
      <c r="T957" t="s">
        <v>1107</v>
      </c>
    </row>
    <row r="958" spans="1:20" x14ac:dyDescent="0.25">
      <c r="A958">
        <v>2025</v>
      </c>
      <c r="B958" t="s">
        <v>109</v>
      </c>
      <c r="C958" s="142">
        <v>45861</v>
      </c>
      <c r="D958" t="s">
        <v>91</v>
      </c>
      <c r="E958" t="s">
        <v>4</v>
      </c>
      <c r="F958" t="s">
        <v>92</v>
      </c>
      <c r="G958" t="s">
        <v>449</v>
      </c>
      <c r="H958" t="s">
        <v>688</v>
      </c>
      <c r="I958" t="s">
        <v>92</v>
      </c>
      <c r="J958" t="s">
        <v>92</v>
      </c>
      <c r="K958" t="s">
        <v>162</v>
      </c>
      <c r="L958" t="s">
        <v>163</v>
      </c>
      <c r="M958" t="s">
        <v>1108</v>
      </c>
      <c r="N958">
        <v>3330</v>
      </c>
      <c r="O958">
        <v>-3330</v>
      </c>
      <c r="P958" t="s">
        <v>154</v>
      </c>
      <c r="Q958" t="s">
        <v>165</v>
      </c>
      <c r="R958" t="s">
        <v>166</v>
      </c>
      <c r="S958" t="s">
        <v>167</v>
      </c>
      <c r="T958" t="s">
        <v>1109</v>
      </c>
    </row>
    <row r="959" spans="1:20" x14ac:dyDescent="0.25">
      <c r="A959">
        <v>2025</v>
      </c>
      <c r="B959" t="s">
        <v>109</v>
      </c>
      <c r="C959" s="142">
        <v>45839</v>
      </c>
      <c r="D959" t="s">
        <v>91</v>
      </c>
      <c r="E959" t="s">
        <v>4</v>
      </c>
      <c r="F959" t="s">
        <v>92</v>
      </c>
      <c r="G959" t="s">
        <v>449</v>
      </c>
      <c r="H959" t="s">
        <v>357</v>
      </c>
      <c r="I959" t="s">
        <v>92</v>
      </c>
      <c r="J959" t="s">
        <v>92</v>
      </c>
      <c r="K959" t="s">
        <v>311</v>
      </c>
      <c r="L959" t="s">
        <v>312</v>
      </c>
      <c r="N959">
        <v>4759.37</v>
      </c>
      <c r="O959">
        <v>-4759.37</v>
      </c>
      <c r="P959" t="s">
        <v>154</v>
      </c>
      <c r="Q959" t="s">
        <v>165</v>
      </c>
      <c r="R959" t="s">
        <v>166</v>
      </c>
      <c r="S959" t="s">
        <v>167</v>
      </c>
      <c r="T959" t="s">
        <v>367</v>
      </c>
    </row>
    <row r="960" spans="1:20" x14ac:dyDescent="0.25">
      <c r="A960">
        <v>2025</v>
      </c>
      <c r="B960" t="s">
        <v>110</v>
      </c>
      <c r="C960" s="142">
        <v>45891</v>
      </c>
      <c r="D960" t="s">
        <v>91</v>
      </c>
      <c r="E960" t="s">
        <v>4</v>
      </c>
      <c r="F960" t="s">
        <v>92</v>
      </c>
      <c r="G960" t="s">
        <v>449</v>
      </c>
      <c r="H960" t="s">
        <v>688</v>
      </c>
      <c r="I960" t="s">
        <v>92</v>
      </c>
      <c r="J960" t="s">
        <v>92</v>
      </c>
      <c r="K960" t="s">
        <v>162</v>
      </c>
      <c r="L960" t="s">
        <v>163</v>
      </c>
      <c r="M960" t="s">
        <v>1110</v>
      </c>
      <c r="N960">
        <v>5057</v>
      </c>
      <c r="O960">
        <v>-5057</v>
      </c>
      <c r="P960" t="s">
        <v>154</v>
      </c>
      <c r="Q960" t="s">
        <v>165</v>
      </c>
      <c r="R960" t="s">
        <v>166</v>
      </c>
      <c r="S960" t="s">
        <v>167</v>
      </c>
      <c r="T960" t="s">
        <v>1111</v>
      </c>
    </row>
    <row r="961" spans="1:20" x14ac:dyDescent="0.25">
      <c r="A961">
        <v>2025</v>
      </c>
      <c r="B961" t="s">
        <v>110</v>
      </c>
      <c r="C961" s="142">
        <v>45891</v>
      </c>
      <c r="D961" t="s">
        <v>91</v>
      </c>
      <c r="E961" t="s">
        <v>4</v>
      </c>
      <c r="F961" t="s">
        <v>92</v>
      </c>
      <c r="G961" t="s">
        <v>449</v>
      </c>
      <c r="H961" t="s">
        <v>688</v>
      </c>
      <c r="I961" t="s">
        <v>92</v>
      </c>
      <c r="J961" t="s">
        <v>92</v>
      </c>
      <c r="K961" t="s">
        <v>162</v>
      </c>
      <c r="L961" t="s">
        <v>163</v>
      </c>
      <c r="M961" t="s">
        <v>1112</v>
      </c>
      <c r="N961">
        <v>1160</v>
      </c>
      <c r="O961">
        <v>-1160</v>
      </c>
      <c r="P961" t="s">
        <v>154</v>
      </c>
      <c r="Q961" t="s">
        <v>165</v>
      </c>
      <c r="R961" t="s">
        <v>166</v>
      </c>
      <c r="S961" t="s">
        <v>167</v>
      </c>
      <c r="T961" t="s">
        <v>1113</v>
      </c>
    </row>
    <row r="962" spans="1:20" x14ac:dyDescent="0.25">
      <c r="A962">
        <v>2025</v>
      </c>
      <c r="B962" t="s">
        <v>110</v>
      </c>
      <c r="C962" s="142">
        <v>45894</v>
      </c>
      <c r="D962" t="s">
        <v>91</v>
      </c>
      <c r="E962" t="s">
        <v>4</v>
      </c>
      <c r="F962" t="s">
        <v>92</v>
      </c>
      <c r="G962" t="s">
        <v>449</v>
      </c>
      <c r="H962" t="s">
        <v>688</v>
      </c>
      <c r="I962" t="s">
        <v>92</v>
      </c>
      <c r="J962" t="s">
        <v>92</v>
      </c>
      <c r="K962" t="s">
        <v>162</v>
      </c>
      <c r="L962" t="s">
        <v>163</v>
      </c>
      <c r="M962" t="s">
        <v>1114</v>
      </c>
      <c r="N962">
        <v>790</v>
      </c>
      <c r="O962">
        <v>-790</v>
      </c>
      <c r="P962" t="s">
        <v>154</v>
      </c>
      <c r="Q962" t="s">
        <v>165</v>
      </c>
      <c r="R962" t="s">
        <v>166</v>
      </c>
      <c r="S962" t="s">
        <v>167</v>
      </c>
      <c r="T962" t="s">
        <v>1115</v>
      </c>
    </row>
    <row r="963" spans="1:20" x14ac:dyDescent="0.25">
      <c r="A963">
        <v>2025</v>
      </c>
      <c r="B963" t="s">
        <v>110</v>
      </c>
      <c r="C963" s="142">
        <v>45894</v>
      </c>
      <c r="D963" t="s">
        <v>91</v>
      </c>
      <c r="E963" t="s">
        <v>4</v>
      </c>
      <c r="F963" t="s">
        <v>92</v>
      </c>
      <c r="G963" t="s">
        <v>449</v>
      </c>
      <c r="H963" t="s">
        <v>688</v>
      </c>
      <c r="I963" t="s">
        <v>92</v>
      </c>
      <c r="J963" t="s">
        <v>92</v>
      </c>
      <c r="K963" t="s">
        <v>162</v>
      </c>
      <c r="L963" t="s">
        <v>163</v>
      </c>
      <c r="M963" t="s">
        <v>1116</v>
      </c>
      <c r="N963">
        <v>7500</v>
      </c>
      <c r="O963">
        <v>-7500</v>
      </c>
      <c r="P963" t="s">
        <v>154</v>
      </c>
      <c r="Q963" t="s">
        <v>165</v>
      </c>
      <c r="R963" t="s">
        <v>166</v>
      </c>
      <c r="S963" t="s">
        <v>167</v>
      </c>
      <c r="T963" t="s">
        <v>1117</v>
      </c>
    </row>
    <row r="964" spans="1:20" x14ac:dyDescent="0.25">
      <c r="A964">
        <v>2025</v>
      </c>
      <c r="B964" t="s">
        <v>110</v>
      </c>
      <c r="C964" s="142">
        <v>45870</v>
      </c>
      <c r="D964" t="s">
        <v>91</v>
      </c>
      <c r="E964" t="s">
        <v>4</v>
      </c>
      <c r="F964" t="s">
        <v>92</v>
      </c>
      <c r="G964" t="s">
        <v>449</v>
      </c>
      <c r="H964" t="s">
        <v>357</v>
      </c>
      <c r="I964" t="s">
        <v>92</v>
      </c>
      <c r="J964" t="s">
        <v>92</v>
      </c>
      <c r="K964" t="s">
        <v>311</v>
      </c>
      <c r="L964" t="s">
        <v>312</v>
      </c>
      <c r="N964">
        <v>4485.34</v>
      </c>
      <c r="O964">
        <v>-4485.34</v>
      </c>
      <c r="P964" t="s">
        <v>154</v>
      </c>
      <c r="Q964" t="s">
        <v>165</v>
      </c>
      <c r="R964" t="s">
        <v>166</v>
      </c>
      <c r="S964" t="s">
        <v>167</v>
      </c>
      <c r="T964" t="s">
        <v>367</v>
      </c>
    </row>
    <row r="965" spans="1:20" x14ac:dyDescent="0.25">
      <c r="A965">
        <v>2025</v>
      </c>
      <c r="B965" t="s">
        <v>111</v>
      </c>
      <c r="C965" s="142">
        <v>45919</v>
      </c>
      <c r="D965" t="s">
        <v>91</v>
      </c>
      <c r="E965" t="s">
        <v>4</v>
      </c>
      <c r="F965" t="s">
        <v>92</v>
      </c>
      <c r="G965" t="s">
        <v>449</v>
      </c>
      <c r="H965" t="s">
        <v>161</v>
      </c>
      <c r="I965" t="s">
        <v>92</v>
      </c>
      <c r="J965" t="s">
        <v>92</v>
      </c>
      <c r="K965" t="s">
        <v>152</v>
      </c>
      <c r="L965" t="s">
        <v>153</v>
      </c>
      <c r="M965" t="s">
        <v>1118</v>
      </c>
      <c r="N965">
        <v>125</v>
      </c>
      <c r="O965">
        <v>-125</v>
      </c>
      <c r="P965" t="s">
        <v>154</v>
      </c>
      <c r="Q965" t="s">
        <v>165</v>
      </c>
      <c r="R965" t="s">
        <v>166</v>
      </c>
      <c r="S965" t="s">
        <v>167</v>
      </c>
      <c r="T965" t="s">
        <v>1119</v>
      </c>
    </row>
    <row r="966" spans="1:20" x14ac:dyDescent="0.25">
      <c r="A966">
        <v>2025</v>
      </c>
      <c r="B966" t="s">
        <v>111</v>
      </c>
      <c r="C966" s="142">
        <v>45924</v>
      </c>
      <c r="D966" t="s">
        <v>91</v>
      </c>
      <c r="E966" t="s">
        <v>4</v>
      </c>
      <c r="F966" t="s">
        <v>92</v>
      </c>
      <c r="G966" t="s">
        <v>449</v>
      </c>
      <c r="H966" t="s">
        <v>161</v>
      </c>
      <c r="I966" t="s">
        <v>92</v>
      </c>
      <c r="J966" t="s">
        <v>92</v>
      </c>
      <c r="K966" t="s">
        <v>162</v>
      </c>
      <c r="L966" t="s">
        <v>163</v>
      </c>
      <c r="M966" t="s">
        <v>1120</v>
      </c>
      <c r="N966">
        <v>1497.99</v>
      </c>
      <c r="O966">
        <v>-1497.99</v>
      </c>
      <c r="P966" t="s">
        <v>154</v>
      </c>
      <c r="Q966" t="s">
        <v>165</v>
      </c>
      <c r="R966" t="s">
        <v>166</v>
      </c>
      <c r="S966" t="s">
        <v>167</v>
      </c>
      <c r="T966" t="s">
        <v>1121</v>
      </c>
    </row>
    <row r="967" spans="1:20" x14ac:dyDescent="0.25">
      <c r="A967">
        <v>2025</v>
      </c>
      <c r="B967" t="s">
        <v>111</v>
      </c>
      <c r="C967" s="142">
        <v>45924</v>
      </c>
      <c r="D967" t="s">
        <v>91</v>
      </c>
      <c r="E967" t="s">
        <v>4</v>
      </c>
      <c r="F967" t="s">
        <v>92</v>
      </c>
      <c r="G967" t="s">
        <v>449</v>
      </c>
      <c r="H967" t="s">
        <v>161</v>
      </c>
      <c r="I967" t="s">
        <v>92</v>
      </c>
      <c r="J967" t="s">
        <v>92</v>
      </c>
      <c r="K967" t="s">
        <v>162</v>
      </c>
      <c r="L967" t="s">
        <v>163</v>
      </c>
      <c r="M967" t="s">
        <v>1122</v>
      </c>
      <c r="N967">
        <v>1264.9000000000001</v>
      </c>
      <c r="O967">
        <v>-1264.9000000000001</v>
      </c>
      <c r="P967" t="s">
        <v>154</v>
      </c>
      <c r="Q967" t="s">
        <v>165</v>
      </c>
      <c r="R967" t="s">
        <v>166</v>
      </c>
      <c r="S967" t="s">
        <v>167</v>
      </c>
      <c r="T967" t="s">
        <v>1123</v>
      </c>
    </row>
    <row r="968" spans="1:20" x14ac:dyDescent="0.25">
      <c r="A968">
        <v>2025</v>
      </c>
      <c r="B968" t="s">
        <v>111</v>
      </c>
      <c r="C968" s="142">
        <v>45925</v>
      </c>
      <c r="D968" t="s">
        <v>91</v>
      </c>
      <c r="E968" t="s">
        <v>4</v>
      </c>
      <c r="F968" t="s">
        <v>92</v>
      </c>
      <c r="G968" t="s">
        <v>449</v>
      </c>
      <c r="H968" t="s">
        <v>161</v>
      </c>
      <c r="I968" t="s">
        <v>92</v>
      </c>
      <c r="J968" t="s">
        <v>92</v>
      </c>
      <c r="K968" t="s">
        <v>162</v>
      </c>
      <c r="L968" t="s">
        <v>163</v>
      </c>
      <c r="M968" t="s">
        <v>1124</v>
      </c>
      <c r="N968">
        <v>173</v>
      </c>
      <c r="O968">
        <v>-173</v>
      </c>
      <c r="P968" t="s">
        <v>154</v>
      </c>
      <c r="Q968" t="s">
        <v>165</v>
      </c>
      <c r="R968" t="s">
        <v>166</v>
      </c>
      <c r="S968" t="s">
        <v>167</v>
      </c>
      <c r="T968" t="s">
        <v>1125</v>
      </c>
    </row>
    <row r="969" spans="1:20" x14ac:dyDescent="0.25">
      <c r="A969">
        <v>2025</v>
      </c>
      <c r="B969" t="s">
        <v>111</v>
      </c>
      <c r="C969" s="142">
        <v>45926</v>
      </c>
      <c r="D969" t="s">
        <v>91</v>
      </c>
      <c r="E969" t="s">
        <v>4</v>
      </c>
      <c r="F969" t="s">
        <v>92</v>
      </c>
      <c r="G969" t="s">
        <v>449</v>
      </c>
      <c r="H969" t="s">
        <v>161</v>
      </c>
      <c r="I969" t="s">
        <v>92</v>
      </c>
      <c r="J969" t="s">
        <v>92</v>
      </c>
      <c r="K969" t="s">
        <v>162</v>
      </c>
      <c r="L969" t="s">
        <v>163</v>
      </c>
      <c r="M969" t="s">
        <v>1126</v>
      </c>
      <c r="N969">
        <v>2430</v>
      </c>
      <c r="O969">
        <v>-2430</v>
      </c>
      <c r="P969" t="s">
        <v>154</v>
      </c>
      <c r="Q969" t="s">
        <v>165</v>
      </c>
      <c r="R969" t="s">
        <v>166</v>
      </c>
      <c r="S969" t="s">
        <v>167</v>
      </c>
      <c r="T969" t="s">
        <v>1127</v>
      </c>
    </row>
    <row r="970" spans="1:20" x14ac:dyDescent="0.25">
      <c r="A970">
        <v>2025</v>
      </c>
      <c r="B970" t="s">
        <v>111</v>
      </c>
      <c r="C970" s="142">
        <v>45929</v>
      </c>
      <c r="D970" t="s">
        <v>91</v>
      </c>
      <c r="E970" t="s">
        <v>4</v>
      </c>
      <c r="F970" t="s">
        <v>92</v>
      </c>
      <c r="G970" t="s">
        <v>449</v>
      </c>
      <c r="H970" t="s">
        <v>161</v>
      </c>
      <c r="I970" t="s">
        <v>92</v>
      </c>
      <c r="J970" t="s">
        <v>92</v>
      </c>
      <c r="K970" t="s">
        <v>162</v>
      </c>
      <c r="L970" t="s">
        <v>163</v>
      </c>
      <c r="M970" t="s">
        <v>249</v>
      </c>
      <c r="N970">
        <v>421.43</v>
      </c>
      <c r="O970">
        <v>-421.43</v>
      </c>
      <c r="P970" t="s">
        <v>154</v>
      </c>
      <c r="Q970" t="s">
        <v>165</v>
      </c>
      <c r="R970" t="s">
        <v>166</v>
      </c>
      <c r="S970" t="s">
        <v>167</v>
      </c>
      <c r="T970" t="s">
        <v>250</v>
      </c>
    </row>
    <row r="971" spans="1:20" x14ac:dyDescent="0.25">
      <c r="A971">
        <v>2025</v>
      </c>
      <c r="B971" t="s">
        <v>111</v>
      </c>
      <c r="C971" s="142">
        <v>45901</v>
      </c>
      <c r="D971" t="s">
        <v>91</v>
      </c>
      <c r="E971" t="s">
        <v>4</v>
      </c>
      <c r="F971" t="s">
        <v>92</v>
      </c>
      <c r="G971" t="s">
        <v>449</v>
      </c>
      <c r="H971" t="s">
        <v>357</v>
      </c>
      <c r="I971" t="s">
        <v>92</v>
      </c>
      <c r="J971" t="s">
        <v>92</v>
      </c>
      <c r="K971" t="s">
        <v>311</v>
      </c>
      <c r="L971" t="s">
        <v>312</v>
      </c>
      <c r="N971">
        <v>2469.5700000000002</v>
      </c>
      <c r="O971">
        <v>-2469.5700000000002</v>
      </c>
      <c r="P971" t="s">
        <v>154</v>
      </c>
      <c r="Q971" t="s">
        <v>165</v>
      </c>
      <c r="R971" t="s">
        <v>166</v>
      </c>
      <c r="S971" t="s">
        <v>167</v>
      </c>
      <c r="T971" t="s">
        <v>387</v>
      </c>
    </row>
    <row r="972" spans="1:20" x14ac:dyDescent="0.25">
      <c r="A972">
        <v>2025</v>
      </c>
      <c r="B972" t="s">
        <v>112</v>
      </c>
      <c r="C972" s="142">
        <v>45937</v>
      </c>
      <c r="D972" t="s">
        <v>91</v>
      </c>
      <c r="E972" t="s">
        <v>4</v>
      </c>
      <c r="F972" t="s">
        <v>92</v>
      </c>
      <c r="G972" t="s">
        <v>449</v>
      </c>
      <c r="H972" t="s">
        <v>161</v>
      </c>
      <c r="I972" t="s">
        <v>92</v>
      </c>
      <c r="J972" t="s">
        <v>92</v>
      </c>
      <c r="K972" t="s">
        <v>162</v>
      </c>
      <c r="L972" t="s">
        <v>163</v>
      </c>
      <c r="M972" t="s">
        <v>1128</v>
      </c>
      <c r="N972">
        <v>3800</v>
      </c>
      <c r="O972">
        <v>-3800</v>
      </c>
      <c r="P972" t="s">
        <v>154</v>
      </c>
      <c r="Q972" t="s">
        <v>187</v>
      </c>
      <c r="R972" t="s">
        <v>166</v>
      </c>
      <c r="S972" t="s">
        <v>167</v>
      </c>
      <c r="T972" t="s">
        <v>1129</v>
      </c>
    </row>
    <row r="973" spans="1:20" x14ac:dyDescent="0.25">
      <c r="A973">
        <v>2025</v>
      </c>
      <c r="B973" t="s">
        <v>112</v>
      </c>
      <c r="C973" s="142">
        <v>45940</v>
      </c>
      <c r="D973" t="s">
        <v>91</v>
      </c>
      <c r="E973" t="s">
        <v>4</v>
      </c>
      <c r="F973" t="s">
        <v>92</v>
      </c>
      <c r="G973" t="s">
        <v>449</v>
      </c>
      <c r="H973" t="s">
        <v>161</v>
      </c>
      <c r="I973" t="s">
        <v>92</v>
      </c>
      <c r="J973" t="s">
        <v>92</v>
      </c>
      <c r="K973" t="s">
        <v>162</v>
      </c>
      <c r="L973" t="s">
        <v>163</v>
      </c>
      <c r="M973" t="s">
        <v>1130</v>
      </c>
      <c r="N973">
        <v>252.99</v>
      </c>
      <c r="O973">
        <v>-252.99</v>
      </c>
      <c r="P973" t="s">
        <v>154</v>
      </c>
      <c r="Q973" t="s">
        <v>187</v>
      </c>
      <c r="R973" t="s">
        <v>166</v>
      </c>
      <c r="S973" t="s">
        <v>167</v>
      </c>
      <c r="T973" t="s">
        <v>1131</v>
      </c>
    </row>
    <row r="974" spans="1:20" x14ac:dyDescent="0.25">
      <c r="A974">
        <v>2025</v>
      </c>
      <c r="B974" t="s">
        <v>112</v>
      </c>
      <c r="C974" s="142">
        <v>45941</v>
      </c>
      <c r="D974" t="s">
        <v>91</v>
      </c>
      <c r="E974" t="s">
        <v>4</v>
      </c>
      <c r="F974" t="s">
        <v>92</v>
      </c>
      <c r="G974" t="s">
        <v>449</v>
      </c>
      <c r="H974" t="s">
        <v>161</v>
      </c>
      <c r="I974" t="s">
        <v>92</v>
      </c>
      <c r="J974" t="s">
        <v>92</v>
      </c>
      <c r="K974" t="s">
        <v>162</v>
      </c>
      <c r="L974" t="s">
        <v>163</v>
      </c>
      <c r="M974" t="s">
        <v>445</v>
      </c>
      <c r="N974">
        <v>600</v>
      </c>
      <c r="O974">
        <v>-600</v>
      </c>
      <c r="P974" t="s">
        <v>154</v>
      </c>
      <c r="Q974" t="s">
        <v>187</v>
      </c>
      <c r="R974" t="s">
        <v>166</v>
      </c>
      <c r="S974" t="s">
        <v>167</v>
      </c>
      <c r="T974" t="s">
        <v>1132</v>
      </c>
    </row>
    <row r="975" spans="1:20" x14ac:dyDescent="0.25">
      <c r="A975">
        <v>2025</v>
      </c>
      <c r="B975" t="s">
        <v>112</v>
      </c>
      <c r="C975" s="142">
        <v>45950</v>
      </c>
      <c r="D975" t="s">
        <v>91</v>
      </c>
      <c r="E975" t="s">
        <v>4</v>
      </c>
      <c r="F975" t="s">
        <v>92</v>
      </c>
      <c r="G975" t="s">
        <v>449</v>
      </c>
      <c r="H975" t="s">
        <v>161</v>
      </c>
      <c r="I975" t="s">
        <v>92</v>
      </c>
      <c r="J975" t="s">
        <v>92</v>
      </c>
      <c r="K975" t="s">
        <v>162</v>
      </c>
      <c r="L975" t="s">
        <v>163</v>
      </c>
      <c r="M975" t="s">
        <v>1133</v>
      </c>
      <c r="N975">
        <v>65.760000000000005</v>
      </c>
      <c r="O975">
        <v>-65.760000000000005</v>
      </c>
      <c r="P975" t="s">
        <v>154</v>
      </c>
      <c r="Q975" t="s">
        <v>187</v>
      </c>
      <c r="R975" t="s">
        <v>166</v>
      </c>
      <c r="S975" t="s">
        <v>167</v>
      </c>
      <c r="T975" t="s">
        <v>1134</v>
      </c>
    </row>
    <row r="976" spans="1:20" x14ac:dyDescent="0.25">
      <c r="A976">
        <v>2025</v>
      </c>
      <c r="B976" t="s">
        <v>112</v>
      </c>
      <c r="C976" s="142">
        <v>45953</v>
      </c>
      <c r="D976" t="s">
        <v>91</v>
      </c>
      <c r="E976" t="s">
        <v>4</v>
      </c>
      <c r="F976" t="s">
        <v>92</v>
      </c>
      <c r="G976" t="s">
        <v>449</v>
      </c>
      <c r="H976" t="s">
        <v>161</v>
      </c>
      <c r="I976" t="s">
        <v>92</v>
      </c>
      <c r="J976" t="s">
        <v>92</v>
      </c>
      <c r="K976" t="s">
        <v>162</v>
      </c>
      <c r="L976" t="s">
        <v>163</v>
      </c>
      <c r="M976" t="s">
        <v>472</v>
      </c>
      <c r="N976">
        <v>1450</v>
      </c>
      <c r="O976">
        <v>-1450</v>
      </c>
      <c r="P976" t="s">
        <v>154</v>
      </c>
      <c r="Q976" t="s">
        <v>187</v>
      </c>
      <c r="R976" t="s">
        <v>166</v>
      </c>
      <c r="S976" t="s">
        <v>167</v>
      </c>
      <c r="T976" t="s">
        <v>1135</v>
      </c>
    </row>
    <row r="977" spans="1:20" x14ac:dyDescent="0.25">
      <c r="A977">
        <v>2025</v>
      </c>
      <c r="B977" t="s">
        <v>112</v>
      </c>
      <c r="C977" s="142">
        <v>45955</v>
      </c>
      <c r="D977" t="s">
        <v>91</v>
      </c>
      <c r="E977" t="s">
        <v>4</v>
      </c>
      <c r="F977" t="s">
        <v>92</v>
      </c>
      <c r="G977" t="s">
        <v>449</v>
      </c>
      <c r="H977" t="s">
        <v>161</v>
      </c>
      <c r="I977" t="s">
        <v>92</v>
      </c>
      <c r="J977" t="s">
        <v>92</v>
      </c>
      <c r="K977" t="s">
        <v>162</v>
      </c>
      <c r="L977" t="s">
        <v>163</v>
      </c>
      <c r="M977" t="s">
        <v>1136</v>
      </c>
      <c r="N977">
        <v>1125</v>
      </c>
      <c r="O977">
        <v>-1125</v>
      </c>
      <c r="P977" t="s">
        <v>154</v>
      </c>
      <c r="Q977" t="s">
        <v>187</v>
      </c>
      <c r="R977" t="s">
        <v>166</v>
      </c>
      <c r="S977" t="s">
        <v>167</v>
      </c>
      <c r="T977" t="s">
        <v>1137</v>
      </c>
    </row>
    <row r="978" spans="1:20" x14ac:dyDescent="0.25">
      <c r="A978">
        <v>2025</v>
      </c>
      <c r="B978" t="s">
        <v>112</v>
      </c>
      <c r="C978" s="142">
        <v>45958</v>
      </c>
      <c r="D978" t="s">
        <v>91</v>
      </c>
      <c r="E978" t="s">
        <v>4</v>
      </c>
      <c r="F978" t="s">
        <v>92</v>
      </c>
      <c r="G978" t="s">
        <v>449</v>
      </c>
      <c r="H978" t="s">
        <v>161</v>
      </c>
      <c r="I978" t="s">
        <v>92</v>
      </c>
      <c r="J978" t="s">
        <v>92</v>
      </c>
      <c r="K978" t="s">
        <v>162</v>
      </c>
      <c r="L978" t="s">
        <v>163</v>
      </c>
      <c r="M978" t="s">
        <v>1138</v>
      </c>
      <c r="N978">
        <v>952</v>
      </c>
      <c r="O978">
        <v>-952</v>
      </c>
      <c r="P978" t="s">
        <v>154</v>
      </c>
      <c r="Q978" t="s">
        <v>187</v>
      </c>
      <c r="R978" t="s">
        <v>166</v>
      </c>
      <c r="S978" t="s">
        <v>167</v>
      </c>
      <c r="T978" t="s">
        <v>1139</v>
      </c>
    </row>
    <row r="979" spans="1:20" x14ac:dyDescent="0.25">
      <c r="A979">
        <v>2025</v>
      </c>
      <c r="B979" t="s">
        <v>112</v>
      </c>
      <c r="C979" s="142">
        <v>45961</v>
      </c>
      <c r="D979" t="s">
        <v>91</v>
      </c>
      <c r="E979" t="s">
        <v>4</v>
      </c>
      <c r="F979" t="s">
        <v>92</v>
      </c>
      <c r="G979" t="s">
        <v>449</v>
      </c>
      <c r="H979" t="s">
        <v>357</v>
      </c>
      <c r="I979" t="s">
        <v>92</v>
      </c>
      <c r="J979" t="s">
        <v>92</v>
      </c>
      <c r="K979" t="s">
        <v>311</v>
      </c>
      <c r="L979" t="s">
        <v>312</v>
      </c>
      <c r="M979" t="s">
        <v>390</v>
      </c>
      <c r="N979">
        <v>4828.6400000000003</v>
      </c>
      <c r="O979">
        <v>-4828.6400000000003</v>
      </c>
      <c r="P979" t="s">
        <v>154</v>
      </c>
      <c r="Q979" t="s">
        <v>187</v>
      </c>
      <c r="R979" t="s">
        <v>166</v>
      </c>
      <c r="S979" t="s">
        <v>167</v>
      </c>
      <c r="T979" t="s">
        <v>391</v>
      </c>
    </row>
    <row r="980" spans="1:20" x14ac:dyDescent="0.25">
      <c r="A980">
        <v>2025</v>
      </c>
      <c r="B980" t="s">
        <v>113</v>
      </c>
      <c r="C980" s="142">
        <v>45985</v>
      </c>
      <c r="D980" t="s">
        <v>91</v>
      </c>
      <c r="E980" t="s">
        <v>4</v>
      </c>
      <c r="F980" t="s">
        <v>92</v>
      </c>
      <c r="G980" t="s">
        <v>449</v>
      </c>
      <c r="H980" t="s">
        <v>161</v>
      </c>
      <c r="I980" t="s">
        <v>92</v>
      </c>
      <c r="J980" t="s">
        <v>92</v>
      </c>
      <c r="K980" t="s">
        <v>152</v>
      </c>
      <c r="L980" t="s">
        <v>153</v>
      </c>
      <c r="M980" t="s">
        <v>1030</v>
      </c>
      <c r="N980">
        <v>193.18</v>
      </c>
      <c r="O980">
        <v>-193.18</v>
      </c>
      <c r="P980" t="s">
        <v>154</v>
      </c>
      <c r="Q980" t="s">
        <v>187</v>
      </c>
      <c r="R980" t="s">
        <v>166</v>
      </c>
      <c r="S980" t="s">
        <v>167</v>
      </c>
      <c r="T980" t="s">
        <v>1140</v>
      </c>
    </row>
    <row r="981" spans="1:20" x14ac:dyDescent="0.25">
      <c r="A981">
        <v>2025</v>
      </c>
      <c r="B981" t="s">
        <v>113</v>
      </c>
      <c r="C981" s="142">
        <v>45966</v>
      </c>
      <c r="D981" t="s">
        <v>91</v>
      </c>
      <c r="E981" t="s">
        <v>4</v>
      </c>
      <c r="F981" t="s">
        <v>92</v>
      </c>
      <c r="G981" t="s">
        <v>449</v>
      </c>
      <c r="H981" t="s">
        <v>161</v>
      </c>
      <c r="I981" t="s">
        <v>92</v>
      </c>
      <c r="J981" t="s">
        <v>92</v>
      </c>
      <c r="K981" t="s">
        <v>162</v>
      </c>
      <c r="L981" t="s">
        <v>163</v>
      </c>
      <c r="M981" t="s">
        <v>1141</v>
      </c>
      <c r="N981">
        <v>190</v>
      </c>
      <c r="O981">
        <v>-190</v>
      </c>
      <c r="P981" t="s">
        <v>154</v>
      </c>
      <c r="Q981" t="s">
        <v>187</v>
      </c>
      <c r="R981" t="s">
        <v>166</v>
      </c>
      <c r="S981" t="s">
        <v>167</v>
      </c>
      <c r="T981" t="s">
        <v>1142</v>
      </c>
    </row>
    <row r="982" spans="1:20" x14ac:dyDescent="0.25">
      <c r="A982">
        <v>2025</v>
      </c>
      <c r="B982" t="s">
        <v>113</v>
      </c>
      <c r="C982" s="142">
        <v>45978</v>
      </c>
      <c r="D982" t="s">
        <v>91</v>
      </c>
      <c r="E982" t="s">
        <v>4</v>
      </c>
      <c r="F982" t="s">
        <v>92</v>
      </c>
      <c r="G982" t="s">
        <v>449</v>
      </c>
      <c r="H982" t="s">
        <v>161</v>
      </c>
      <c r="I982" t="s">
        <v>92</v>
      </c>
      <c r="J982" t="s">
        <v>92</v>
      </c>
      <c r="K982" t="s">
        <v>162</v>
      </c>
      <c r="L982" t="s">
        <v>163</v>
      </c>
      <c r="M982" t="s">
        <v>859</v>
      </c>
      <c r="N982">
        <v>624</v>
      </c>
      <c r="O982">
        <v>-624</v>
      </c>
      <c r="P982" t="s">
        <v>154</v>
      </c>
      <c r="Q982" t="s">
        <v>187</v>
      </c>
      <c r="R982" t="s">
        <v>166</v>
      </c>
      <c r="S982" t="s">
        <v>167</v>
      </c>
      <c r="T982" t="s">
        <v>1143</v>
      </c>
    </row>
    <row r="983" spans="1:20" x14ac:dyDescent="0.25">
      <c r="A983">
        <v>2025</v>
      </c>
      <c r="B983" t="s">
        <v>113</v>
      </c>
      <c r="C983" s="142">
        <v>45982</v>
      </c>
      <c r="D983" t="s">
        <v>91</v>
      </c>
      <c r="E983" t="s">
        <v>4</v>
      </c>
      <c r="F983" t="s">
        <v>92</v>
      </c>
      <c r="G983" t="s">
        <v>449</v>
      </c>
      <c r="H983" t="s">
        <v>161</v>
      </c>
      <c r="I983" t="s">
        <v>92</v>
      </c>
      <c r="J983" t="s">
        <v>92</v>
      </c>
      <c r="K983" t="s">
        <v>162</v>
      </c>
      <c r="L983" t="s">
        <v>163</v>
      </c>
      <c r="M983" t="s">
        <v>1144</v>
      </c>
      <c r="N983">
        <v>447.19</v>
      </c>
      <c r="O983">
        <v>-447.19</v>
      </c>
      <c r="P983" t="s">
        <v>154</v>
      </c>
      <c r="Q983" t="s">
        <v>187</v>
      </c>
      <c r="R983" t="s">
        <v>166</v>
      </c>
      <c r="S983" t="s">
        <v>167</v>
      </c>
      <c r="T983" t="s">
        <v>1145</v>
      </c>
    </row>
    <row r="984" spans="1:20" x14ac:dyDescent="0.25">
      <c r="A984">
        <v>2025</v>
      </c>
      <c r="B984" t="s">
        <v>113</v>
      </c>
      <c r="C984" s="142">
        <v>45985</v>
      </c>
      <c r="D984" t="s">
        <v>91</v>
      </c>
      <c r="E984" t="s">
        <v>4</v>
      </c>
      <c r="F984" t="s">
        <v>92</v>
      </c>
      <c r="G984" t="s">
        <v>449</v>
      </c>
      <c r="H984" t="s">
        <v>161</v>
      </c>
      <c r="I984" t="s">
        <v>92</v>
      </c>
      <c r="J984" t="s">
        <v>92</v>
      </c>
      <c r="K984" t="s">
        <v>162</v>
      </c>
      <c r="L984" t="s">
        <v>163</v>
      </c>
      <c r="M984" t="s">
        <v>1146</v>
      </c>
      <c r="N984">
        <v>1706.99</v>
      </c>
      <c r="O984">
        <v>-1706.99</v>
      </c>
      <c r="P984" t="s">
        <v>154</v>
      </c>
      <c r="Q984" t="s">
        <v>187</v>
      </c>
      <c r="R984" t="s">
        <v>166</v>
      </c>
      <c r="S984" t="s">
        <v>167</v>
      </c>
      <c r="T984" t="s">
        <v>1147</v>
      </c>
    </row>
    <row r="985" spans="1:20" x14ac:dyDescent="0.25">
      <c r="A985">
        <v>2025</v>
      </c>
      <c r="B985" t="s">
        <v>113</v>
      </c>
      <c r="C985" s="142">
        <v>45988</v>
      </c>
      <c r="D985" t="s">
        <v>91</v>
      </c>
      <c r="E985" t="s">
        <v>4</v>
      </c>
      <c r="F985" t="s">
        <v>92</v>
      </c>
      <c r="G985" t="s">
        <v>449</v>
      </c>
      <c r="H985" t="s">
        <v>161</v>
      </c>
      <c r="I985" t="s">
        <v>92</v>
      </c>
      <c r="J985" t="s">
        <v>92</v>
      </c>
      <c r="K985" t="s">
        <v>162</v>
      </c>
      <c r="L985" t="s">
        <v>163</v>
      </c>
      <c r="M985" t="s">
        <v>1148</v>
      </c>
      <c r="N985">
        <v>80</v>
      </c>
      <c r="O985">
        <v>-80</v>
      </c>
      <c r="P985" t="s">
        <v>154</v>
      </c>
      <c r="Q985" t="s">
        <v>187</v>
      </c>
      <c r="R985" t="s">
        <v>166</v>
      </c>
      <c r="S985" t="s">
        <v>167</v>
      </c>
      <c r="T985" t="s">
        <v>1149</v>
      </c>
    </row>
    <row r="986" spans="1:20" x14ac:dyDescent="0.25">
      <c r="A986">
        <v>2025</v>
      </c>
      <c r="B986" t="s">
        <v>113</v>
      </c>
      <c r="C986" s="142">
        <v>45991</v>
      </c>
      <c r="D986" t="s">
        <v>91</v>
      </c>
      <c r="E986" t="s">
        <v>4</v>
      </c>
      <c r="F986" t="s">
        <v>92</v>
      </c>
      <c r="G986" t="s">
        <v>449</v>
      </c>
      <c r="H986" t="s">
        <v>357</v>
      </c>
      <c r="I986" t="s">
        <v>92</v>
      </c>
      <c r="J986" t="s">
        <v>92</v>
      </c>
      <c r="K986" t="s">
        <v>311</v>
      </c>
      <c r="L986" t="s">
        <v>312</v>
      </c>
      <c r="M986" t="s">
        <v>400</v>
      </c>
      <c r="N986">
        <v>3232.32</v>
      </c>
      <c r="O986">
        <v>-3232.32</v>
      </c>
      <c r="P986" t="s">
        <v>154</v>
      </c>
      <c r="Q986" t="s">
        <v>187</v>
      </c>
      <c r="R986" t="s">
        <v>166</v>
      </c>
      <c r="S986" t="s">
        <v>167</v>
      </c>
      <c r="T986" t="s">
        <v>401</v>
      </c>
    </row>
    <row r="987" spans="1:20" x14ac:dyDescent="0.25">
      <c r="A987">
        <v>2025</v>
      </c>
      <c r="B987" t="s">
        <v>114</v>
      </c>
      <c r="C987" s="142">
        <v>45995</v>
      </c>
      <c r="D987" t="s">
        <v>91</v>
      </c>
      <c r="E987" t="s">
        <v>4</v>
      </c>
      <c r="F987" t="s">
        <v>92</v>
      </c>
      <c r="G987" t="s">
        <v>449</v>
      </c>
      <c r="H987" t="s">
        <v>161</v>
      </c>
      <c r="I987" t="s">
        <v>92</v>
      </c>
      <c r="J987" t="s">
        <v>92</v>
      </c>
      <c r="K987" t="s">
        <v>162</v>
      </c>
      <c r="L987" t="s">
        <v>163</v>
      </c>
      <c r="M987" t="s">
        <v>1150</v>
      </c>
      <c r="N987">
        <v>315.70999999999998</v>
      </c>
      <c r="O987">
        <v>-315.70999999999998</v>
      </c>
      <c r="P987" t="s">
        <v>209</v>
      </c>
      <c r="Q987" t="s">
        <v>187</v>
      </c>
      <c r="R987" t="s">
        <v>166</v>
      </c>
      <c r="S987" t="s">
        <v>167</v>
      </c>
      <c r="T987" t="s">
        <v>1151</v>
      </c>
    </row>
    <row r="988" spans="1:20" x14ac:dyDescent="0.25">
      <c r="A988">
        <v>2025</v>
      </c>
      <c r="B988" t="s">
        <v>114</v>
      </c>
      <c r="C988" s="142">
        <v>46022</v>
      </c>
      <c r="D988" t="s">
        <v>91</v>
      </c>
      <c r="E988" t="s">
        <v>4</v>
      </c>
      <c r="F988" t="s">
        <v>92</v>
      </c>
      <c r="G988" t="s">
        <v>449</v>
      </c>
      <c r="H988" t="s">
        <v>357</v>
      </c>
      <c r="I988" t="s">
        <v>92</v>
      </c>
      <c r="J988" t="s">
        <v>92</v>
      </c>
      <c r="K988" t="s">
        <v>311</v>
      </c>
      <c r="L988" t="s">
        <v>312</v>
      </c>
      <c r="M988" t="s">
        <v>413</v>
      </c>
      <c r="N988">
        <v>1100</v>
      </c>
      <c r="O988">
        <v>-1100</v>
      </c>
      <c r="P988" t="s">
        <v>154</v>
      </c>
      <c r="Q988" t="s">
        <v>187</v>
      </c>
      <c r="R988" t="s">
        <v>166</v>
      </c>
      <c r="S988" t="s">
        <v>167</v>
      </c>
      <c r="T988" t="s">
        <v>414</v>
      </c>
    </row>
    <row r="989" spans="1:20" x14ac:dyDescent="0.25">
      <c r="A989">
        <v>2026</v>
      </c>
      <c r="B989" t="s">
        <v>115</v>
      </c>
      <c r="C989" s="142">
        <v>46041</v>
      </c>
      <c r="D989" t="s">
        <v>91</v>
      </c>
      <c r="E989" t="s">
        <v>4</v>
      </c>
      <c r="F989" t="s">
        <v>92</v>
      </c>
      <c r="G989" t="s">
        <v>329</v>
      </c>
      <c r="H989" t="s">
        <v>161</v>
      </c>
      <c r="I989" t="s">
        <v>310</v>
      </c>
      <c r="J989" t="s">
        <v>92</v>
      </c>
      <c r="K989" t="s">
        <v>152</v>
      </c>
      <c r="L989" t="s">
        <v>153</v>
      </c>
      <c r="M989" t="s">
        <v>269</v>
      </c>
      <c r="N989">
        <v>25.89</v>
      </c>
      <c r="O989">
        <v>-25.89</v>
      </c>
      <c r="P989" t="s">
        <v>154</v>
      </c>
      <c r="Q989" t="s">
        <v>187</v>
      </c>
      <c r="R989" t="s">
        <v>156</v>
      </c>
      <c r="S989" t="s">
        <v>157</v>
      </c>
      <c r="T989" t="s">
        <v>1152</v>
      </c>
    </row>
    <row r="990" spans="1:20" x14ac:dyDescent="0.25">
      <c r="A990">
        <v>2026</v>
      </c>
      <c r="B990" t="s">
        <v>115</v>
      </c>
      <c r="C990" s="142">
        <v>46050</v>
      </c>
      <c r="D990" t="s">
        <v>91</v>
      </c>
      <c r="E990" t="s">
        <v>4</v>
      </c>
      <c r="F990" t="s">
        <v>92</v>
      </c>
      <c r="G990" t="s">
        <v>329</v>
      </c>
      <c r="H990" t="s">
        <v>161</v>
      </c>
      <c r="I990" t="s">
        <v>310</v>
      </c>
      <c r="J990" t="s">
        <v>92</v>
      </c>
      <c r="K990" t="s">
        <v>162</v>
      </c>
      <c r="L990" t="s">
        <v>163</v>
      </c>
      <c r="M990" t="s">
        <v>300</v>
      </c>
      <c r="N990">
        <v>76.37</v>
      </c>
      <c r="O990">
        <v>-76.37</v>
      </c>
      <c r="P990" t="s">
        <v>154</v>
      </c>
      <c r="Q990" t="s">
        <v>187</v>
      </c>
      <c r="R990" t="s">
        <v>156</v>
      </c>
      <c r="S990" t="s">
        <v>157</v>
      </c>
      <c r="T990" t="s">
        <v>1153</v>
      </c>
    </row>
    <row r="991" spans="1:20" x14ac:dyDescent="0.25">
      <c r="A991">
        <v>2026</v>
      </c>
      <c r="B991" t="s">
        <v>115</v>
      </c>
      <c r="C991" s="142">
        <v>46053</v>
      </c>
      <c r="D991" t="s">
        <v>91</v>
      </c>
      <c r="E991" t="s">
        <v>4</v>
      </c>
      <c r="F991" t="s">
        <v>92</v>
      </c>
      <c r="H991" t="s">
        <v>291</v>
      </c>
      <c r="I991" t="s">
        <v>310</v>
      </c>
      <c r="J991" t="s">
        <v>92</v>
      </c>
      <c r="K991" t="s">
        <v>311</v>
      </c>
      <c r="L991" t="s">
        <v>312</v>
      </c>
      <c r="M991" t="s">
        <v>313</v>
      </c>
      <c r="N991">
        <v>1931.3</v>
      </c>
      <c r="O991">
        <v>-1931.3</v>
      </c>
      <c r="P991" t="s">
        <v>154</v>
      </c>
      <c r="Q991" t="s">
        <v>187</v>
      </c>
      <c r="R991" t="s">
        <v>314</v>
      </c>
      <c r="S991" t="s">
        <v>315</v>
      </c>
      <c r="T991" t="s">
        <v>316</v>
      </c>
    </row>
    <row r="992" spans="1:20" x14ac:dyDescent="0.25">
      <c r="A992">
        <v>2026</v>
      </c>
      <c r="B992" t="s">
        <v>116</v>
      </c>
      <c r="C992" s="142">
        <v>46056</v>
      </c>
      <c r="D992" t="s">
        <v>91</v>
      </c>
      <c r="E992" t="s">
        <v>4</v>
      </c>
      <c r="F992" t="s">
        <v>92</v>
      </c>
      <c r="G992" t="s">
        <v>329</v>
      </c>
      <c r="H992" t="s">
        <v>161</v>
      </c>
      <c r="I992" t="s">
        <v>310</v>
      </c>
      <c r="J992" t="s">
        <v>92</v>
      </c>
      <c r="K992" t="s">
        <v>162</v>
      </c>
      <c r="L992" t="s">
        <v>163</v>
      </c>
      <c r="M992" t="s">
        <v>1154</v>
      </c>
      <c r="N992">
        <v>855</v>
      </c>
      <c r="O992">
        <v>-855</v>
      </c>
      <c r="P992" t="s">
        <v>154</v>
      </c>
      <c r="Q992" t="s">
        <v>187</v>
      </c>
      <c r="R992" t="s">
        <v>156</v>
      </c>
      <c r="S992" t="s">
        <v>157</v>
      </c>
      <c r="T992" t="s">
        <v>1155</v>
      </c>
    </row>
    <row r="993" spans="1:20" x14ac:dyDescent="0.25">
      <c r="A993">
        <v>2026</v>
      </c>
      <c r="B993" t="s">
        <v>116</v>
      </c>
      <c r="C993" s="142">
        <v>46057</v>
      </c>
      <c r="D993" t="s">
        <v>91</v>
      </c>
      <c r="E993" t="s">
        <v>4</v>
      </c>
      <c r="F993" t="s">
        <v>92</v>
      </c>
      <c r="G993" t="s">
        <v>329</v>
      </c>
      <c r="H993" t="s">
        <v>161</v>
      </c>
      <c r="I993" t="s">
        <v>310</v>
      </c>
      <c r="J993" t="s">
        <v>92</v>
      </c>
      <c r="K993" t="s">
        <v>162</v>
      </c>
      <c r="L993" t="s">
        <v>163</v>
      </c>
      <c r="M993" t="s">
        <v>1156</v>
      </c>
      <c r="N993">
        <v>169</v>
      </c>
      <c r="O993">
        <v>-169</v>
      </c>
      <c r="P993" t="s">
        <v>154</v>
      </c>
      <c r="Q993" t="s">
        <v>187</v>
      </c>
      <c r="R993" t="s">
        <v>156</v>
      </c>
      <c r="S993" t="s">
        <v>157</v>
      </c>
      <c r="T993" t="s">
        <v>1157</v>
      </c>
    </row>
    <row r="994" spans="1:20" x14ac:dyDescent="0.25">
      <c r="A994">
        <v>2026</v>
      </c>
      <c r="B994" t="s">
        <v>116</v>
      </c>
      <c r="C994" s="142">
        <v>46058</v>
      </c>
      <c r="D994" t="s">
        <v>91</v>
      </c>
      <c r="E994" t="s">
        <v>4</v>
      </c>
      <c r="F994" t="s">
        <v>92</v>
      </c>
      <c r="G994" t="s">
        <v>329</v>
      </c>
      <c r="H994" t="s">
        <v>688</v>
      </c>
      <c r="I994" t="s">
        <v>310</v>
      </c>
      <c r="J994" t="s">
        <v>92</v>
      </c>
      <c r="K994" t="s">
        <v>162</v>
      </c>
      <c r="L994" t="s">
        <v>163</v>
      </c>
      <c r="M994" t="s">
        <v>1158</v>
      </c>
      <c r="N994">
        <v>812.11</v>
      </c>
      <c r="O994">
        <v>-812.11</v>
      </c>
      <c r="P994" t="s">
        <v>154</v>
      </c>
      <c r="Q994" t="s">
        <v>187</v>
      </c>
      <c r="R994" t="s">
        <v>156</v>
      </c>
      <c r="S994" t="s">
        <v>157</v>
      </c>
      <c r="T994" t="s">
        <v>1159</v>
      </c>
    </row>
    <row r="995" spans="1:20" x14ac:dyDescent="0.25">
      <c r="A995">
        <v>2026</v>
      </c>
      <c r="B995" t="s">
        <v>116</v>
      </c>
      <c r="C995" s="142">
        <v>46058</v>
      </c>
      <c r="D995" t="s">
        <v>91</v>
      </c>
      <c r="E995" t="s">
        <v>4</v>
      </c>
      <c r="F995" t="s">
        <v>92</v>
      </c>
      <c r="G995" t="s">
        <v>329</v>
      </c>
      <c r="H995" t="s">
        <v>161</v>
      </c>
      <c r="I995" t="s">
        <v>310</v>
      </c>
      <c r="J995" t="s">
        <v>92</v>
      </c>
      <c r="K995" t="s">
        <v>162</v>
      </c>
      <c r="L995" t="s">
        <v>163</v>
      </c>
      <c r="M995" t="s">
        <v>915</v>
      </c>
      <c r="N995">
        <v>12.62</v>
      </c>
      <c r="O995">
        <v>-12.62</v>
      </c>
      <c r="P995" t="s">
        <v>154</v>
      </c>
      <c r="Q995" t="s">
        <v>187</v>
      </c>
      <c r="R995" t="s">
        <v>156</v>
      </c>
      <c r="S995" t="s">
        <v>157</v>
      </c>
      <c r="T995" t="s">
        <v>916</v>
      </c>
    </row>
    <row r="996" spans="1:20" x14ac:dyDescent="0.25">
      <c r="A996">
        <v>2026</v>
      </c>
      <c r="B996" t="s">
        <v>116</v>
      </c>
      <c r="C996" s="142">
        <v>46064</v>
      </c>
      <c r="D996" t="s">
        <v>91</v>
      </c>
      <c r="E996" t="s">
        <v>4</v>
      </c>
      <c r="F996" t="s">
        <v>92</v>
      </c>
      <c r="G996" t="s">
        <v>329</v>
      </c>
      <c r="H996" t="s">
        <v>161</v>
      </c>
      <c r="I996" t="s">
        <v>310</v>
      </c>
      <c r="J996" t="s">
        <v>92</v>
      </c>
      <c r="K996" t="s">
        <v>162</v>
      </c>
      <c r="L996" t="s">
        <v>163</v>
      </c>
      <c r="M996" t="s">
        <v>1160</v>
      </c>
      <c r="N996">
        <v>3462.96</v>
      </c>
      <c r="O996">
        <v>-3462.96</v>
      </c>
      <c r="P996" t="s">
        <v>154</v>
      </c>
      <c r="Q996" t="s">
        <v>187</v>
      </c>
      <c r="R996" t="s">
        <v>156</v>
      </c>
      <c r="S996" t="s">
        <v>157</v>
      </c>
      <c r="T996" t="s">
        <v>1161</v>
      </c>
    </row>
    <row r="997" spans="1:20" x14ac:dyDescent="0.25">
      <c r="A997">
        <v>2026</v>
      </c>
      <c r="B997" t="s">
        <v>116</v>
      </c>
      <c r="C997" s="142">
        <v>46065</v>
      </c>
      <c r="D997" t="s">
        <v>91</v>
      </c>
      <c r="E997" t="s">
        <v>4</v>
      </c>
      <c r="F997" t="s">
        <v>92</v>
      </c>
      <c r="G997" t="s">
        <v>329</v>
      </c>
      <c r="H997" t="s">
        <v>161</v>
      </c>
      <c r="I997" t="s">
        <v>310</v>
      </c>
      <c r="J997" t="s">
        <v>92</v>
      </c>
      <c r="K997" t="s">
        <v>162</v>
      </c>
      <c r="L997" t="s">
        <v>163</v>
      </c>
      <c r="M997" t="s">
        <v>544</v>
      </c>
      <c r="N997">
        <v>1000</v>
      </c>
      <c r="O997">
        <v>-1000</v>
      </c>
      <c r="P997" t="s">
        <v>154</v>
      </c>
      <c r="Q997" t="s">
        <v>187</v>
      </c>
      <c r="R997" t="s">
        <v>156</v>
      </c>
      <c r="S997" t="s">
        <v>157</v>
      </c>
      <c r="T997" t="s">
        <v>1162</v>
      </c>
    </row>
    <row r="998" spans="1:20" x14ac:dyDescent="0.25">
      <c r="A998">
        <v>2026</v>
      </c>
      <c r="B998" t="s">
        <v>116</v>
      </c>
      <c r="C998" s="142">
        <v>46065</v>
      </c>
      <c r="D998" t="s">
        <v>91</v>
      </c>
      <c r="E998" t="s">
        <v>4</v>
      </c>
      <c r="F998" t="s">
        <v>92</v>
      </c>
      <c r="G998" t="s">
        <v>329</v>
      </c>
      <c r="H998" t="s">
        <v>161</v>
      </c>
      <c r="I998" t="s">
        <v>310</v>
      </c>
      <c r="J998" t="s">
        <v>92</v>
      </c>
      <c r="K998" t="s">
        <v>162</v>
      </c>
      <c r="L998" t="s">
        <v>163</v>
      </c>
      <c r="M998" t="s">
        <v>1163</v>
      </c>
      <c r="N998">
        <v>500</v>
      </c>
      <c r="O998">
        <v>-500</v>
      </c>
      <c r="P998" t="s">
        <v>154</v>
      </c>
      <c r="Q998" t="s">
        <v>187</v>
      </c>
      <c r="R998" t="s">
        <v>156</v>
      </c>
      <c r="S998" t="s">
        <v>157</v>
      </c>
      <c r="T998" t="s">
        <v>1164</v>
      </c>
    </row>
    <row r="999" spans="1:20" x14ac:dyDescent="0.25">
      <c r="A999">
        <v>2026</v>
      </c>
      <c r="B999" t="s">
        <v>116</v>
      </c>
      <c r="C999" s="142">
        <v>46071</v>
      </c>
      <c r="D999" t="s">
        <v>91</v>
      </c>
      <c r="E999" t="s">
        <v>4</v>
      </c>
      <c r="F999" t="s">
        <v>92</v>
      </c>
      <c r="G999" t="s">
        <v>329</v>
      </c>
      <c r="H999" t="s">
        <v>161</v>
      </c>
      <c r="I999" t="s">
        <v>310</v>
      </c>
      <c r="J999" t="s">
        <v>92</v>
      </c>
      <c r="K999" t="s">
        <v>162</v>
      </c>
      <c r="L999" t="s">
        <v>163</v>
      </c>
      <c r="M999" t="s">
        <v>1165</v>
      </c>
      <c r="N999">
        <v>165.13</v>
      </c>
      <c r="O999">
        <v>-165.13</v>
      </c>
      <c r="P999" t="s">
        <v>154</v>
      </c>
      <c r="Q999" t="s">
        <v>187</v>
      </c>
      <c r="R999" t="s">
        <v>156</v>
      </c>
      <c r="S999" t="s">
        <v>157</v>
      </c>
      <c r="T999" t="s">
        <v>1166</v>
      </c>
    </row>
    <row r="1000" spans="1:20" x14ac:dyDescent="0.25">
      <c r="A1000">
        <v>2026</v>
      </c>
      <c r="B1000" t="s">
        <v>116</v>
      </c>
      <c r="C1000" s="142">
        <v>46076</v>
      </c>
      <c r="D1000" t="s">
        <v>91</v>
      </c>
      <c r="E1000" t="s">
        <v>4</v>
      </c>
      <c r="F1000" t="s">
        <v>92</v>
      </c>
      <c r="G1000" t="s">
        <v>329</v>
      </c>
      <c r="H1000" t="s">
        <v>161</v>
      </c>
      <c r="I1000" t="s">
        <v>310</v>
      </c>
      <c r="J1000" t="s">
        <v>92</v>
      </c>
      <c r="K1000" t="s">
        <v>162</v>
      </c>
      <c r="L1000" t="s">
        <v>163</v>
      </c>
      <c r="M1000" t="s">
        <v>1167</v>
      </c>
      <c r="N1000">
        <v>25</v>
      </c>
      <c r="O1000">
        <v>-25</v>
      </c>
      <c r="P1000" t="s">
        <v>154</v>
      </c>
      <c r="Q1000" t="s">
        <v>187</v>
      </c>
      <c r="R1000" t="s">
        <v>156</v>
      </c>
      <c r="S1000" t="s">
        <v>157</v>
      </c>
      <c r="T1000" t="s">
        <v>1168</v>
      </c>
    </row>
    <row r="1001" spans="1:20" x14ac:dyDescent="0.25">
      <c r="A1001">
        <v>2026</v>
      </c>
      <c r="B1001" t="s">
        <v>116</v>
      </c>
      <c r="C1001" s="142">
        <v>46081</v>
      </c>
      <c r="D1001" t="s">
        <v>91</v>
      </c>
      <c r="E1001" t="s">
        <v>4</v>
      </c>
      <c r="F1001" t="s">
        <v>92</v>
      </c>
      <c r="H1001" t="s">
        <v>291</v>
      </c>
      <c r="I1001" t="s">
        <v>310</v>
      </c>
      <c r="J1001" t="s">
        <v>92</v>
      </c>
      <c r="K1001" t="s">
        <v>311</v>
      </c>
      <c r="L1001" t="s">
        <v>312</v>
      </c>
      <c r="M1001" t="s">
        <v>335</v>
      </c>
      <c r="N1001">
        <v>4679.78</v>
      </c>
      <c r="O1001">
        <v>-4679.78</v>
      </c>
      <c r="P1001" t="s">
        <v>154</v>
      </c>
      <c r="Q1001" t="s">
        <v>187</v>
      </c>
      <c r="R1001" t="s">
        <v>314</v>
      </c>
      <c r="S1001" t="s">
        <v>315</v>
      </c>
      <c r="T1001" t="s">
        <v>336</v>
      </c>
    </row>
    <row r="1002" spans="1:20" x14ac:dyDescent="0.25">
      <c r="A1002">
        <v>2026</v>
      </c>
      <c r="B1002" t="s">
        <v>117</v>
      </c>
      <c r="C1002" s="142">
        <v>46084</v>
      </c>
      <c r="D1002" t="s">
        <v>91</v>
      </c>
      <c r="E1002" t="s">
        <v>4</v>
      </c>
      <c r="F1002" t="s">
        <v>92</v>
      </c>
      <c r="G1002" t="s">
        <v>329</v>
      </c>
      <c r="H1002" t="s">
        <v>161</v>
      </c>
      <c r="I1002" t="s">
        <v>310</v>
      </c>
      <c r="J1002" t="s">
        <v>92</v>
      </c>
      <c r="K1002" t="s">
        <v>162</v>
      </c>
      <c r="L1002" t="s">
        <v>163</v>
      </c>
      <c r="M1002" t="s">
        <v>1169</v>
      </c>
      <c r="N1002">
        <v>155</v>
      </c>
      <c r="O1002">
        <v>-155</v>
      </c>
      <c r="P1002" t="s">
        <v>224</v>
      </c>
      <c r="Q1002" t="s">
        <v>187</v>
      </c>
      <c r="R1002" t="s">
        <v>156</v>
      </c>
      <c r="S1002" t="s">
        <v>157</v>
      </c>
      <c r="T1002" t="s">
        <v>1170</v>
      </c>
    </row>
    <row r="1003" spans="1:20" x14ac:dyDescent="0.25">
      <c r="A1003">
        <v>2026</v>
      </c>
      <c r="B1003" t="s">
        <v>117</v>
      </c>
      <c r="C1003" s="142">
        <v>46086</v>
      </c>
      <c r="D1003" t="s">
        <v>91</v>
      </c>
      <c r="E1003" t="s">
        <v>4</v>
      </c>
      <c r="F1003" t="s">
        <v>92</v>
      </c>
      <c r="G1003" t="s">
        <v>329</v>
      </c>
      <c r="H1003" t="s">
        <v>161</v>
      </c>
      <c r="I1003" t="s">
        <v>310</v>
      </c>
      <c r="J1003" t="s">
        <v>92</v>
      </c>
      <c r="K1003" t="s">
        <v>162</v>
      </c>
      <c r="L1003" t="s">
        <v>163</v>
      </c>
      <c r="M1003" t="s">
        <v>298</v>
      </c>
      <c r="N1003">
        <v>120</v>
      </c>
      <c r="O1003">
        <v>-120</v>
      </c>
      <c r="P1003" t="s">
        <v>224</v>
      </c>
      <c r="Q1003" t="s">
        <v>187</v>
      </c>
      <c r="R1003" t="s">
        <v>156</v>
      </c>
      <c r="S1003" t="s">
        <v>157</v>
      </c>
      <c r="T1003" t="s">
        <v>1171</v>
      </c>
    </row>
    <row r="1004" spans="1:20" x14ac:dyDescent="0.25">
      <c r="A1004">
        <v>2026</v>
      </c>
      <c r="B1004" t="s">
        <v>117</v>
      </c>
      <c r="C1004" s="142">
        <v>46090</v>
      </c>
      <c r="D1004" t="s">
        <v>91</v>
      </c>
      <c r="E1004" t="s">
        <v>4</v>
      </c>
      <c r="F1004" t="s">
        <v>92</v>
      </c>
      <c r="G1004" t="s">
        <v>329</v>
      </c>
      <c r="H1004" t="s">
        <v>161</v>
      </c>
      <c r="I1004" t="s">
        <v>310</v>
      </c>
      <c r="J1004" t="s">
        <v>92</v>
      </c>
      <c r="K1004" t="s">
        <v>162</v>
      </c>
      <c r="L1004" t="s">
        <v>163</v>
      </c>
      <c r="M1004" t="s">
        <v>1172</v>
      </c>
      <c r="N1004">
        <v>854.93</v>
      </c>
      <c r="O1004">
        <v>-854.93</v>
      </c>
      <c r="P1004" t="s">
        <v>224</v>
      </c>
      <c r="Q1004" t="s">
        <v>187</v>
      </c>
      <c r="R1004" t="s">
        <v>156</v>
      </c>
      <c r="S1004" t="s">
        <v>157</v>
      </c>
      <c r="T1004" t="s">
        <v>1173</v>
      </c>
    </row>
    <row r="1005" spans="1:20" x14ac:dyDescent="0.25">
      <c r="A1005">
        <v>2026</v>
      </c>
      <c r="B1005" t="s">
        <v>117</v>
      </c>
      <c r="C1005" s="142">
        <v>46093</v>
      </c>
      <c r="D1005" t="s">
        <v>91</v>
      </c>
      <c r="E1005" t="s">
        <v>4</v>
      </c>
      <c r="F1005" t="s">
        <v>92</v>
      </c>
      <c r="G1005" t="s">
        <v>329</v>
      </c>
      <c r="H1005" t="s">
        <v>161</v>
      </c>
      <c r="I1005" t="s">
        <v>310</v>
      </c>
      <c r="J1005" t="s">
        <v>92</v>
      </c>
      <c r="K1005" t="s">
        <v>162</v>
      </c>
      <c r="L1005" t="s">
        <v>163</v>
      </c>
      <c r="M1005" t="s">
        <v>343</v>
      </c>
      <c r="N1005">
        <v>444.63</v>
      </c>
      <c r="O1005">
        <v>-444.63</v>
      </c>
      <c r="P1005" t="s">
        <v>224</v>
      </c>
      <c r="Q1005" t="s">
        <v>187</v>
      </c>
      <c r="R1005" t="s">
        <v>156</v>
      </c>
      <c r="S1005" t="s">
        <v>157</v>
      </c>
      <c r="T1005" t="s">
        <v>344</v>
      </c>
    </row>
    <row r="1006" spans="1:20" x14ac:dyDescent="0.25">
      <c r="A1006">
        <v>2026</v>
      </c>
      <c r="B1006" t="s">
        <v>117</v>
      </c>
      <c r="C1006" s="142">
        <v>46112</v>
      </c>
      <c r="D1006" t="s">
        <v>91</v>
      </c>
      <c r="E1006" t="s">
        <v>4</v>
      </c>
      <c r="F1006" t="s">
        <v>92</v>
      </c>
      <c r="H1006" t="s">
        <v>291</v>
      </c>
      <c r="I1006" t="s">
        <v>310</v>
      </c>
      <c r="J1006" t="s">
        <v>92</v>
      </c>
      <c r="K1006" t="s">
        <v>311</v>
      </c>
      <c r="L1006" t="s">
        <v>312</v>
      </c>
      <c r="M1006" t="s">
        <v>347</v>
      </c>
      <c r="N1006">
        <v>279.02</v>
      </c>
      <c r="O1006">
        <v>-279.02</v>
      </c>
      <c r="P1006" t="s">
        <v>154</v>
      </c>
      <c r="Q1006" t="s">
        <v>187</v>
      </c>
      <c r="R1006" t="s">
        <v>314</v>
      </c>
      <c r="S1006" t="s">
        <v>315</v>
      </c>
      <c r="T1006" t="s">
        <v>348</v>
      </c>
    </row>
    <row r="1007" spans="1:20" x14ac:dyDescent="0.25">
      <c r="A1007">
        <v>2025</v>
      </c>
      <c r="B1007" t="s">
        <v>103</v>
      </c>
      <c r="C1007" s="142">
        <v>45680</v>
      </c>
      <c r="D1007" t="s">
        <v>93</v>
      </c>
      <c r="E1007" t="s">
        <v>4</v>
      </c>
      <c r="F1007" t="s">
        <v>94</v>
      </c>
      <c r="G1007" t="s">
        <v>329</v>
      </c>
      <c r="H1007" t="s">
        <v>150</v>
      </c>
      <c r="I1007" t="s">
        <v>350</v>
      </c>
      <c r="J1007" t="s">
        <v>94</v>
      </c>
      <c r="K1007" t="s">
        <v>159</v>
      </c>
      <c r="L1007" t="s">
        <v>160</v>
      </c>
      <c r="N1007">
        <v>449.05</v>
      </c>
      <c r="O1007">
        <v>449.05</v>
      </c>
      <c r="P1007" t="s">
        <v>154</v>
      </c>
      <c r="Q1007" t="s">
        <v>155</v>
      </c>
      <c r="R1007" t="s">
        <v>156</v>
      </c>
      <c r="S1007" t="s">
        <v>157</v>
      </c>
      <c r="T1007" t="s">
        <v>1174</v>
      </c>
    </row>
    <row r="1008" spans="1:20" x14ac:dyDescent="0.25">
      <c r="A1008">
        <v>2025</v>
      </c>
      <c r="B1008" t="s">
        <v>103</v>
      </c>
      <c r="C1008" s="142">
        <v>45680</v>
      </c>
      <c r="D1008" t="s">
        <v>93</v>
      </c>
      <c r="E1008" t="s">
        <v>4</v>
      </c>
      <c r="F1008" t="s">
        <v>94</v>
      </c>
      <c r="G1008" t="s">
        <v>329</v>
      </c>
      <c r="H1008" t="s">
        <v>150</v>
      </c>
      <c r="I1008" t="s">
        <v>350</v>
      </c>
      <c r="J1008" t="s">
        <v>94</v>
      </c>
      <c r="K1008" t="s">
        <v>162</v>
      </c>
      <c r="L1008" t="s">
        <v>163</v>
      </c>
      <c r="N1008">
        <v>2660.9</v>
      </c>
      <c r="O1008">
        <v>2660.9</v>
      </c>
      <c r="P1008" t="s">
        <v>154</v>
      </c>
      <c r="Q1008" t="s">
        <v>155</v>
      </c>
      <c r="R1008" t="s">
        <v>156</v>
      </c>
      <c r="S1008" t="s">
        <v>157</v>
      </c>
      <c r="T1008" t="s">
        <v>1174</v>
      </c>
    </row>
    <row r="1009" spans="1:20" x14ac:dyDescent="0.25">
      <c r="A1009">
        <v>2025</v>
      </c>
      <c r="B1009" t="s">
        <v>103</v>
      </c>
      <c r="C1009" s="142">
        <v>45668</v>
      </c>
      <c r="D1009" t="s">
        <v>93</v>
      </c>
      <c r="E1009" t="s">
        <v>4</v>
      </c>
      <c r="F1009" t="s">
        <v>94</v>
      </c>
      <c r="G1009" t="s">
        <v>329</v>
      </c>
      <c r="H1009" t="s">
        <v>150</v>
      </c>
      <c r="I1009" t="s">
        <v>350</v>
      </c>
      <c r="J1009" t="s">
        <v>94</v>
      </c>
      <c r="K1009" t="s">
        <v>311</v>
      </c>
      <c r="L1009" t="s">
        <v>312</v>
      </c>
      <c r="N1009">
        <v>1296.02</v>
      </c>
      <c r="O1009">
        <v>1296.02</v>
      </c>
      <c r="P1009" t="s">
        <v>154</v>
      </c>
      <c r="Q1009" t="s">
        <v>155</v>
      </c>
      <c r="R1009" t="s">
        <v>156</v>
      </c>
      <c r="S1009" t="s">
        <v>157</v>
      </c>
      <c r="T1009" t="s">
        <v>1174</v>
      </c>
    </row>
    <row r="1010" spans="1:20" x14ac:dyDescent="0.25">
      <c r="A1010">
        <v>2025</v>
      </c>
      <c r="B1010" t="s">
        <v>104</v>
      </c>
      <c r="C1010" s="142">
        <v>45716</v>
      </c>
      <c r="D1010" t="s">
        <v>93</v>
      </c>
      <c r="E1010" t="s">
        <v>4</v>
      </c>
      <c r="F1010" t="s">
        <v>94</v>
      </c>
      <c r="G1010" t="s">
        <v>329</v>
      </c>
      <c r="H1010" t="s">
        <v>150</v>
      </c>
      <c r="I1010" t="s">
        <v>350</v>
      </c>
      <c r="J1010" t="s">
        <v>94</v>
      </c>
      <c r="K1010" t="s">
        <v>159</v>
      </c>
      <c r="L1010" t="s">
        <v>160</v>
      </c>
      <c r="N1010">
        <v>229.5</v>
      </c>
      <c r="O1010">
        <v>229.5</v>
      </c>
      <c r="P1010" t="s">
        <v>154</v>
      </c>
      <c r="Q1010" t="s">
        <v>155</v>
      </c>
      <c r="R1010" t="s">
        <v>156</v>
      </c>
      <c r="S1010" t="s">
        <v>157</v>
      </c>
      <c r="T1010" t="s">
        <v>1174</v>
      </c>
    </row>
    <row r="1011" spans="1:20" x14ac:dyDescent="0.25">
      <c r="A1011">
        <v>2025</v>
      </c>
      <c r="B1011" t="s">
        <v>104</v>
      </c>
      <c r="C1011" s="142">
        <v>45716</v>
      </c>
      <c r="D1011" t="s">
        <v>93</v>
      </c>
      <c r="E1011" t="s">
        <v>4</v>
      </c>
      <c r="F1011" t="s">
        <v>94</v>
      </c>
      <c r="G1011" t="s">
        <v>329</v>
      </c>
      <c r="H1011" t="s">
        <v>291</v>
      </c>
      <c r="I1011" t="s">
        <v>1175</v>
      </c>
      <c r="J1011" t="s">
        <v>94</v>
      </c>
      <c r="K1011" t="s">
        <v>162</v>
      </c>
      <c r="L1011" t="s">
        <v>163</v>
      </c>
      <c r="M1011" t="s">
        <v>1176</v>
      </c>
      <c r="N1011">
        <v>1000</v>
      </c>
      <c r="O1011">
        <v>1000</v>
      </c>
      <c r="P1011" t="s">
        <v>154</v>
      </c>
      <c r="Q1011" t="s">
        <v>165</v>
      </c>
      <c r="R1011" t="s">
        <v>156</v>
      </c>
      <c r="S1011" t="s">
        <v>157</v>
      </c>
      <c r="T1011" t="s">
        <v>1177</v>
      </c>
    </row>
    <row r="1012" spans="1:20" x14ac:dyDescent="0.25">
      <c r="A1012">
        <v>2025</v>
      </c>
      <c r="B1012" t="s">
        <v>104</v>
      </c>
      <c r="C1012" s="142">
        <v>45716</v>
      </c>
      <c r="D1012" t="s">
        <v>93</v>
      </c>
      <c r="E1012" t="s">
        <v>4</v>
      </c>
      <c r="F1012" t="s">
        <v>94</v>
      </c>
      <c r="G1012" t="s">
        <v>329</v>
      </c>
      <c r="H1012" t="s">
        <v>150</v>
      </c>
      <c r="I1012" t="s">
        <v>350</v>
      </c>
      <c r="J1012" t="s">
        <v>94</v>
      </c>
      <c r="K1012" t="s">
        <v>162</v>
      </c>
      <c r="L1012" t="s">
        <v>163</v>
      </c>
      <c r="N1012">
        <v>1000</v>
      </c>
      <c r="O1012">
        <v>1000</v>
      </c>
      <c r="P1012" t="s">
        <v>154</v>
      </c>
      <c r="Q1012" t="s">
        <v>155</v>
      </c>
      <c r="R1012" t="s">
        <v>156</v>
      </c>
      <c r="S1012" t="s">
        <v>157</v>
      </c>
      <c r="T1012" t="s">
        <v>1174</v>
      </c>
    </row>
    <row r="1013" spans="1:20" x14ac:dyDescent="0.25">
      <c r="A1013">
        <v>2025</v>
      </c>
      <c r="B1013" t="s">
        <v>105</v>
      </c>
      <c r="C1013" s="142">
        <v>45736</v>
      </c>
      <c r="D1013" t="s">
        <v>93</v>
      </c>
      <c r="E1013" t="s">
        <v>4</v>
      </c>
      <c r="F1013" t="s">
        <v>94</v>
      </c>
      <c r="G1013" t="s">
        <v>329</v>
      </c>
      <c r="H1013" t="s">
        <v>150</v>
      </c>
      <c r="I1013" t="s">
        <v>350</v>
      </c>
      <c r="J1013" t="s">
        <v>94</v>
      </c>
      <c r="K1013" t="s">
        <v>311</v>
      </c>
      <c r="L1013" t="s">
        <v>312</v>
      </c>
      <c r="N1013">
        <v>1711.78</v>
      </c>
      <c r="O1013">
        <v>1711.78</v>
      </c>
      <c r="P1013" t="s">
        <v>154</v>
      </c>
      <c r="Q1013" t="s">
        <v>155</v>
      </c>
      <c r="R1013" t="s">
        <v>156</v>
      </c>
      <c r="S1013" t="s">
        <v>157</v>
      </c>
      <c r="T1013" t="s">
        <v>1174</v>
      </c>
    </row>
    <row r="1014" spans="1:20" x14ac:dyDescent="0.25">
      <c r="A1014">
        <v>2025</v>
      </c>
      <c r="B1014" t="s">
        <v>106</v>
      </c>
      <c r="C1014" s="142">
        <v>45748</v>
      </c>
      <c r="D1014" t="s">
        <v>93</v>
      </c>
      <c r="E1014" t="s">
        <v>4</v>
      </c>
      <c r="F1014" t="s">
        <v>94</v>
      </c>
      <c r="G1014" t="s">
        <v>329</v>
      </c>
      <c r="H1014" t="s">
        <v>150</v>
      </c>
      <c r="I1014" t="s">
        <v>350</v>
      </c>
      <c r="J1014" t="s">
        <v>94</v>
      </c>
      <c r="K1014" t="s">
        <v>159</v>
      </c>
      <c r="L1014" t="s">
        <v>160</v>
      </c>
      <c r="N1014">
        <v>150.6</v>
      </c>
      <c r="O1014">
        <v>150.6</v>
      </c>
      <c r="P1014" t="s">
        <v>154</v>
      </c>
      <c r="Q1014" t="s">
        <v>155</v>
      </c>
      <c r="R1014" t="s">
        <v>156</v>
      </c>
      <c r="S1014" t="s">
        <v>157</v>
      </c>
      <c r="T1014" t="s">
        <v>1174</v>
      </c>
    </row>
    <row r="1015" spans="1:20" x14ac:dyDescent="0.25">
      <c r="A1015">
        <v>2025</v>
      </c>
      <c r="B1015" t="s">
        <v>106</v>
      </c>
      <c r="C1015" s="142">
        <v>45757</v>
      </c>
      <c r="D1015" t="s">
        <v>93</v>
      </c>
      <c r="E1015" t="s">
        <v>4</v>
      </c>
      <c r="F1015" t="s">
        <v>94</v>
      </c>
      <c r="G1015" t="s">
        <v>329</v>
      </c>
      <c r="H1015" t="s">
        <v>150</v>
      </c>
      <c r="I1015" t="s">
        <v>350</v>
      </c>
      <c r="J1015" t="s">
        <v>94</v>
      </c>
      <c r="K1015" t="s">
        <v>159</v>
      </c>
      <c r="L1015" t="s">
        <v>160</v>
      </c>
      <c r="N1015">
        <v>42</v>
      </c>
      <c r="O1015">
        <v>42</v>
      </c>
      <c r="P1015" t="s">
        <v>154</v>
      </c>
      <c r="Q1015" t="s">
        <v>155</v>
      </c>
      <c r="R1015" t="s">
        <v>156</v>
      </c>
      <c r="S1015" t="s">
        <v>157</v>
      </c>
      <c r="T1015" t="s">
        <v>1174</v>
      </c>
    </row>
    <row r="1016" spans="1:20" x14ac:dyDescent="0.25">
      <c r="A1016">
        <v>2025</v>
      </c>
      <c r="B1016" t="s">
        <v>106</v>
      </c>
      <c r="C1016" s="142">
        <v>45764</v>
      </c>
      <c r="D1016" t="s">
        <v>93</v>
      </c>
      <c r="E1016" t="s">
        <v>4</v>
      </c>
      <c r="F1016" t="s">
        <v>94</v>
      </c>
      <c r="G1016" t="s">
        <v>329</v>
      </c>
      <c r="H1016" t="s">
        <v>150</v>
      </c>
      <c r="I1016" t="s">
        <v>350</v>
      </c>
      <c r="J1016" t="s">
        <v>94</v>
      </c>
      <c r="K1016" t="s">
        <v>159</v>
      </c>
      <c r="L1016" t="s">
        <v>160</v>
      </c>
      <c r="N1016">
        <v>2019.13</v>
      </c>
      <c r="O1016">
        <v>2019.13</v>
      </c>
      <c r="P1016" t="s">
        <v>154</v>
      </c>
      <c r="Q1016" t="s">
        <v>155</v>
      </c>
      <c r="R1016" t="s">
        <v>156</v>
      </c>
      <c r="S1016" t="s">
        <v>157</v>
      </c>
      <c r="T1016" t="s">
        <v>1174</v>
      </c>
    </row>
    <row r="1017" spans="1:20" x14ac:dyDescent="0.25">
      <c r="A1017">
        <v>2025</v>
      </c>
      <c r="B1017" t="s">
        <v>106</v>
      </c>
      <c r="C1017" s="142">
        <v>45770</v>
      </c>
      <c r="D1017" t="s">
        <v>93</v>
      </c>
      <c r="E1017" t="s">
        <v>4</v>
      </c>
      <c r="F1017" t="s">
        <v>94</v>
      </c>
      <c r="G1017" t="s">
        <v>329</v>
      </c>
      <c r="H1017" t="s">
        <v>150</v>
      </c>
      <c r="I1017" t="s">
        <v>350</v>
      </c>
      <c r="J1017" t="s">
        <v>94</v>
      </c>
      <c r="K1017" t="s">
        <v>159</v>
      </c>
      <c r="L1017" t="s">
        <v>160</v>
      </c>
      <c r="N1017">
        <v>120</v>
      </c>
      <c r="O1017">
        <v>120</v>
      </c>
      <c r="P1017" t="s">
        <v>154</v>
      </c>
      <c r="Q1017" t="s">
        <v>155</v>
      </c>
      <c r="R1017" t="s">
        <v>156</v>
      </c>
      <c r="S1017" t="s">
        <v>157</v>
      </c>
      <c r="T1017" t="s">
        <v>1174</v>
      </c>
    </row>
    <row r="1018" spans="1:20" x14ac:dyDescent="0.25">
      <c r="A1018">
        <v>2025</v>
      </c>
      <c r="B1018" t="s">
        <v>106</v>
      </c>
      <c r="C1018" s="142">
        <v>45770</v>
      </c>
      <c r="D1018" t="s">
        <v>93</v>
      </c>
      <c r="E1018" t="s">
        <v>4</v>
      </c>
      <c r="F1018" t="s">
        <v>94</v>
      </c>
      <c r="G1018" t="s">
        <v>329</v>
      </c>
      <c r="H1018" t="s">
        <v>150</v>
      </c>
      <c r="I1018" t="s">
        <v>350</v>
      </c>
      <c r="J1018" t="s">
        <v>94</v>
      </c>
      <c r="K1018" t="s">
        <v>159</v>
      </c>
      <c r="L1018" t="s">
        <v>160</v>
      </c>
      <c r="N1018">
        <v>159.97</v>
      </c>
      <c r="O1018">
        <v>159.97</v>
      </c>
      <c r="P1018" t="s">
        <v>154</v>
      </c>
      <c r="Q1018" t="s">
        <v>155</v>
      </c>
      <c r="R1018" t="s">
        <v>156</v>
      </c>
      <c r="S1018" t="s">
        <v>157</v>
      </c>
      <c r="T1018" t="s">
        <v>1174</v>
      </c>
    </row>
    <row r="1019" spans="1:20" x14ac:dyDescent="0.25">
      <c r="A1019">
        <v>2025</v>
      </c>
      <c r="B1019" t="s">
        <v>106</v>
      </c>
      <c r="C1019" s="142">
        <v>45771</v>
      </c>
      <c r="D1019" t="s">
        <v>93</v>
      </c>
      <c r="E1019" t="s">
        <v>4</v>
      </c>
      <c r="F1019" t="s">
        <v>94</v>
      </c>
      <c r="G1019" t="s">
        <v>329</v>
      </c>
      <c r="H1019" t="s">
        <v>150</v>
      </c>
      <c r="I1019" t="s">
        <v>350</v>
      </c>
      <c r="J1019" t="s">
        <v>94</v>
      </c>
      <c r="K1019" t="s">
        <v>159</v>
      </c>
      <c r="L1019" t="s">
        <v>160</v>
      </c>
      <c r="N1019">
        <v>26.3</v>
      </c>
      <c r="O1019">
        <v>26.3</v>
      </c>
      <c r="P1019" t="s">
        <v>154</v>
      </c>
      <c r="Q1019" t="s">
        <v>155</v>
      </c>
      <c r="R1019" t="s">
        <v>156</v>
      </c>
      <c r="S1019" t="s">
        <v>157</v>
      </c>
      <c r="T1019" t="s">
        <v>1174</v>
      </c>
    </row>
    <row r="1020" spans="1:20" x14ac:dyDescent="0.25">
      <c r="A1020">
        <v>2025</v>
      </c>
      <c r="B1020" t="s">
        <v>106</v>
      </c>
      <c r="C1020" s="142">
        <v>45771</v>
      </c>
      <c r="D1020" t="s">
        <v>93</v>
      </c>
      <c r="E1020" t="s">
        <v>4</v>
      </c>
      <c r="F1020" t="s">
        <v>94</v>
      </c>
      <c r="G1020" t="s">
        <v>329</v>
      </c>
      <c r="H1020" t="s">
        <v>150</v>
      </c>
      <c r="I1020" t="s">
        <v>350</v>
      </c>
      <c r="J1020" t="s">
        <v>94</v>
      </c>
      <c r="K1020" t="s">
        <v>159</v>
      </c>
      <c r="L1020" t="s">
        <v>160</v>
      </c>
      <c r="N1020">
        <v>1146</v>
      </c>
      <c r="O1020">
        <v>1146</v>
      </c>
      <c r="P1020" t="s">
        <v>154</v>
      </c>
      <c r="Q1020" t="s">
        <v>155</v>
      </c>
      <c r="R1020" t="s">
        <v>156</v>
      </c>
      <c r="S1020" t="s">
        <v>157</v>
      </c>
      <c r="T1020" t="s">
        <v>1174</v>
      </c>
    </row>
    <row r="1021" spans="1:20" x14ac:dyDescent="0.25">
      <c r="A1021">
        <v>2025</v>
      </c>
      <c r="B1021" t="s">
        <v>106</v>
      </c>
      <c r="C1021" s="142">
        <v>45754</v>
      </c>
      <c r="D1021" t="s">
        <v>93</v>
      </c>
      <c r="E1021" t="s">
        <v>4</v>
      </c>
      <c r="F1021" t="s">
        <v>94</v>
      </c>
      <c r="G1021" t="s">
        <v>329</v>
      </c>
      <c r="H1021" t="s">
        <v>150</v>
      </c>
      <c r="I1021" t="s">
        <v>350</v>
      </c>
      <c r="J1021" t="s">
        <v>94</v>
      </c>
      <c r="K1021" t="s">
        <v>162</v>
      </c>
      <c r="L1021" t="s">
        <v>163</v>
      </c>
      <c r="N1021">
        <v>400</v>
      </c>
      <c r="O1021">
        <v>400</v>
      </c>
      <c r="P1021" t="s">
        <v>154</v>
      </c>
      <c r="Q1021" t="s">
        <v>155</v>
      </c>
      <c r="R1021" t="s">
        <v>156</v>
      </c>
      <c r="S1021" t="s">
        <v>157</v>
      </c>
      <c r="T1021" t="s">
        <v>1174</v>
      </c>
    </row>
    <row r="1022" spans="1:20" x14ac:dyDescent="0.25">
      <c r="A1022">
        <v>2025</v>
      </c>
      <c r="B1022" t="s">
        <v>106</v>
      </c>
      <c r="C1022" s="142">
        <v>45754</v>
      </c>
      <c r="D1022" t="s">
        <v>93</v>
      </c>
      <c r="E1022" t="s">
        <v>4</v>
      </c>
      <c r="F1022" t="s">
        <v>94</v>
      </c>
      <c r="G1022" t="s">
        <v>329</v>
      </c>
      <c r="H1022" t="s">
        <v>291</v>
      </c>
      <c r="I1022" t="s">
        <v>350</v>
      </c>
      <c r="J1022" t="s">
        <v>94</v>
      </c>
      <c r="K1022" t="s">
        <v>162</v>
      </c>
      <c r="L1022" t="s">
        <v>163</v>
      </c>
      <c r="M1022" t="s">
        <v>1178</v>
      </c>
      <c r="N1022">
        <v>400</v>
      </c>
      <c r="O1022">
        <v>400</v>
      </c>
      <c r="P1022" t="s">
        <v>154</v>
      </c>
      <c r="Q1022" t="s">
        <v>165</v>
      </c>
      <c r="R1022" t="s">
        <v>156</v>
      </c>
      <c r="S1022" t="s">
        <v>157</v>
      </c>
      <c r="T1022" t="s">
        <v>1179</v>
      </c>
    </row>
    <row r="1023" spans="1:20" x14ac:dyDescent="0.25">
      <c r="A1023">
        <v>2025</v>
      </c>
      <c r="B1023" t="s">
        <v>106</v>
      </c>
      <c r="C1023" s="142">
        <v>45758</v>
      </c>
      <c r="D1023" t="s">
        <v>93</v>
      </c>
      <c r="E1023" t="s">
        <v>4</v>
      </c>
      <c r="F1023" t="s">
        <v>94</v>
      </c>
      <c r="G1023" t="s">
        <v>329</v>
      </c>
      <c r="H1023" t="s">
        <v>150</v>
      </c>
      <c r="I1023" t="s">
        <v>350</v>
      </c>
      <c r="J1023" t="s">
        <v>94</v>
      </c>
      <c r="K1023" t="s">
        <v>162</v>
      </c>
      <c r="L1023" t="s">
        <v>163</v>
      </c>
      <c r="N1023">
        <v>200</v>
      </c>
      <c r="O1023">
        <v>200</v>
      </c>
      <c r="P1023" t="s">
        <v>154</v>
      </c>
      <c r="Q1023" t="s">
        <v>155</v>
      </c>
      <c r="R1023" t="s">
        <v>156</v>
      </c>
      <c r="S1023" t="s">
        <v>157</v>
      </c>
      <c r="T1023" t="s">
        <v>1174</v>
      </c>
    </row>
    <row r="1024" spans="1:20" x14ac:dyDescent="0.25">
      <c r="A1024">
        <v>2025</v>
      </c>
      <c r="B1024" t="s">
        <v>106</v>
      </c>
      <c r="C1024" s="142">
        <v>45769</v>
      </c>
      <c r="D1024" t="s">
        <v>93</v>
      </c>
      <c r="E1024" t="s">
        <v>4</v>
      </c>
      <c r="F1024" t="s">
        <v>94</v>
      </c>
      <c r="G1024" t="s">
        <v>329</v>
      </c>
      <c r="H1024" t="s">
        <v>150</v>
      </c>
      <c r="I1024" t="s">
        <v>350</v>
      </c>
      <c r="J1024" t="s">
        <v>94</v>
      </c>
      <c r="K1024" t="s">
        <v>162</v>
      </c>
      <c r="L1024" t="s">
        <v>163</v>
      </c>
      <c r="N1024">
        <v>400</v>
      </c>
      <c r="O1024">
        <v>400</v>
      </c>
      <c r="P1024" t="s">
        <v>154</v>
      </c>
      <c r="Q1024" t="s">
        <v>155</v>
      </c>
      <c r="R1024" t="s">
        <v>156</v>
      </c>
      <c r="S1024" t="s">
        <v>157</v>
      </c>
      <c r="T1024" t="s">
        <v>1174</v>
      </c>
    </row>
    <row r="1025" spans="1:20" x14ac:dyDescent="0.25">
      <c r="A1025">
        <v>2025</v>
      </c>
      <c r="B1025" t="s">
        <v>106</v>
      </c>
      <c r="C1025" s="142">
        <v>45770</v>
      </c>
      <c r="D1025" t="s">
        <v>93</v>
      </c>
      <c r="E1025" t="s">
        <v>4</v>
      </c>
      <c r="F1025" t="s">
        <v>94</v>
      </c>
      <c r="G1025" t="s">
        <v>329</v>
      </c>
      <c r="H1025" t="s">
        <v>150</v>
      </c>
      <c r="I1025" t="s">
        <v>350</v>
      </c>
      <c r="J1025" t="s">
        <v>94</v>
      </c>
      <c r="K1025" t="s">
        <v>162</v>
      </c>
      <c r="L1025" t="s">
        <v>163</v>
      </c>
      <c r="N1025">
        <v>70</v>
      </c>
      <c r="O1025">
        <v>70</v>
      </c>
      <c r="P1025" t="s">
        <v>154</v>
      </c>
      <c r="Q1025" t="s">
        <v>155</v>
      </c>
      <c r="R1025" t="s">
        <v>156</v>
      </c>
      <c r="S1025" t="s">
        <v>157</v>
      </c>
      <c r="T1025" t="s">
        <v>1174</v>
      </c>
    </row>
    <row r="1026" spans="1:20" x14ac:dyDescent="0.25">
      <c r="A1026">
        <v>2025</v>
      </c>
      <c r="B1026" t="s">
        <v>106</v>
      </c>
      <c r="C1026" s="142">
        <v>45768</v>
      </c>
      <c r="D1026" t="s">
        <v>93</v>
      </c>
      <c r="E1026" t="s">
        <v>4</v>
      </c>
      <c r="F1026" t="s">
        <v>94</v>
      </c>
      <c r="G1026" t="s">
        <v>329</v>
      </c>
      <c r="H1026" t="s">
        <v>150</v>
      </c>
      <c r="I1026" t="s">
        <v>350</v>
      </c>
      <c r="J1026" t="s">
        <v>94</v>
      </c>
      <c r="K1026" t="s">
        <v>311</v>
      </c>
      <c r="L1026" t="s">
        <v>312</v>
      </c>
      <c r="N1026">
        <v>972</v>
      </c>
      <c r="O1026">
        <v>972</v>
      </c>
      <c r="P1026" t="s">
        <v>154</v>
      </c>
      <c r="Q1026" t="s">
        <v>155</v>
      </c>
      <c r="R1026" t="s">
        <v>156</v>
      </c>
      <c r="S1026" t="s">
        <v>157</v>
      </c>
      <c r="T1026" t="s">
        <v>1174</v>
      </c>
    </row>
    <row r="1027" spans="1:20" x14ac:dyDescent="0.25">
      <c r="A1027">
        <v>2025</v>
      </c>
      <c r="B1027" t="s">
        <v>107</v>
      </c>
      <c r="C1027" s="142">
        <v>45793</v>
      </c>
      <c r="D1027" t="s">
        <v>93</v>
      </c>
      <c r="E1027" t="s">
        <v>4</v>
      </c>
      <c r="F1027" t="s">
        <v>94</v>
      </c>
      <c r="G1027" t="s">
        <v>329</v>
      </c>
      <c r="H1027" t="s">
        <v>150</v>
      </c>
      <c r="I1027" t="s">
        <v>310</v>
      </c>
      <c r="J1027" t="s">
        <v>94</v>
      </c>
      <c r="K1027" t="s">
        <v>159</v>
      </c>
      <c r="L1027" t="s">
        <v>160</v>
      </c>
      <c r="N1027">
        <v>147.01</v>
      </c>
      <c r="O1027">
        <v>147.01</v>
      </c>
      <c r="P1027" t="s">
        <v>154</v>
      </c>
      <c r="Q1027" t="s">
        <v>155</v>
      </c>
      <c r="R1027" t="s">
        <v>156</v>
      </c>
      <c r="S1027" t="s">
        <v>157</v>
      </c>
      <c r="T1027" t="s">
        <v>94</v>
      </c>
    </row>
    <row r="1028" spans="1:20" x14ac:dyDescent="0.25">
      <c r="A1028">
        <v>2025</v>
      </c>
      <c r="B1028" t="s">
        <v>107</v>
      </c>
      <c r="C1028" s="142">
        <v>45793</v>
      </c>
      <c r="D1028" t="s">
        <v>93</v>
      </c>
      <c r="E1028" t="s">
        <v>4</v>
      </c>
      <c r="F1028" t="s">
        <v>94</v>
      </c>
      <c r="G1028" t="s">
        <v>329</v>
      </c>
      <c r="H1028" t="s">
        <v>150</v>
      </c>
      <c r="I1028" t="s">
        <v>310</v>
      </c>
      <c r="J1028" t="s">
        <v>94</v>
      </c>
      <c r="K1028" t="s">
        <v>159</v>
      </c>
      <c r="L1028" t="s">
        <v>160</v>
      </c>
      <c r="N1028">
        <v>122.7</v>
      </c>
      <c r="O1028">
        <v>122.7</v>
      </c>
      <c r="P1028" t="s">
        <v>154</v>
      </c>
      <c r="Q1028" t="s">
        <v>155</v>
      </c>
      <c r="R1028" t="s">
        <v>156</v>
      </c>
      <c r="S1028" t="s">
        <v>157</v>
      </c>
      <c r="T1028" t="s">
        <v>94</v>
      </c>
    </row>
    <row r="1029" spans="1:20" x14ac:dyDescent="0.25">
      <c r="A1029">
        <v>2025</v>
      </c>
      <c r="B1029" t="s">
        <v>107</v>
      </c>
      <c r="C1029" s="142">
        <v>45793</v>
      </c>
      <c r="D1029" t="s">
        <v>93</v>
      </c>
      <c r="E1029" t="s">
        <v>4</v>
      </c>
      <c r="F1029" t="s">
        <v>94</v>
      </c>
      <c r="G1029" t="s">
        <v>329</v>
      </c>
      <c r="H1029" t="s">
        <v>150</v>
      </c>
      <c r="I1029" t="s">
        <v>310</v>
      </c>
      <c r="J1029" t="s">
        <v>94</v>
      </c>
      <c r="K1029" t="s">
        <v>159</v>
      </c>
      <c r="L1029" t="s">
        <v>160</v>
      </c>
      <c r="N1029">
        <v>93.1</v>
      </c>
      <c r="O1029">
        <v>93.1</v>
      </c>
      <c r="P1029" t="s">
        <v>154</v>
      </c>
      <c r="Q1029" t="s">
        <v>155</v>
      </c>
      <c r="R1029" t="s">
        <v>156</v>
      </c>
      <c r="S1029" t="s">
        <v>157</v>
      </c>
      <c r="T1029" t="s">
        <v>94</v>
      </c>
    </row>
    <row r="1030" spans="1:20" x14ac:dyDescent="0.25">
      <c r="A1030">
        <v>2025</v>
      </c>
      <c r="B1030" t="s">
        <v>107</v>
      </c>
      <c r="C1030" s="142">
        <v>45793</v>
      </c>
      <c r="D1030" t="s">
        <v>93</v>
      </c>
      <c r="E1030" t="s">
        <v>4</v>
      </c>
      <c r="F1030" t="s">
        <v>94</v>
      </c>
      <c r="G1030" t="s">
        <v>329</v>
      </c>
      <c r="H1030" t="s">
        <v>150</v>
      </c>
      <c r="I1030" t="s">
        <v>310</v>
      </c>
      <c r="J1030" t="s">
        <v>94</v>
      </c>
      <c r="K1030" t="s">
        <v>159</v>
      </c>
      <c r="L1030" t="s">
        <v>160</v>
      </c>
      <c r="N1030">
        <v>180.5</v>
      </c>
      <c r="O1030">
        <v>180.5</v>
      </c>
      <c r="P1030" t="s">
        <v>154</v>
      </c>
      <c r="Q1030" t="s">
        <v>155</v>
      </c>
      <c r="R1030" t="s">
        <v>156</v>
      </c>
      <c r="S1030" t="s">
        <v>157</v>
      </c>
      <c r="T1030" t="s">
        <v>94</v>
      </c>
    </row>
    <row r="1031" spans="1:20" x14ac:dyDescent="0.25">
      <c r="A1031">
        <v>2025</v>
      </c>
      <c r="B1031" t="s">
        <v>107</v>
      </c>
      <c r="C1031" s="142">
        <v>45793</v>
      </c>
      <c r="D1031" t="s">
        <v>93</v>
      </c>
      <c r="E1031" t="s">
        <v>4</v>
      </c>
      <c r="F1031" t="s">
        <v>94</v>
      </c>
      <c r="G1031" t="s">
        <v>329</v>
      </c>
      <c r="H1031" t="s">
        <v>150</v>
      </c>
      <c r="I1031" t="s">
        <v>310</v>
      </c>
      <c r="J1031" t="s">
        <v>94</v>
      </c>
      <c r="K1031" t="s">
        <v>159</v>
      </c>
      <c r="L1031" t="s">
        <v>160</v>
      </c>
      <c r="N1031">
        <v>40.85</v>
      </c>
      <c r="O1031">
        <v>40.85</v>
      </c>
      <c r="P1031" t="s">
        <v>154</v>
      </c>
      <c r="Q1031" t="s">
        <v>155</v>
      </c>
      <c r="R1031" t="s">
        <v>156</v>
      </c>
      <c r="S1031" t="s">
        <v>157</v>
      </c>
      <c r="T1031" t="s">
        <v>94</v>
      </c>
    </row>
    <row r="1032" spans="1:20" x14ac:dyDescent="0.25">
      <c r="A1032">
        <v>2025</v>
      </c>
      <c r="B1032" t="s">
        <v>107</v>
      </c>
      <c r="C1032" s="142">
        <v>45793</v>
      </c>
      <c r="D1032" t="s">
        <v>93</v>
      </c>
      <c r="E1032" t="s">
        <v>4</v>
      </c>
      <c r="F1032" t="s">
        <v>94</v>
      </c>
      <c r="G1032" t="s">
        <v>329</v>
      </c>
      <c r="H1032" t="s">
        <v>150</v>
      </c>
      <c r="I1032" t="s">
        <v>310</v>
      </c>
      <c r="J1032" t="s">
        <v>94</v>
      </c>
      <c r="K1032" t="s">
        <v>159</v>
      </c>
      <c r="L1032" t="s">
        <v>160</v>
      </c>
      <c r="N1032">
        <v>250.33</v>
      </c>
      <c r="O1032">
        <v>250.33</v>
      </c>
      <c r="P1032" t="s">
        <v>154</v>
      </c>
      <c r="Q1032" t="s">
        <v>155</v>
      </c>
      <c r="R1032" t="s">
        <v>156</v>
      </c>
      <c r="S1032" t="s">
        <v>157</v>
      </c>
      <c r="T1032" t="s">
        <v>94</v>
      </c>
    </row>
    <row r="1033" spans="1:20" x14ac:dyDescent="0.25">
      <c r="A1033">
        <v>2025</v>
      </c>
      <c r="B1033" t="s">
        <v>107</v>
      </c>
      <c r="C1033" s="142">
        <v>45793</v>
      </c>
      <c r="D1033" t="s">
        <v>93</v>
      </c>
      <c r="E1033" t="s">
        <v>4</v>
      </c>
      <c r="F1033" t="s">
        <v>94</v>
      </c>
      <c r="G1033" t="s">
        <v>329</v>
      </c>
      <c r="H1033" t="s">
        <v>150</v>
      </c>
      <c r="I1033" t="s">
        <v>310</v>
      </c>
      <c r="J1033" t="s">
        <v>94</v>
      </c>
      <c r="K1033" t="s">
        <v>159</v>
      </c>
      <c r="L1033" t="s">
        <v>160</v>
      </c>
      <c r="N1033">
        <v>117.98</v>
      </c>
      <c r="O1033">
        <v>117.98</v>
      </c>
      <c r="P1033" t="s">
        <v>154</v>
      </c>
      <c r="Q1033" t="s">
        <v>155</v>
      </c>
      <c r="R1033" t="s">
        <v>156</v>
      </c>
      <c r="S1033" t="s">
        <v>157</v>
      </c>
      <c r="T1033" t="s">
        <v>94</v>
      </c>
    </row>
    <row r="1034" spans="1:20" x14ac:dyDescent="0.25">
      <c r="A1034">
        <v>2025</v>
      </c>
      <c r="B1034" t="s">
        <v>107</v>
      </c>
      <c r="C1034" s="142">
        <v>45793</v>
      </c>
      <c r="D1034" t="s">
        <v>93</v>
      </c>
      <c r="E1034" t="s">
        <v>4</v>
      </c>
      <c r="F1034" t="s">
        <v>94</v>
      </c>
      <c r="G1034" t="s">
        <v>329</v>
      </c>
      <c r="H1034" t="s">
        <v>150</v>
      </c>
      <c r="I1034" t="s">
        <v>310</v>
      </c>
      <c r="J1034" t="s">
        <v>94</v>
      </c>
      <c r="K1034" t="s">
        <v>159</v>
      </c>
      <c r="L1034" t="s">
        <v>160</v>
      </c>
      <c r="N1034">
        <v>189.05</v>
      </c>
      <c r="O1034">
        <v>189.05</v>
      </c>
      <c r="P1034" t="s">
        <v>154</v>
      </c>
      <c r="Q1034" t="s">
        <v>155</v>
      </c>
      <c r="R1034" t="s">
        <v>156</v>
      </c>
      <c r="S1034" t="s">
        <v>157</v>
      </c>
      <c r="T1034" t="s">
        <v>94</v>
      </c>
    </row>
    <row r="1035" spans="1:20" x14ac:dyDescent="0.25">
      <c r="A1035">
        <v>2025</v>
      </c>
      <c r="B1035" t="s">
        <v>107</v>
      </c>
      <c r="C1035" s="142">
        <v>45793</v>
      </c>
      <c r="D1035" t="s">
        <v>93</v>
      </c>
      <c r="E1035" t="s">
        <v>4</v>
      </c>
      <c r="F1035" t="s">
        <v>94</v>
      </c>
      <c r="G1035" t="s">
        <v>329</v>
      </c>
      <c r="H1035" t="s">
        <v>150</v>
      </c>
      <c r="I1035" t="s">
        <v>310</v>
      </c>
      <c r="J1035" t="s">
        <v>94</v>
      </c>
      <c r="K1035" t="s">
        <v>159</v>
      </c>
      <c r="L1035" t="s">
        <v>160</v>
      </c>
      <c r="N1035">
        <v>177.36</v>
      </c>
      <c r="O1035">
        <v>177.36</v>
      </c>
      <c r="P1035" t="s">
        <v>154</v>
      </c>
      <c r="Q1035" t="s">
        <v>155</v>
      </c>
      <c r="R1035" t="s">
        <v>156</v>
      </c>
      <c r="S1035" t="s">
        <v>157</v>
      </c>
      <c r="T1035" t="s">
        <v>94</v>
      </c>
    </row>
    <row r="1036" spans="1:20" x14ac:dyDescent="0.25">
      <c r="A1036">
        <v>2025</v>
      </c>
      <c r="B1036" t="s">
        <v>107</v>
      </c>
      <c r="C1036" s="142">
        <v>45793</v>
      </c>
      <c r="D1036" t="s">
        <v>93</v>
      </c>
      <c r="E1036" t="s">
        <v>4</v>
      </c>
      <c r="F1036" t="s">
        <v>94</v>
      </c>
      <c r="G1036" t="s">
        <v>329</v>
      </c>
      <c r="H1036" t="s">
        <v>150</v>
      </c>
      <c r="I1036" t="s">
        <v>310</v>
      </c>
      <c r="J1036" t="s">
        <v>94</v>
      </c>
      <c r="K1036" t="s">
        <v>159</v>
      </c>
      <c r="L1036" t="s">
        <v>160</v>
      </c>
      <c r="N1036">
        <v>246.26</v>
      </c>
      <c r="O1036">
        <v>246.26</v>
      </c>
      <c r="P1036" t="s">
        <v>154</v>
      </c>
      <c r="Q1036" t="s">
        <v>155</v>
      </c>
      <c r="R1036" t="s">
        <v>156</v>
      </c>
      <c r="S1036" t="s">
        <v>157</v>
      </c>
      <c r="T1036" t="s">
        <v>94</v>
      </c>
    </row>
    <row r="1037" spans="1:20" x14ac:dyDescent="0.25">
      <c r="A1037">
        <v>2025</v>
      </c>
      <c r="B1037" t="s">
        <v>107</v>
      </c>
      <c r="C1037" s="142">
        <v>45793</v>
      </c>
      <c r="D1037" t="s">
        <v>93</v>
      </c>
      <c r="E1037" t="s">
        <v>4</v>
      </c>
      <c r="F1037" t="s">
        <v>94</v>
      </c>
      <c r="G1037" t="s">
        <v>329</v>
      </c>
      <c r="H1037" t="s">
        <v>150</v>
      </c>
      <c r="I1037" t="s">
        <v>310</v>
      </c>
      <c r="J1037" t="s">
        <v>94</v>
      </c>
      <c r="K1037" t="s">
        <v>159</v>
      </c>
      <c r="L1037" t="s">
        <v>160</v>
      </c>
      <c r="N1037">
        <v>59.85</v>
      </c>
      <c r="O1037">
        <v>59.85</v>
      </c>
      <c r="P1037" t="s">
        <v>154</v>
      </c>
      <c r="Q1037" t="s">
        <v>155</v>
      </c>
      <c r="R1037" t="s">
        <v>156</v>
      </c>
      <c r="S1037" t="s">
        <v>157</v>
      </c>
      <c r="T1037" t="s">
        <v>94</v>
      </c>
    </row>
    <row r="1038" spans="1:20" x14ac:dyDescent="0.25">
      <c r="A1038">
        <v>2025</v>
      </c>
      <c r="B1038" t="s">
        <v>107</v>
      </c>
      <c r="C1038" s="142">
        <v>45793</v>
      </c>
      <c r="D1038" t="s">
        <v>93</v>
      </c>
      <c r="E1038" t="s">
        <v>4</v>
      </c>
      <c r="F1038" t="s">
        <v>94</v>
      </c>
      <c r="G1038" t="s">
        <v>329</v>
      </c>
      <c r="H1038" t="s">
        <v>150</v>
      </c>
      <c r="I1038" t="s">
        <v>310</v>
      </c>
      <c r="J1038" t="s">
        <v>94</v>
      </c>
      <c r="K1038" t="s">
        <v>159</v>
      </c>
      <c r="L1038" t="s">
        <v>160</v>
      </c>
      <c r="N1038">
        <v>103.48</v>
      </c>
      <c r="O1038">
        <v>103.48</v>
      </c>
      <c r="P1038" t="s">
        <v>154</v>
      </c>
      <c r="Q1038" t="s">
        <v>155</v>
      </c>
      <c r="R1038" t="s">
        <v>156</v>
      </c>
      <c r="S1038" t="s">
        <v>157</v>
      </c>
      <c r="T1038" t="s">
        <v>94</v>
      </c>
    </row>
    <row r="1039" spans="1:20" x14ac:dyDescent="0.25">
      <c r="A1039">
        <v>2025</v>
      </c>
      <c r="B1039" t="s">
        <v>107</v>
      </c>
      <c r="C1039" s="142">
        <v>45793</v>
      </c>
      <c r="D1039" t="s">
        <v>93</v>
      </c>
      <c r="E1039" t="s">
        <v>4</v>
      </c>
      <c r="F1039" t="s">
        <v>94</v>
      </c>
      <c r="G1039" t="s">
        <v>329</v>
      </c>
      <c r="H1039" t="s">
        <v>150</v>
      </c>
      <c r="I1039" t="s">
        <v>310</v>
      </c>
      <c r="J1039" t="s">
        <v>94</v>
      </c>
      <c r="K1039" t="s">
        <v>159</v>
      </c>
      <c r="L1039" t="s">
        <v>160</v>
      </c>
      <c r="N1039">
        <v>188.05</v>
      </c>
      <c r="O1039">
        <v>188.05</v>
      </c>
      <c r="P1039" t="s">
        <v>154</v>
      </c>
      <c r="Q1039" t="s">
        <v>155</v>
      </c>
      <c r="R1039" t="s">
        <v>156</v>
      </c>
      <c r="S1039" t="s">
        <v>157</v>
      </c>
      <c r="T1039" t="s">
        <v>94</v>
      </c>
    </row>
    <row r="1040" spans="1:20" x14ac:dyDescent="0.25">
      <c r="A1040">
        <v>2025</v>
      </c>
      <c r="B1040" t="s">
        <v>107</v>
      </c>
      <c r="C1040" s="142">
        <v>45779</v>
      </c>
      <c r="D1040" t="s">
        <v>93</v>
      </c>
      <c r="E1040" t="s">
        <v>4</v>
      </c>
      <c r="F1040" t="s">
        <v>94</v>
      </c>
      <c r="G1040" t="s">
        <v>329</v>
      </c>
      <c r="H1040" t="s">
        <v>150</v>
      </c>
      <c r="I1040" t="s">
        <v>350</v>
      </c>
      <c r="J1040" t="s">
        <v>94</v>
      </c>
      <c r="K1040" t="s">
        <v>162</v>
      </c>
      <c r="L1040" t="s">
        <v>163</v>
      </c>
      <c r="N1040">
        <v>120</v>
      </c>
      <c r="O1040">
        <v>120</v>
      </c>
      <c r="P1040" t="s">
        <v>154</v>
      </c>
      <c r="Q1040" t="s">
        <v>155</v>
      </c>
      <c r="R1040" t="s">
        <v>156</v>
      </c>
      <c r="S1040" t="s">
        <v>157</v>
      </c>
      <c r="T1040" t="s">
        <v>94</v>
      </c>
    </row>
    <row r="1041" spans="1:20" x14ac:dyDescent="0.25">
      <c r="A1041">
        <v>2025</v>
      </c>
      <c r="B1041" t="s">
        <v>107</v>
      </c>
      <c r="C1041" s="142">
        <v>45783</v>
      </c>
      <c r="D1041" t="s">
        <v>93</v>
      </c>
      <c r="E1041" t="s">
        <v>4</v>
      </c>
      <c r="F1041" t="s">
        <v>94</v>
      </c>
      <c r="G1041" t="s">
        <v>329</v>
      </c>
      <c r="H1041" t="s">
        <v>150</v>
      </c>
      <c r="I1041" t="s">
        <v>310</v>
      </c>
      <c r="J1041" t="s">
        <v>94</v>
      </c>
      <c r="K1041" t="s">
        <v>162</v>
      </c>
      <c r="L1041" t="s">
        <v>163</v>
      </c>
      <c r="N1041">
        <v>1200</v>
      </c>
      <c r="O1041">
        <v>1200</v>
      </c>
      <c r="P1041" t="s">
        <v>154</v>
      </c>
      <c r="Q1041" t="s">
        <v>155</v>
      </c>
      <c r="R1041" t="s">
        <v>156</v>
      </c>
      <c r="S1041" t="s">
        <v>157</v>
      </c>
      <c r="T1041" t="s">
        <v>94</v>
      </c>
    </row>
    <row r="1042" spans="1:20" x14ac:dyDescent="0.25">
      <c r="A1042">
        <v>2025</v>
      </c>
      <c r="B1042" t="s">
        <v>107</v>
      </c>
      <c r="C1042" s="142">
        <v>45789</v>
      </c>
      <c r="D1042" t="s">
        <v>93</v>
      </c>
      <c r="E1042" t="s">
        <v>4</v>
      </c>
      <c r="F1042" t="s">
        <v>94</v>
      </c>
      <c r="G1042" t="s">
        <v>329</v>
      </c>
      <c r="H1042" t="s">
        <v>150</v>
      </c>
      <c r="I1042" t="s">
        <v>310</v>
      </c>
      <c r="J1042" t="s">
        <v>94</v>
      </c>
      <c r="K1042" t="s">
        <v>162</v>
      </c>
      <c r="L1042" t="s">
        <v>163</v>
      </c>
      <c r="N1042">
        <v>200</v>
      </c>
      <c r="O1042">
        <v>200</v>
      </c>
      <c r="P1042" t="s">
        <v>154</v>
      </c>
      <c r="Q1042" t="s">
        <v>155</v>
      </c>
      <c r="R1042" t="s">
        <v>156</v>
      </c>
      <c r="S1042" t="s">
        <v>157</v>
      </c>
      <c r="T1042" t="s">
        <v>94</v>
      </c>
    </row>
    <row r="1043" spans="1:20" x14ac:dyDescent="0.25">
      <c r="A1043">
        <v>2025</v>
      </c>
      <c r="B1043" t="s">
        <v>107</v>
      </c>
      <c r="C1043" s="142">
        <v>45789</v>
      </c>
      <c r="D1043" t="s">
        <v>93</v>
      </c>
      <c r="E1043" t="s">
        <v>4</v>
      </c>
      <c r="F1043" t="s">
        <v>94</v>
      </c>
      <c r="G1043" t="s">
        <v>329</v>
      </c>
      <c r="H1043" t="s">
        <v>150</v>
      </c>
      <c r="I1043" t="s">
        <v>310</v>
      </c>
      <c r="J1043" t="s">
        <v>94</v>
      </c>
      <c r="K1043" t="s">
        <v>162</v>
      </c>
      <c r="L1043" t="s">
        <v>163</v>
      </c>
      <c r="N1043">
        <v>200</v>
      </c>
      <c r="O1043">
        <v>200</v>
      </c>
      <c r="P1043" t="s">
        <v>154</v>
      </c>
      <c r="Q1043" t="s">
        <v>155</v>
      </c>
      <c r="R1043" t="s">
        <v>156</v>
      </c>
      <c r="S1043" t="s">
        <v>157</v>
      </c>
      <c r="T1043" t="s">
        <v>94</v>
      </c>
    </row>
    <row r="1044" spans="1:20" x14ac:dyDescent="0.25">
      <c r="A1044">
        <v>2025</v>
      </c>
      <c r="B1044" t="s">
        <v>107</v>
      </c>
      <c r="C1044" s="142">
        <v>45789</v>
      </c>
      <c r="D1044" t="s">
        <v>93</v>
      </c>
      <c r="E1044" t="s">
        <v>4</v>
      </c>
      <c r="F1044" t="s">
        <v>94</v>
      </c>
      <c r="G1044" t="s">
        <v>329</v>
      </c>
      <c r="H1044" t="s">
        <v>150</v>
      </c>
      <c r="I1044" t="s">
        <v>310</v>
      </c>
      <c r="J1044" t="s">
        <v>94</v>
      </c>
      <c r="K1044" t="s">
        <v>162</v>
      </c>
      <c r="L1044" t="s">
        <v>163</v>
      </c>
      <c r="N1044">
        <v>150</v>
      </c>
      <c r="O1044">
        <v>150</v>
      </c>
      <c r="P1044" t="s">
        <v>154</v>
      </c>
      <c r="Q1044" t="s">
        <v>155</v>
      </c>
      <c r="R1044" t="s">
        <v>156</v>
      </c>
      <c r="S1044" t="s">
        <v>157</v>
      </c>
      <c r="T1044" t="s">
        <v>94</v>
      </c>
    </row>
    <row r="1045" spans="1:20" x14ac:dyDescent="0.25">
      <c r="A1045">
        <v>2025</v>
      </c>
      <c r="B1045" t="s">
        <v>108</v>
      </c>
      <c r="C1045" s="142">
        <v>45811</v>
      </c>
      <c r="D1045" t="s">
        <v>93</v>
      </c>
      <c r="E1045" t="s">
        <v>4</v>
      </c>
      <c r="F1045" t="s">
        <v>94</v>
      </c>
      <c r="G1045" t="s">
        <v>329</v>
      </c>
      <c r="H1045" t="s">
        <v>161</v>
      </c>
      <c r="I1045" t="s">
        <v>310</v>
      </c>
      <c r="J1045" t="s">
        <v>94</v>
      </c>
      <c r="K1045" t="s">
        <v>162</v>
      </c>
      <c r="L1045" t="s">
        <v>163</v>
      </c>
      <c r="M1045" t="s">
        <v>1180</v>
      </c>
      <c r="N1045">
        <v>2799.6</v>
      </c>
      <c r="O1045">
        <v>-2799.6</v>
      </c>
      <c r="P1045" t="s">
        <v>154</v>
      </c>
      <c r="Q1045" t="s">
        <v>165</v>
      </c>
      <c r="R1045" t="s">
        <v>166</v>
      </c>
      <c r="S1045" t="s">
        <v>167</v>
      </c>
      <c r="T1045" t="s">
        <v>1181</v>
      </c>
    </row>
    <row r="1046" spans="1:20" x14ac:dyDescent="0.25">
      <c r="A1046">
        <v>2025</v>
      </c>
      <c r="B1046" t="s">
        <v>112</v>
      </c>
      <c r="C1046" s="142">
        <v>45958</v>
      </c>
      <c r="D1046" t="s">
        <v>93</v>
      </c>
      <c r="E1046" t="s">
        <v>4</v>
      </c>
      <c r="F1046" t="s">
        <v>94</v>
      </c>
      <c r="G1046" t="s">
        <v>329</v>
      </c>
      <c r="H1046" t="s">
        <v>291</v>
      </c>
      <c r="I1046" t="s">
        <v>310</v>
      </c>
      <c r="J1046" t="s">
        <v>94</v>
      </c>
      <c r="K1046" t="s">
        <v>162</v>
      </c>
      <c r="L1046" t="s">
        <v>163</v>
      </c>
      <c r="M1046" t="s">
        <v>1182</v>
      </c>
      <c r="N1046">
        <v>278</v>
      </c>
      <c r="O1046">
        <v>-278</v>
      </c>
      <c r="P1046" t="s">
        <v>154</v>
      </c>
      <c r="Q1046" t="s">
        <v>187</v>
      </c>
      <c r="R1046" t="s">
        <v>166</v>
      </c>
      <c r="S1046" t="s">
        <v>167</v>
      </c>
      <c r="T1046" t="s">
        <v>1183</v>
      </c>
    </row>
    <row r="1047" spans="1:20" x14ac:dyDescent="0.25">
      <c r="A1047">
        <v>2025</v>
      </c>
      <c r="B1047" t="s">
        <v>113</v>
      </c>
      <c r="C1047" s="142">
        <v>45985</v>
      </c>
      <c r="D1047" t="s">
        <v>93</v>
      </c>
      <c r="E1047" t="s">
        <v>4</v>
      </c>
      <c r="F1047" t="s">
        <v>94</v>
      </c>
      <c r="G1047" t="s">
        <v>329</v>
      </c>
      <c r="H1047" t="s">
        <v>161</v>
      </c>
      <c r="I1047" t="s">
        <v>310</v>
      </c>
      <c r="J1047" t="s">
        <v>94</v>
      </c>
      <c r="K1047" t="s">
        <v>162</v>
      </c>
      <c r="L1047" t="s">
        <v>163</v>
      </c>
      <c r="M1047" t="s">
        <v>204</v>
      </c>
      <c r="N1047">
        <v>1690.6</v>
      </c>
      <c r="O1047">
        <v>-1690.6</v>
      </c>
      <c r="P1047" t="s">
        <v>154</v>
      </c>
      <c r="Q1047" t="s">
        <v>187</v>
      </c>
      <c r="R1047" t="s">
        <v>166</v>
      </c>
      <c r="S1047" t="s">
        <v>167</v>
      </c>
      <c r="T1047" t="s">
        <v>1184</v>
      </c>
    </row>
    <row r="1048" spans="1:20" x14ac:dyDescent="0.25">
      <c r="A1048">
        <v>2025</v>
      </c>
      <c r="B1048" t="s">
        <v>114</v>
      </c>
      <c r="C1048" s="142">
        <v>45992</v>
      </c>
      <c r="D1048" t="s">
        <v>93</v>
      </c>
      <c r="E1048" t="s">
        <v>4</v>
      </c>
      <c r="F1048" t="s">
        <v>94</v>
      </c>
      <c r="G1048" t="s">
        <v>329</v>
      </c>
      <c r="H1048" t="s">
        <v>161</v>
      </c>
      <c r="I1048" t="s">
        <v>310</v>
      </c>
      <c r="J1048" t="s">
        <v>94</v>
      </c>
      <c r="K1048" t="s">
        <v>162</v>
      </c>
      <c r="L1048" t="s">
        <v>163</v>
      </c>
      <c r="M1048" t="s">
        <v>208</v>
      </c>
      <c r="N1048">
        <v>2146.14</v>
      </c>
      <c r="O1048">
        <v>-2146.14</v>
      </c>
      <c r="P1048" t="s">
        <v>209</v>
      </c>
      <c r="Q1048" t="s">
        <v>187</v>
      </c>
      <c r="R1048" t="s">
        <v>166</v>
      </c>
      <c r="S1048" t="s">
        <v>167</v>
      </c>
      <c r="T1048" t="s">
        <v>1185</v>
      </c>
    </row>
    <row r="1049" spans="1:20" x14ac:dyDescent="0.25">
      <c r="A1049">
        <v>2025</v>
      </c>
      <c r="B1049" t="s">
        <v>114</v>
      </c>
      <c r="C1049" s="142">
        <v>45993</v>
      </c>
      <c r="D1049" t="s">
        <v>93</v>
      </c>
      <c r="E1049" t="s">
        <v>4</v>
      </c>
      <c r="F1049" t="s">
        <v>94</v>
      </c>
      <c r="G1049" t="s">
        <v>329</v>
      </c>
      <c r="H1049" t="s">
        <v>161</v>
      </c>
      <c r="I1049" t="s">
        <v>310</v>
      </c>
      <c r="J1049" t="s">
        <v>94</v>
      </c>
      <c r="K1049" t="s">
        <v>162</v>
      </c>
      <c r="L1049" t="s">
        <v>163</v>
      </c>
      <c r="M1049" t="s">
        <v>211</v>
      </c>
      <c r="N1049">
        <v>815</v>
      </c>
      <c r="O1049">
        <v>-815</v>
      </c>
      <c r="P1049" t="s">
        <v>209</v>
      </c>
      <c r="Q1049" t="s">
        <v>187</v>
      </c>
      <c r="R1049" t="s">
        <v>166</v>
      </c>
      <c r="S1049" t="s">
        <v>167</v>
      </c>
      <c r="T1049" t="s">
        <v>1186</v>
      </c>
    </row>
    <row r="1050" spans="1:20" x14ac:dyDescent="0.25">
      <c r="A1050">
        <v>2026</v>
      </c>
      <c r="B1050" t="s">
        <v>115</v>
      </c>
      <c r="C1050" s="142">
        <v>46031</v>
      </c>
      <c r="D1050" t="s">
        <v>93</v>
      </c>
      <c r="E1050" t="s">
        <v>4</v>
      </c>
      <c r="F1050" t="s">
        <v>94</v>
      </c>
      <c r="G1050" t="s">
        <v>329</v>
      </c>
      <c r="H1050" t="s">
        <v>161</v>
      </c>
      <c r="I1050" t="s">
        <v>310</v>
      </c>
      <c r="J1050" t="s">
        <v>94</v>
      </c>
      <c r="K1050" t="s">
        <v>162</v>
      </c>
      <c r="L1050" t="s">
        <v>163</v>
      </c>
      <c r="M1050" t="s">
        <v>1187</v>
      </c>
      <c r="N1050">
        <v>476</v>
      </c>
      <c r="O1050">
        <v>-476</v>
      </c>
      <c r="P1050" t="s">
        <v>154</v>
      </c>
      <c r="Q1050" t="s">
        <v>187</v>
      </c>
      <c r="R1050" t="s">
        <v>156</v>
      </c>
      <c r="S1050" t="s">
        <v>157</v>
      </c>
      <c r="T1050" t="s">
        <v>1188</v>
      </c>
    </row>
    <row r="1051" spans="1:20" x14ac:dyDescent="0.25">
      <c r="A1051">
        <v>2026</v>
      </c>
      <c r="B1051" t="s">
        <v>115</v>
      </c>
      <c r="C1051" s="142">
        <v>46031</v>
      </c>
      <c r="D1051" t="s">
        <v>93</v>
      </c>
      <c r="E1051" t="s">
        <v>4</v>
      </c>
      <c r="F1051" t="s">
        <v>94</v>
      </c>
      <c r="G1051" t="s">
        <v>329</v>
      </c>
      <c r="H1051" t="s">
        <v>161</v>
      </c>
      <c r="I1051" t="s">
        <v>310</v>
      </c>
      <c r="J1051" t="s">
        <v>94</v>
      </c>
      <c r="K1051" t="s">
        <v>162</v>
      </c>
      <c r="L1051" t="s">
        <v>163</v>
      </c>
      <c r="M1051" t="s">
        <v>213</v>
      </c>
      <c r="N1051">
        <v>145.80000000000001</v>
      </c>
      <c r="O1051">
        <v>-145.80000000000001</v>
      </c>
      <c r="P1051" t="s">
        <v>154</v>
      </c>
      <c r="Q1051" t="s">
        <v>187</v>
      </c>
      <c r="R1051" t="s">
        <v>156</v>
      </c>
      <c r="S1051" t="s">
        <v>157</v>
      </c>
      <c r="T1051" t="s">
        <v>1189</v>
      </c>
    </row>
    <row r="1052" spans="1:20" x14ac:dyDescent="0.25">
      <c r="A1052">
        <v>2026</v>
      </c>
      <c r="B1052" t="s">
        <v>115</v>
      </c>
      <c r="C1052" s="142">
        <v>46034</v>
      </c>
      <c r="D1052" t="s">
        <v>93</v>
      </c>
      <c r="E1052" t="s">
        <v>4</v>
      </c>
      <c r="F1052" t="s">
        <v>94</v>
      </c>
      <c r="G1052" t="s">
        <v>329</v>
      </c>
      <c r="H1052" t="s">
        <v>161</v>
      </c>
      <c r="I1052" t="s">
        <v>310</v>
      </c>
      <c r="J1052" t="s">
        <v>94</v>
      </c>
      <c r="K1052" t="s">
        <v>162</v>
      </c>
      <c r="L1052" t="s">
        <v>163</v>
      </c>
      <c r="M1052" t="s">
        <v>215</v>
      </c>
      <c r="N1052">
        <v>39</v>
      </c>
      <c r="O1052">
        <v>-39</v>
      </c>
      <c r="P1052" t="s">
        <v>154</v>
      </c>
      <c r="Q1052" t="s">
        <v>187</v>
      </c>
      <c r="R1052" t="s">
        <v>156</v>
      </c>
      <c r="S1052" t="s">
        <v>157</v>
      </c>
      <c r="T1052" t="s">
        <v>1190</v>
      </c>
    </row>
    <row r="1053" spans="1:20" x14ac:dyDescent="0.25">
      <c r="A1053">
        <v>2026</v>
      </c>
      <c r="B1053" t="s">
        <v>115</v>
      </c>
      <c r="C1053" s="142">
        <v>46050</v>
      </c>
      <c r="D1053" t="s">
        <v>93</v>
      </c>
      <c r="E1053" t="s">
        <v>4</v>
      </c>
      <c r="F1053" t="s">
        <v>94</v>
      </c>
      <c r="G1053" t="s">
        <v>329</v>
      </c>
      <c r="H1053" t="s">
        <v>161</v>
      </c>
      <c r="I1053" t="s">
        <v>310</v>
      </c>
      <c r="J1053" t="s">
        <v>94</v>
      </c>
      <c r="K1053" t="s">
        <v>162</v>
      </c>
      <c r="L1053" t="s">
        <v>163</v>
      </c>
      <c r="M1053" t="s">
        <v>217</v>
      </c>
      <c r="N1053">
        <v>816.96</v>
      </c>
      <c r="O1053">
        <v>-816.96</v>
      </c>
      <c r="P1053" t="s">
        <v>154</v>
      </c>
      <c r="Q1053" t="s">
        <v>187</v>
      </c>
      <c r="R1053" t="s">
        <v>156</v>
      </c>
      <c r="S1053" t="s">
        <v>157</v>
      </c>
      <c r="T1053" t="s">
        <v>1191</v>
      </c>
    </row>
    <row r="1054" spans="1:20" x14ac:dyDescent="0.25">
      <c r="A1054">
        <v>2026</v>
      </c>
      <c r="B1054" t="s">
        <v>115</v>
      </c>
      <c r="C1054" s="142">
        <v>46052</v>
      </c>
      <c r="D1054" t="s">
        <v>93</v>
      </c>
      <c r="E1054" t="s">
        <v>4</v>
      </c>
      <c r="F1054" t="s">
        <v>94</v>
      </c>
      <c r="G1054" t="s">
        <v>329</v>
      </c>
      <c r="H1054" t="s">
        <v>161</v>
      </c>
      <c r="I1054" t="s">
        <v>310</v>
      </c>
      <c r="J1054" t="s">
        <v>94</v>
      </c>
      <c r="K1054" t="s">
        <v>162</v>
      </c>
      <c r="L1054" t="s">
        <v>163</v>
      </c>
      <c r="M1054" t="s">
        <v>1192</v>
      </c>
      <c r="N1054">
        <v>183.66</v>
      </c>
      <c r="O1054">
        <v>-183.66</v>
      </c>
      <c r="P1054" t="s">
        <v>154</v>
      </c>
      <c r="Q1054" t="s">
        <v>187</v>
      </c>
      <c r="R1054" t="s">
        <v>156</v>
      </c>
      <c r="S1054" t="s">
        <v>157</v>
      </c>
      <c r="T1054" t="s">
        <v>1193</v>
      </c>
    </row>
    <row r="1055" spans="1:20" x14ac:dyDescent="0.25">
      <c r="A1055">
        <v>2026</v>
      </c>
      <c r="B1055" t="s">
        <v>116</v>
      </c>
      <c r="C1055" s="142">
        <v>46065</v>
      </c>
      <c r="D1055" t="s">
        <v>93</v>
      </c>
      <c r="E1055" t="s">
        <v>4</v>
      </c>
      <c r="F1055" t="s">
        <v>94</v>
      </c>
      <c r="G1055" t="s">
        <v>149</v>
      </c>
      <c r="H1055" t="s">
        <v>161</v>
      </c>
      <c r="I1055" t="s">
        <v>151</v>
      </c>
      <c r="J1055" t="s">
        <v>94</v>
      </c>
      <c r="K1055" t="s">
        <v>162</v>
      </c>
      <c r="L1055" t="s">
        <v>163</v>
      </c>
      <c r="M1055" t="s">
        <v>1194</v>
      </c>
      <c r="N1055">
        <v>1360</v>
      </c>
      <c r="O1055">
        <v>-1360</v>
      </c>
      <c r="P1055" t="s">
        <v>154</v>
      </c>
      <c r="Q1055" t="s">
        <v>187</v>
      </c>
      <c r="R1055" t="s">
        <v>156</v>
      </c>
      <c r="S1055" t="s">
        <v>157</v>
      </c>
      <c r="T1055" t="s">
        <v>1195</v>
      </c>
    </row>
    <row r="1056" spans="1:20" x14ac:dyDescent="0.25">
      <c r="A1056">
        <v>2026</v>
      </c>
      <c r="B1056" t="s">
        <v>116</v>
      </c>
      <c r="C1056" s="142">
        <v>46076</v>
      </c>
      <c r="D1056" t="s">
        <v>93</v>
      </c>
      <c r="E1056" t="s">
        <v>4</v>
      </c>
      <c r="F1056" t="s">
        <v>94</v>
      </c>
      <c r="G1056" t="s">
        <v>149</v>
      </c>
      <c r="H1056" t="s">
        <v>161</v>
      </c>
      <c r="I1056" t="s">
        <v>151</v>
      </c>
      <c r="J1056" t="s">
        <v>94</v>
      </c>
      <c r="K1056" t="s">
        <v>162</v>
      </c>
      <c r="L1056" t="s">
        <v>163</v>
      </c>
      <c r="M1056" t="s">
        <v>1196</v>
      </c>
      <c r="N1056">
        <v>98</v>
      </c>
      <c r="O1056">
        <v>-98</v>
      </c>
      <c r="P1056" t="s">
        <v>154</v>
      </c>
      <c r="Q1056" t="s">
        <v>187</v>
      </c>
      <c r="R1056" t="s">
        <v>156</v>
      </c>
      <c r="S1056" t="s">
        <v>157</v>
      </c>
      <c r="T1056" t="s">
        <v>1197</v>
      </c>
    </row>
    <row r="1057" spans="1:20" x14ac:dyDescent="0.25">
      <c r="A1057">
        <v>2026</v>
      </c>
      <c r="B1057" t="s">
        <v>117</v>
      </c>
      <c r="C1057" s="142">
        <v>46090</v>
      </c>
      <c r="D1057" t="s">
        <v>93</v>
      </c>
      <c r="E1057" t="s">
        <v>4</v>
      </c>
      <c r="F1057" t="s">
        <v>94</v>
      </c>
      <c r="G1057" t="s">
        <v>149</v>
      </c>
      <c r="H1057" t="s">
        <v>161</v>
      </c>
      <c r="I1057" t="s">
        <v>151</v>
      </c>
      <c r="J1057" t="s">
        <v>94</v>
      </c>
      <c r="K1057" t="s">
        <v>162</v>
      </c>
      <c r="L1057" t="s">
        <v>163</v>
      </c>
      <c r="M1057" t="s">
        <v>223</v>
      </c>
      <c r="N1057">
        <v>680</v>
      </c>
      <c r="O1057">
        <v>-680</v>
      </c>
      <c r="P1057" t="s">
        <v>224</v>
      </c>
      <c r="Q1057" t="s">
        <v>187</v>
      </c>
      <c r="R1057" t="s">
        <v>156</v>
      </c>
      <c r="S1057" t="s">
        <v>157</v>
      </c>
      <c r="T1057" t="s">
        <v>225</v>
      </c>
    </row>
    <row r="1058" spans="1:20" x14ac:dyDescent="0.25">
      <c r="A1058">
        <v>2026</v>
      </c>
      <c r="B1058" t="s">
        <v>117</v>
      </c>
      <c r="C1058" s="142">
        <v>46091</v>
      </c>
      <c r="D1058" t="s">
        <v>93</v>
      </c>
      <c r="E1058" t="s">
        <v>4</v>
      </c>
      <c r="F1058" t="s">
        <v>94</v>
      </c>
      <c r="G1058" t="s">
        <v>149</v>
      </c>
      <c r="H1058" t="s">
        <v>161</v>
      </c>
      <c r="I1058" t="s">
        <v>151</v>
      </c>
      <c r="J1058" t="s">
        <v>94</v>
      </c>
      <c r="K1058" t="s">
        <v>162</v>
      </c>
      <c r="L1058" t="s">
        <v>163</v>
      </c>
      <c r="M1058" t="s">
        <v>226</v>
      </c>
      <c r="N1058">
        <v>825.6</v>
      </c>
      <c r="O1058">
        <v>-825.6</v>
      </c>
      <c r="P1058" t="s">
        <v>224</v>
      </c>
      <c r="Q1058" t="s">
        <v>187</v>
      </c>
      <c r="R1058" t="s">
        <v>156</v>
      </c>
      <c r="S1058" t="s">
        <v>157</v>
      </c>
      <c r="T1058" t="s">
        <v>227</v>
      </c>
    </row>
    <row r="1059" spans="1:20" x14ac:dyDescent="0.25">
      <c r="A1059">
        <v>2026</v>
      </c>
      <c r="B1059" t="s">
        <v>117</v>
      </c>
      <c r="C1059" s="142">
        <v>46093</v>
      </c>
      <c r="D1059" t="s">
        <v>93</v>
      </c>
      <c r="E1059" t="s">
        <v>4</v>
      </c>
      <c r="F1059" t="s">
        <v>94</v>
      </c>
      <c r="G1059" t="s">
        <v>149</v>
      </c>
      <c r="H1059" t="s">
        <v>161</v>
      </c>
      <c r="I1059" t="s">
        <v>151</v>
      </c>
      <c r="J1059" t="s">
        <v>94</v>
      </c>
      <c r="K1059" t="s">
        <v>162</v>
      </c>
      <c r="L1059" t="s">
        <v>163</v>
      </c>
      <c r="M1059" t="s">
        <v>1198</v>
      </c>
      <c r="N1059">
        <v>1809.42</v>
      </c>
      <c r="O1059">
        <v>-1809.42</v>
      </c>
      <c r="P1059" t="s">
        <v>224</v>
      </c>
      <c r="Q1059" t="s">
        <v>187</v>
      </c>
      <c r="R1059" t="s">
        <v>156</v>
      </c>
      <c r="S1059" t="s">
        <v>157</v>
      </c>
      <c r="T1059" t="s">
        <v>1199</v>
      </c>
    </row>
    <row r="1060" spans="1:20" x14ac:dyDescent="0.25">
      <c r="A1060">
        <v>2026</v>
      </c>
      <c r="B1060" t="s">
        <v>117</v>
      </c>
      <c r="C1060" s="142">
        <v>46104</v>
      </c>
      <c r="D1060" t="s">
        <v>93</v>
      </c>
      <c r="E1060" t="s">
        <v>4</v>
      </c>
      <c r="F1060" t="s">
        <v>94</v>
      </c>
      <c r="G1060" t="s">
        <v>149</v>
      </c>
      <c r="H1060" t="s">
        <v>161</v>
      </c>
      <c r="I1060" t="s">
        <v>151</v>
      </c>
      <c r="J1060" t="s">
        <v>94</v>
      </c>
      <c r="K1060" t="s">
        <v>162</v>
      </c>
      <c r="L1060" t="s">
        <v>163</v>
      </c>
      <c r="M1060" t="s">
        <v>230</v>
      </c>
      <c r="N1060">
        <v>1904.43</v>
      </c>
      <c r="O1060">
        <v>-1904.43</v>
      </c>
      <c r="P1060" t="s">
        <v>224</v>
      </c>
      <c r="Q1060" t="s">
        <v>187</v>
      </c>
      <c r="R1060" t="s">
        <v>156</v>
      </c>
      <c r="S1060" t="s">
        <v>157</v>
      </c>
      <c r="T1060" t="s">
        <v>231</v>
      </c>
    </row>
    <row r="1061" spans="1:20" x14ac:dyDescent="0.25">
      <c r="A1061">
        <v>2026</v>
      </c>
      <c r="B1061" t="s">
        <v>117</v>
      </c>
      <c r="C1061" s="142">
        <v>46107</v>
      </c>
      <c r="D1061" t="s">
        <v>93</v>
      </c>
      <c r="E1061" t="s">
        <v>4</v>
      </c>
      <c r="F1061" t="s">
        <v>94</v>
      </c>
      <c r="G1061" t="s">
        <v>149</v>
      </c>
      <c r="H1061" t="s">
        <v>161</v>
      </c>
      <c r="I1061" t="s">
        <v>151</v>
      </c>
      <c r="J1061" t="s">
        <v>94</v>
      </c>
      <c r="K1061" t="s">
        <v>162</v>
      </c>
      <c r="L1061" t="s">
        <v>163</v>
      </c>
      <c r="M1061" t="s">
        <v>232</v>
      </c>
      <c r="N1061">
        <v>115</v>
      </c>
      <c r="O1061">
        <v>-115</v>
      </c>
      <c r="P1061" t="s">
        <v>224</v>
      </c>
      <c r="Q1061" t="s">
        <v>187</v>
      </c>
      <c r="R1061" t="s">
        <v>156</v>
      </c>
      <c r="S1061" t="s">
        <v>157</v>
      </c>
      <c r="T1061" t="s">
        <v>233</v>
      </c>
    </row>
    <row r="1062" spans="1:20" x14ac:dyDescent="0.25">
      <c r="A1062">
        <v>2025</v>
      </c>
      <c r="B1062" t="s">
        <v>103</v>
      </c>
      <c r="C1062" s="142">
        <v>45684</v>
      </c>
      <c r="D1062" t="s">
        <v>61</v>
      </c>
      <c r="E1062" t="s">
        <v>4</v>
      </c>
      <c r="F1062" t="s">
        <v>63</v>
      </c>
      <c r="G1062" t="s">
        <v>329</v>
      </c>
      <c r="H1062" t="s">
        <v>150</v>
      </c>
      <c r="I1062" t="s">
        <v>350</v>
      </c>
      <c r="J1062" t="s">
        <v>63</v>
      </c>
      <c r="K1062" t="s">
        <v>162</v>
      </c>
      <c r="L1062" t="s">
        <v>163</v>
      </c>
      <c r="N1062">
        <v>1600</v>
      </c>
      <c r="O1062">
        <v>1600</v>
      </c>
      <c r="P1062" t="s">
        <v>154</v>
      </c>
      <c r="Q1062" t="s">
        <v>155</v>
      </c>
      <c r="R1062" t="s">
        <v>156</v>
      </c>
      <c r="S1062" t="s">
        <v>157</v>
      </c>
      <c r="T1062" t="s">
        <v>63</v>
      </c>
    </row>
    <row r="1063" spans="1:20" x14ac:dyDescent="0.25">
      <c r="A1063">
        <v>2025</v>
      </c>
      <c r="B1063" t="s">
        <v>104</v>
      </c>
      <c r="C1063" s="142">
        <v>45706</v>
      </c>
      <c r="D1063" t="s">
        <v>61</v>
      </c>
      <c r="E1063" t="s">
        <v>4</v>
      </c>
      <c r="F1063" t="s">
        <v>63</v>
      </c>
      <c r="G1063" t="s">
        <v>329</v>
      </c>
      <c r="H1063" t="s">
        <v>150</v>
      </c>
      <c r="I1063" t="s">
        <v>350</v>
      </c>
      <c r="J1063" t="s">
        <v>63</v>
      </c>
      <c r="K1063" t="s">
        <v>159</v>
      </c>
      <c r="L1063" t="s">
        <v>160</v>
      </c>
      <c r="N1063">
        <v>988.19</v>
      </c>
      <c r="O1063">
        <v>988.19</v>
      </c>
      <c r="P1063" t="s">
        <v>154</v>
      </c>
      <c r="Q1063" t="s">
        <v>155</v>
      </c>
      <c r="R1063" t="s">
        <v>156</v>
      </c>
      <c r="S1063" t="s">
        <v>157</v>
      </c>
      <c r="T1063" t="s">
        <v>63</v>
      </c>
    </row>
    <row r="1064" spans="1:20" x14ac:dyDescent="0.25">
      <c r="A1064">
        <v>2025</v>
      </c>
      <c r="B1064" t="s">
        <v>104</v>
      </c>
      <c r="C1064" s="142">
        <v>45708</v>
      </c>
      <c r="D1064" t="s">
        <v>61</v>
      </c>
      <c r="E1064" t="s">
        <v>4</v>
      </c>
      <c r="F1064" t="s">
        <v>63</v>
      </c>
      <c r="G1064" t="s">
        <v>329</v>
      </c>
      <c r="H1064" t="s">
        <v>150</v>
      </c>
      <c r="I1064" t="s">
        <v>350</v>
      </c>
      <c r="J1064" t="s">
        <v>63</v>
      </c>
      <c r="K1064" t="s">
        <v>162</v>
      </c>
      <c r="L1064" t="s">
        <v>163</v>
      </c>
      <c r="N1064">
        <v>1000</v>
      </c>
      <c r="O1064">
        <v>1000</v>
      </c>
      <c r="P1064" t="s">
        <v>154</v>
      </c>
      <c r="Q1064" t="s">
        <v>155</v>
      </c>
      <c r="R1064" t="s">
        <v>156</v>
      </c>
      <c r="S1064" t="s">
        <v>157</v>
      </c>
      <c r="T1064" t="s">
        <v>63</v>
      </c>
    </row>
    <row r="1065" spans="1:20" x14ac:dyDescent="0.25">
      <c r="A1065">
        <v>2025</v>
      </c>
      <c r="B1065" t="s">
        <v>104</v>
      </c>
      <c r="C1065" s="142">
        <v>45715</v>
      </c>
      <c r="D1065" t="s">
        <v>61</v>
      </c>
      <c r="E1065" t="s">
        <v>4</v>
      </c>
      <c r="F1065" t="s">
        <v>63</v>
      </c>
      <c r="G1065" t="s">
        <v>329</v>
      </c>
      <c r="H1065" t="s">
        <v>150</v>
      </c>
      <c r="I1065" t="s">
        <v>350</v>
      </c>
      <c r="J1065" t="s">
        <v>63</v>
      </c>
      <c r="K1065" t="s">
        <v>162</v>
      </c>
      <c r="L1065" t="s">
        <v>163</v>
      </c>
      <c r="N1065">
        <v>1000</v>
      </c>
      <c r="O1065">
        <v>1000</v>
      </c>
      <c r="P1065" t="s">
        <v>154</v>
      </c>
      <c r="Q1065" t="s">
        <v>155</v>
      </c>
      <c r="R1065" t="s">
        <v>156</v>
      </c>
      <c r="S1065" t="s">
        <v>157</v>
      </c>
      <c r="T1065" t="s">
        <v>63</v>
      </c>
    </row>
    <row r="1066" spans="1:20" x14ac:dyDescent="0.25">
      <c r="A1066">
        <v>2025</v>
      </c>
      <c r="B1066" t="s">
        <v>107</v>
      </c>
      <c r="C1066" s="142">
        <v>45803</v>
      </c>
      <c r="D1066" t="s">
        <v>61</v>
      </c>
      <c r="E1066" t="s">
        <v>4</v>
      </c>
      <c r="F1066" t="s">
        <v>63</v>
      </c>
      <c r="G1066" t="s">
        <v>329</v>
      </c>
      <c r="H1066" t="s">
        <v>150</v>
      </c>
      <c r="I1066" t="s">
        <v>310</v>
      </c>
      <c r="J1066" t="s">
        <v>63</v>
      </c>
      <c r="K1066" t="s">
        <v>159</v>
      </c>
      <c r="L1066" t="s">
        <v>160</v>
      </c>
      <c r="N1066">
        <v>15</v>
      </c>
      <c r="O1066">
        <v>15</v>
      </c>
      <c r="P1066" t="s">
        <v>154</v>
      </c>
      <c r="Q1066" t="s">
        <v>155</v>
      </c>
      <c r="R1066" t="s">
        <v>156</v>
      </c>
      <c r="S1066" t="s">
        <v>157</v>
      </c>
      <c r="T1066" t="s">
        <v>63</v>
      </c>
    </row>
    <row r="1067" spans="1:20" x14ac:dyDescent="0.25">
      <c r="A1067">
        <v>2025</v>
      </c>
      <c r="B1067" t="s">
        <v>107</v>
      </c>
      <c r="C1067" s="142">
        <v>45807</v>
      </c>
      <c r="D1067" t="s">
        <v>61</v>
      </c>
      <c r="E1067" t="s">
        <v>4</v>
      </c>
      <c r="F1067" t="s">
        <v>63</v>
      </c>
      <c r="G1067" t="s">
        <v>329</v>
      </c>
      <c r="H1067" t="s">
        <v>150</v>
      </c>
      <c r="I1067" t="s">
        <v>310</v>
      </c>
      <c r="J1067" t="s">
        <v>63</v>
      </c>
      <c r="K1067" t="s">
        <v>159</v>
      </c>
      <c r="L1067" t="s">
        <v>160</v>
      </c>
      <c r="N1067">
        <v>54.54</v>
      </c>
      <c r="O1067">
        <v>54.54</v>
      </c>
      <c r="P1067" t="s">
        <v>154</v>
      </c>
      <c r="Q1067" t="s">
        <v>155</v>
      </c>
      <c r="R1067" t="s">
        <v>156</v>
      </c>
      <c r="S1067" t="s">
        <v>157</v>
      </c>
      <c r="T1067" t="s">
        <v>63</v>
      </c>
    </row>
    <row r="1068" spans="1:20" x14ac:dyDescent="0.25">
      <c r="A1068">
        <v>2025</v>
      </c>
      <c r="B1068" t="s">
        <v>107</v>
      </c>
      <c r="C1068" s="142">
        <v>45807</v>
      </c>
      <c r="D1068" t="s">
        <v>61</v>
      </c>
      <c r="E1068" t="s">
        <v>4</v>
      </c>
      <c r="F1068" t="s">
        <v>63</v>
      </c>
      <c r="G1068" t="s">
        <v>329</v>
      </c>
      <c r="H1068" t="s">
        <v>150</v>
      </c>
      <c r="I1068" t="s">
        <v>310</v>
      </c>
      <c r="J1068" t="s">
        <v>63</v>
      </c>
      <c r="K1068" t="s">
        <v>159</v>
      </c>
      <c r="L1068" t="s">
        <v>160</v>
      </c>
      <c r="N1068">
        <v>35.200000000000003</v>
      </c>
      <c r="O1068">
        <v>35.200000000000003</v>
      </c>
      <c r="P1068" t="s">
        <v>154</v>
      </c>
      <c r="Q1068" t="s">
        <v>155</v>
      </c>
      <c r="R1068" t="s">
        <v>156</v>
      </c>
      <c r="S1068" t="s">
        <v>157</v>
      </c>
      <c r="T1068" t="s">
        <v>63</v>
      </c>
    </row>
    <row r="1069" spans="1:20" x14ac:dyDescent="0.25">
      <c r="A1069">
        <v>2025</v>
      </c>
      <c r="B1069" t="s">
        <v>107</v>
      </c>
      <c r="C1069" s="142">
        <v>45807</v>
      </c>
      <c r="D1069" t="s">
        <v>61</v>
      </c>
      <c r="E1069" t="s">
        <v>4</v>
      </c>
      <c r="F1069" t="s">
        <v>63</v>
      </c>
      <c r="G1069" t="s">
        <v>329</v>
      </c>
      <c r="H1069" t="s">
        <v>150</v>
      </c>
      <c r="I1069" t="s">
        <v>310</v>
      </c>
      <c r="J1069" t="s">
        <v>63</v>
      </c>
      <c r="K1069" t="s">
        <v>159</v>
      </c>
      <c r="L1069" t="s">
        <v>160</v>
      </c>
      <c r="N1069">
        <v>27.62</v>
      </c>
      <c r="O1069">
        <v>27.62</v>
      </c>
      <c r="P1069" t="s">
        <v>154</v>
      </c>
      <c r="Q1069" t="s">
        <v>155</v>
      </c>
      <c r="R1069" t="s">
        <v>156</v>
      </c>
      <c r="S1069" t="s">
        <v>157</v>
      </c>
      <c r="T1069" t="s">
        <v>63</v>
      </c>
    </row>
    <row r="1070" spans="1:20" x14ac:dyDescent="0.25">
      <c r="A1070">
        <v>2025</v>
      </c>
      <c r="B1070" t="s">
        <v>107</v>
      </c>
      <c r="C1070" s="142">
        <v>45807</v>
      </c>
      <c r="D1070" t="s">
        <v>61</v>
      </c>
      <c r="E1070" t="s">
        <v>4</v>
      </c>
      <c r="F1070" t="s">
        <v>63</v>
      </c>
      <c r="G1070" t="s">
        <v>329</v>
      </c>
      <c r="H1070" t="s">
        <v>150</v>
      </c>
      <c r="I1070" t="s">
        <v>310</v>
      </c>
      <c r="J1070" t="s">
        <v>63</v>
      </c>
      <c r="K1070" t="s">
        <v>159</v>
      </c>
      <c r="L1070" t="s">
        <v>160</v>
      </c>
      <c r="N1070">
        <v>34.08</v>
      </c>
      <c r="O1070">
        <v>34.08</v>
      </c>
      <c r="P1070" t="s">
        <v>154</v>
      </c>
      <c r="Q1070" t="s">
        <v>155</v>
      </c>
      <c r="R1070" t="s">
        <v>156</v>
      </c>
      <c r="S1070" t="s">
        <v>157</v>
      </c>
      <c r="T1070" t="s">
        <v>63</v>
      </c>
    </row>
    <row r="1071" spans="1:20" x14ac:dyDescent="0.25">
      <c r="A1071">
        <v>2025</v>
      </c>
      <c r="B1071" t="s">
        <v>108</v>
      </c>
      <c r="C1071" s="142">
        <v>45828</v>
      </c>
      <c r="D1071" t="s">
        <v>61</v>
      </c>
      <c r="E1071" t="s">
        <v>4</v>
      </c>
      <c r="F1071" t="s">
        <v>63</v>
      </c>
      <c r="G1071" t="s">
        <v>329</v>
      </c>
      <c r="H1071" t="s">
        <v>161</v>
      </c>
      <c r="I1071" t="s">
        <v>310</v>
      </c>
      <c r="J1071" t="s">
        <v>63</v>
      </c>
      <c r="K1071" t="s">
        <v>152</v>
      </c>
      <c r="L1071" t="s">
        <v>153</v>
      </c>
      <c r="M1071" t="s">
        <v>1064</v>
      </c>
      <c r="N1071">
        <v>42.53</v>
      </c>
      <c r="O1071">
        <v>-42.53</v>
      </c>
      <c r="P1071" t="s">
        <v>154</v>
      </c>
      <c r="Q1071" t="s">
        <v>165</v>
      </c>
      <c r="R1071" t="s">
        <v>166</v>
      </c>
      <c r="S1071" t="s">
        <v>167</v>
      </c>
      <c r="T1071" t="s">
        <v>1200</v>
      </c>
    </row>
    <row r="1072" spans="1:20" x14ac:dyDescent="0.25">
      <c r="A1072">
        <v>2025</v>
      </c>
      <c r="B1072" t="s">
        <v>108</v>
      </c>
      <c r="C1072" s="142">
        <v>45814</v>
      </c>
      <c r="D1072" t="s">
        <v>61</v>
      </c>
      <c r="E1072" t="s">
        <v>4</v>
      </c>
      <c r="F1072" t="s">
        <v>63</v>
      </c>
      <c r="G1072" t="s">
        <v>329</v>
      </c>
      <c r="H1072" t="s">
        <v>161</v>
      </c>
      <c r="I1072" t="s">
        <v>310</v>
      </c>
      <c r="J1072" t="s">
        <v>63</v>
      </c>
      <c r="K1072" t="s">
        <v>162</v>
      </c>
      <c r="L1072" t="s">
        <v>163</v>
      </c>
      <c r="M1072" t="s">
        <v>1072</v>
      </c>
      <c r="N1072">
        <v>283.10000000000002</v>
      </c>
      <c r="O1072">
        <v>-283.10000000000002</v>
      </c>
      <c r="P1072" t="s">
        <v>154</v>
      </c>
      <c r="Q1072" t="s">
        <v>165</v>
      </c>
      <c r="R1072" t="s">
        <v>166</v>
      </c>
      <c r="S1072" t="s">
        <v>167</v>
      </c>
      <c r="T1072" t="s">
        <v>1201</v>
      </c>
    </row>
    <row r="1073" spans="1:20" x14ac:dyDescent="0.25">
      <c r="A1073">
        <v>2025</v>
      </c>
      <c r="B1073" t="s">
        <v>108</v>
      </c>
      <c r="C1073" s="142">
        <v>45821</v>
      </c>
      <c r="D1073" t="s">
        <v>61</v>
      </c>
      <c r="E1073" t="s">
        <v>4</v>
      </c>
      <c r="F1073" t="s">
        <v>63</v>
      </c>
      <c r="G1073" t="s">
        <v>329</v>
      </c>
      <c r="H1073" t="s">
        <v>161</v>
      </c>
      <c r="I1073" t="s">
        <v>310</v>
      </c>
      <c r="J1073" t="s">
        <v>63</v>
      </c>
      <c r="K1073" t="s">
        <v>162</v>
      </c>
      <c r="L1073" t="s">
        <v>163</v>
      </c>
      <c r="M1073" t="s">
        <v>1202</v>
      </c>
      <c r="N1073">
        <v>19.350000000000001</v>
      </c>
      <c r="O1073">
        <v>-19.350000000000001</v>
      </c>
      <c r="P1073" t="s">
        <v>154</v>
      </c>
      <c r="Q1073" t="s">
        <v>165</v>
      </c>
      <c r="R1073" t="s">
        <v>166</v>
      </c>
      <c r="S1073" t="s">
        <v>167</v>
      </c>
      <c r="T1073" t="s">
        <v>1203</v>
      </c>
    </row>
    <row r="1074" spans="1:20" x14ac:dyDescent="0.25">
      <c r="A1074">
        <v>2025</v>
      </c>
      <c r="B1074" t="s">
        <v>108</v>
      </c>
      <c r="C1074" s="142">
        <v>45833</v>
      </c>
      <c r="D1074" t="s">
        <v>61</v>
      </c>
      <c r="E1074" t="s">
        <v>4</v>
      </c>
      <c r="F1074" t="s">
        <v>63</v>
      </c>
      <c r="G1074" t="s">
        <v>329</v>
      </c>
      <c r="H1074" t="s">
        <v>161</v>
      </c>
      <c r="I1074" t="s">
        <v>310</v>
      </c>
      <c r="J1074" t="s">
        <v>63</v>
      </c>
      <c r="K1074" t="s">
        <v>162</v>
      </c>
      <c r="L1074" t="s">
        <v>163</v>
      </c>
      <c r="M1074" t="s">
        <v>1204</v>
      </c>
      <c r="N1074">
        <v>2000</v>
      </c>
      <c r="O1074">
        <v>-2000</v>
      </c>
      <c r="P1074" t="s">
        <v>154</v>
      </c>
      <c r="Q1074" t="s">
        <v>165</v>
      </c>
      <c r="R1074" t="s">
        <v>166</v>
      </c>
      <c r="S1074" t="s">
        <v>167</v>
      </c>
      <c r="T1074" t="s">
        <v>1205</v>
      </c>
    </row>
    <row r="1075" spans="1:20" x14ac:dyDescent="0.25">
      <c r="A1075">
        <v>2025</v>
      </c>
      <c r="B1075" t="s">
        <v>109</v>
      </c>
      <c r="C1075" s="142">
        <v>45855</v>
      </c>
      <c r="D1075" t="s">
        <v>61</v>
      </c>
      <c r="E1075" t="s">
        <v>4</v>
      </c>
      <c r="F1075" t="s">
        <v>63</v>
      </c>
      <c r="G1075" t="s">
        <v>329</v>
      </c>
      <c r="H1075" t="s">
        <v>161</v>
      </c>
      <c r="I1075" t="s">
        <v>310</v>
      </c>
      <c r="J1075" t="s">
        <v>63</v>
      </c>
      <c r="K1075" t="s">
        <v>162</v>
      </c>
      <c r="L1075" t="s">
        <v>163</v>
      </c>
      <c r="M1075" t="s">
        <v>1106</v>
      </c>
      <c r="N1075">
        <v>367.46</v>
      </c>
      <c r="O1075">
        <v>-367.46</v>
      </c>
      <c r="P1075" t="s">
        <v>154</v>
      </c>
      <c r="Q1075" t="s">
        <v>165</v>
      </c>
      <c r="R1075" t="s">
        <v>166</v>
      </c>
      <c r="S1075" t="s">
        <v>167</v>
      </c>
      <c r="T1075" t="s">
        <v>1206</v>
      </c>
    </row>
    <row r="1076" spans="1:20" x14ac:dyDescent="0.25">
      <c r="A1076">
        <v>2025</v>
      </c>
      <c r="B1076" t="s">
        <v>110</v>
      </c>
      <c r="C1076" s="142">
        <v>45883</v>
      </c>
      <c r="D1076" t="s">
        <v>61</v>
      </c>
      <c r="E1076" t="s">
        <v>4</v>
      </c>
      <c r="F1076" t="s">
        <v>63</v>
      </c>
      <c r="G1076" t="s">
        <v>329</v>
      </c>
      <c r="H1076" t="s">
        <v>161</v>
      </c>
      <c r="I1076" t="s">
        <v>310</v>
      </c>
      <c r="J1076" t="s">
        <v>63</v>
      </c>
      <c r="K1076" t="s">
        <v>162</v>
      </c>
      <c r="L1076" t="s">
        <v>163</v>
      </c>
      <c r="M1076" t="s">
        <v>873</v>
      </c>
      <c r="N1076">
        <v>394.63</v>
      </c>
      <c r="O1076">
        <v>-394.63</v>
      </c>
      <c r="P1076" t="s">
        <v>154</v>
      </c>
      <c r="Q1076" t="s">
        <v>165</v>
      </c>
      <c r="R1076" t="s">
        <v>166</v>
      </c>
      <c r="S1076" t="s">
        <v>167</v>
      </c>
      <c r="T1076" t="s">
        <v>1207</v>
      </c>
    </row>
    <row r="1077" spans="1:20" x14ac:dyDescent="0.25">
      <c r="A1077">
        <v>2025</v>
      </c>
      <c r="B1077" t="s">
        <v>110</v>
      </c>
      <c r="C1077" s="142">
        <v>45900</v>
      </c>
      <c r="D1077" t="s">
        <v>61</v>
      </c>
      <c r="E1077" t="s">
        <v>4</v>
      </c>
      <c r="F1077" t="s">
        <v>63</v>
      </c>
      <c r="G1077" t="s">
        <v>329</v>
      </c>
      <c r="H1077" t="s">
        <v>161</v>
      </c>
      <c r="I1077" t="s">
        <v>310</v>
      </c>
      <c r="J1077" t="s">
        <v>63</v>
      </c>
      <c r="K1077" t="s">
        <v>162</v>
      </c>
      <c r="L1077" t="s">
        <v>163</v>
      </c>
      <c r="M1077" t="s">
        <v>1208</v>
      </c>
      <c r="N1077">
        <v>780</v>
      </c>
      <c r="O1077">
        <v>-780</v>
      </c>
      <c r="P1077" t="s">
        <v>154</v>
      </c>
      <c r="Q1077" t="s">
        <v>165</v>
      </c>
      <c r="R1077" t="s">
        <v>166</v>
      </c>
      <c r="S1077" t="s">
        <v>167</v>
      </c>
      <c r="T1077" t="s">
        <v>1209</v>
      </c>
    </row>
    <row r="1078" spans="1:20" x14ac:dyDescent="0.25">
      <c r="A1078">
        <v>2025</v>
      </c>
      <c r="B1078" t="s">
        <v>111</v>
      </c>
      <c r="C1078" s="142">
        <v>45902</v>
      </c>
      <c r="D1078" t="s">
        <v>61</v>
      </c>
      <c r="E1078" t="s">
        <v>4</v>
      </c>
      <c r="F1078" t="s">
        <v>63</v>
      </c>
      <c r="G1078" t="s">
        <v>329</v>
      </c>
      <c r="H1078" t="s">
        <v>161</v>
      </c>
      <c r="I1078" t="s">
        <v>310</v>
      </c>
      <c r="J1078" t="s">
        <v>63</v>
      </c>
      <c r="K1078" t="s">
        <v>162</v>
      </c>
      <c r="L1078" t="s">
        <v>163</v>
      </c>
      <c r="M1078" t="s">
        <v>1210</v>
      </c>
      <c r="N1078">
        <v>31.22</v>
      </c>
      <c r="O1078">
        <v>-31.22</v>
      </c>
      <c r="P1078" t="s">
        <v>154</v>
      </c>
      <c r="Q1078" t="s">
        <v>165</v>
      </c>
      <c r="R1078" t="s">
        <v>166</v>
      </c>
      <c r="S1078" t="s">
        <v>167</v>
      </c>
      <c r="T1078" t="s">
        <v>1211</v>
      </c>
    </row>
    <row r="1079" spans="1:20" x14ac:dyDescent="0.25">
      <c r="A1079">
        <v>2025</v>
      </c>
      <c r="B1079" t="s">
        <v>111</v>
      </c>
      <c r="C1079" s="142">
        <v>45902</v>
      </c>
      <c r="D1079" t="s">
        <v>61</v>
      </c>
      <c r="E1079" t="s">
        <v>4</v>
      </c>
      <c r="F1079" t="s">
        <v>63</v>
      </c>
      <c r="G1079" t="s">
        <v>329</v>
      </c>
      <c r="H1079" t="s">
        <v>161</v>
      </c>
      <c r="I1079" t="s">
        <v>310</v>
      </c>
      <c r="J1079" t="s">
        <v>63</v>
      </c>
      <c r="K1079" t="s">
        <v>162</v>
      </c>
      <c r="L1079" t="s">
        <v>163</v>
      </c>
      <c r="M1079" t="s">
        <v>1212</v>
      </c>
      <c r="N1079">
        <v>120.7</v>
      </c>
      <c r="O1079">
        <v>-120.7</v>
      </c>
      <c r="P1079" t="s">
        <v>154</v>
      </c>
      <c r="Q1079" t="s">
        <v>165</v>
      </c>
      <c r="R1079" t="s">
        <v>166</v>
      </c>
      <c r="S1079" t="s">
        <v>167</v>
      </c>
      <c r="T1079" t="s">
        <v>1213</v>
      </c>
    </row>
    <row r="1080" spans="1:20" x14ac:dyDescent="0.25">
      <c r="A1080">
        <v>2025</v>
      </c>
      <c r="B1080" t="s">
        <v>111</v>
      </c>
      <c r="C1080" s="142">
        <v>45916</v>
      </c>
      <c r="D1080" t="s">
        <v>61</v>
      </c>
      <c r="E1080" t="s">
        <v>4</v>
      </c>
      <c r="F1080" t="s">
        <v>63</v>
      </c>
      <c r="G1080" t="s">
        <v>329</v>
      </c>
      <c r="H1080" t="s">
        <v>161</v>
      </c>
      <c r="I1080" t="s">
        <v>310</v>
      </c>
      <c r="J1080" t="s">
        <v>63</v>
      </c>
      <c r="K1080" t="s">
        <v>162</v>
      </c>
      <c r="L1080" t="s">
        <v>163</v>
      </c>
      <c r="M1080" t="s">
        <v>544</v>
      </c>
      <c r="N1080">
        <v>875</v>
      </c>
      <c r="O1080">
        <v>-875</v>
      </c>
      <c r="P1080" t="s">
        <v>154</v>
      </c>
      <c r="Q1080" t="s">
        <v>165</v>
      </c>
      <c r="R1080" t="s">
        <v>166</v>
      </c>
      <c r="S1080" t="s">
        <v>167</v>
      </c>
      <c r="T1080" t="s">
        <v>1214</v>
      </c>
    </row>
    <row r="1081" spans="1:20" x14ac:dyDescent="0.25">
      <c r="A1081">
        <v>2025</v>
      </c>
      <c r="B1081" t="s">
        <v>111</v>
      </c>
      <c r="C1081" s="142">
        <v>45918</v>
      </c>
      <c r="D1081" t="s">
        <v>61</v>
      </c>
      <c r="E1081" t="s">
        <v>4</v>
      </c>
      <c r="F1081" t="s">
        <v>63</v>
      </c>
      <c r="G1081" t="s">
        <v>329</v>
      </c>
      <c r="H1081" t="s">
        <v>161</v>
      </c>
      <c r="I1081" t="s">
        <v>310</v>
      </c>
      <c r="J1081" t="s">
        <v>63</v>
      </c>
      <c r="K1081" t="s">
        <v>162</v>
      </c>
      <c r="L1081" t="s">
        <v>163</v>
      </c>
      <c r="M1081" t="s">
        <v>1215</v>
      </c>
      <c r="N1081">
        <v>184</v>
      </c>
      <c r="O1081">
        <v>-184</v>
      </c>
      <c r="P1081" t="s">
        <v>154</v>
      </c>
      <c r="Q1081" t="s">
        <v>165</v>
      </c>
      <c r="R1081" t="s">
        <v>166</v>
      </c>
      <c r="S1081" t="s">
        <v>167</v>
      </c>
      <c r="T1081" t="s">
        <v>1216</v>
      </c>
    </row>
    <row r="1082" spans="1:20" x14ac:dyDescent="0.25">
      <c r="A1082">
        <v>2025</v>
      </c>
      <c r="B1082" t="s">
        <v>111</v>
      </c>
      <c r="C1082" s="142">
        <v>45925</v>
      </c>
      <c r="D1082" t="s">
        <v>61</v>
      </c>
      <c r="E1082" t="s">
        <v>4</v>
      </c>
      <c r="F1082" t="s">
        <v>63</v>
      </c>
      <c r="G1082" t="s">
        <v>329</v>
      </c>
      <c r="H1082" t="s">
        <v>161</v>
      </c>
      <c r="I1082" t="s">
        <v>310</v>
      </c>
      <c r="J1082" t="s">
        <v>63</v>
      </c>
      <c r="K1082" t="s">
        <v>162</v>
      </c>
      <c r="L1082" t="s">
        <v>163</v>
      </c>
      <c r="M1082" t="s">
        <v>1217</v>
      </c>
      <c r="N1082">
        <v>1454</v>
      </c>
      <c r="O1082">
        <v>-1454</v>
      </c>
      <c r="P1082" t="s">
        <v>154</v>
      </c>
      <c r="Q1082" t="s">
        <v>165</v>
      </c>
      <c r="R1082" t="s">
        <v>166</v>
      </c>
      <c r="S1082" t="s">
        <v>167</v>
      </c>
      <c r="T1082" t="s">
        <v>1218</v>
      </c>
    </row>
    <row r="1083" spans="1:20" x14ac:dyDescent="0.25">
      <c r="A1083">
        <v>2025</v>
      </c>
      <c r="B1083" t="s">
        <v>112</v>
      </c>
      <c r="C1083" s="142">
        <v>45932</v>
      </c>
      <c r="D1083" t="s">
        <v>61</v>
      </c>
      <c r="E1083" t="s">
        <v>4</v>
      </c>
      <c r="F1083" t="s">
        <v>63</v>
      </c>
      <c r="G1083" t="s">
        <v>329</v>
      </c>
      <c r="H1083" t="s">
        <v>161</v>
      </c>
      <c r="I1083" t="s">
        <v>310</v>
      </c>
      <c r="J1083" t="s">
        <v>63</v>
      </c>
      <c r="K1083" t="s">
        <v>162</v>
      </c>
      <c r="L1083" t="s">
        <v>163</v>
      </c>
      <c r="M1083" t="s">
        <v>1219</v>
      </c>
      <c r="N1083">
        <v>660</v>
      </c>
      <c r="O1083">
        <v>-660</v>
      </c>
      <c r="P1083" t="s">
        <v>154</v>
      </c>
      <c r="Q1083" t="s">
        <v>187</v>
      </c>
      <c r="R1083" t="s">
        <v>166</v>
      </c>
      <c r="S1083" t="s">
        <v>167</v>
      </c>
      <c r="T1083" t="s">
        <v>1220</v>
      </c>
    </row>
    <row r="1084" spans="1:20" x14ac:dyDescent="0.25">
      <c r="A1084">
        <v>2025</v>
      </c>
      <c r="B1084" t="s">
        <v>112</v>
      </c>
      <c r="C1084" s="142">
        <v>45932</v>
      </c>
      <c r="D1084" t="s">
        <v>61</v>
      </c>
      <c r="E1084" t="s">
        <v>4</v>
      </c>
      <c r="F1084" t="s">
        <v>63</v>
      </c>
      <c r="G1084" t="s">
        <v>329</v>
      </c>
      <c r="H1084" t="s">
        <v>161</v>
      </c>
      <c r="I1084" t="s">
        <v>310</v>
      </c>
      <c r="J1084" t="s">
        <v>63</v>
      </c>
      <c r="K1084" t="s">
        <v>162</v>
      </c>
      <c r="L1084" t="s">
        <v>163</v>
      </c>
      <c r="M1084" t="s">
        <v>1221</v>
      </c>
      <c r="N1084">
        <v>490</v>
      </c>
      <c r="O1084">
        <v>-490</v>
      </c>
      <c r="P1084" t="s">
        <v>154</v>
      </c>
      <c r="Q1084" t="s">
        <v>187</v>
      </c>
      <c r="R1084" t="s">
        <v>166</v>
      </c>
      <c r="S1084" t="s">
        <v>167</v>
      </c>
      <c r="T1084" t="s">
        <v>1222</v>
      </c>
    </row>
    <row r="1085" spans="1:20" x14ac:dyDescent="0.25">
      <c r="A1085">
        <v>2025</v>
      </c>
      <c r="B1085" t="s">
        <v>112</v>
      </c>
      <c r="C1085" s="142">
        <v>45933</v>
      </c>
      <c r="D1085" t="s">
        <v>61</v>
      </c>
      <c r="E1085" t="s">
        <v>4</v>
      </c>
      <c r="F1085" t="s">
        <v>63</v>
      </c>
      <c r="G1085" t="s">
        <v>329</v>
      </c>
      <c r="H1085" t="s">
        <v>161</v>
      </c>
      <c r="I1085" t="s">
        <v>310</v>
      </c>
      <c r="J1085" t="s">
        <v>63</v>
      </c>
      <c r="K1085" t="s">
        <v>162</v>
      </c>
      <c r="L1085" t="s">
        <v>163</v>
      </c>
      <c r="M1085" t="s">
        <v>1223</v>
      </c>
      <c r="N1085">
        <v>84.82</v>
      </c>
      <c r="O1085">
        <v>-84.82</v>
      </c>
      <c r="P1085" t="s">
        <v>154</v>
      </c>
      <c r="Q1085" t="s">
        <v>187</v>
      </c>
      <c r="R1085" t="s">
        <v>166</v>
      </c>
      <c r="S1085" t="s">
        <v>167</v>
      </c>
      <c r="T1085" t="s">
        <v>1224</v>
      </c>
    </row>
    <row r="1086" spans="1:20" x14ac:dyDescent="0.25">
      <c r="A1086">
        <v>2025</v>
      </c>
      <c r="B1086" t="s">
        <v>112</v>
      </c>
      <c r="C1086" s="142">
        <v>45940</v>
      </c>
      <c r="D1086" t="s">
        <v>61</v>
      </c>
      <c r="E1086" t="s">
        <v>4</v>
      </c>
      <c r="F1086" t="s">
        <v>63</v>
      </c>
      <c r="G1086" t="s">
        <v>329</v>
      </c>
      <c r="H1086" t="s">
        <v>161</v>
      </c>
      <c r="I1086" t="s">
        <v>310</v>
      </c>
      <c r="J1086" t="s">
        <v>63</v>
      </c>
      <c r="K1086" t="s">
        <v>162</v>
      </c>
      <c r="L1086" t="s">
        <v>163</v>
      </c>
      <c r="M1086" t="s">
        <v>1225</v>
      </c>
      <c r="N1086">
        <v>91</v>
      </c>
      <c r="O1086">
        <v>-91</v>
      </c>
      <c r="P1086" t="s">
        <v>154</v>
      </c>
      <c r="Q1086" t="s">
        <v>187</v>
      </c>
      <c r="R1086" t="s">
        <v>166</v>
      </c>
      <c r="S1086" t="s">
        <v>167</v>
      </c>
      <c r="T1086" t="s">
        <v>1226</v>
      </c>
    </row>
    <row r="1087" spans="1:20" x14ac:dyDescent="0.25">
      <c r="A1087">
        <v>2025</v>
      </c>
      <c r="B1087" t="s">
        <v>112</v>
      </c>
      <c r="C1087" s="142">
        <v>45948</v>
      </c>
      <c r="D1087" t="s">
        <v>61</v>
      </c>
      <c r="E1087" t="s">
        <v>4</v>
      </c>
      <c r="F1087" t="s">
        <v>63</v>
      </c>
      <c r="G1087" t="s">
        <v>329</v>
      </c>
      <c r="H1087" t="s">
        <v>161</v>
      </c>
      <c r="I1087" t="s">
        <v>310</v>
      </c>
      <c r="J1087" t="s">
        <v>63</v>
      </c>
      <c r="K1087" t="s">
        <v>162</v>
      </c>
      <c r="L1087" t="s">
        <v>163</v>
      </c>
      <c r="M1087" t="s">
        <v>917</v>
      </c>
      <c r="N1087">
        <v>600</v>
      </c>
      <c r="O1087">
        <v>-600</v>
      </c>
      <c r="P1087" t="s">
        <v>154</v>
      </c>
      <c r="Q1087" t="s">
        <v>187</v>
      </c>
      <c r="R1087" t="s">
        <v>166</v>
      </c>
      <c r="S1087" t="s">
        <v>167</v>
      </c>
      <c r="T1087" t="s">
        <v>1227</v>
      </c>
    </row>
    <row r="1088" spans="1:20" x14ac:dyDescent="0.25">
      <c r="A1088">
        <v>2025</v>
      </c>
      <c r="B1088" t="s">
        <v>113</v>
      </c>
      <c r="C1088" s="142">
        <v>45988</v>
      </c>
      <c r="D1088" t="s">
        <v>61</v>
      </c>
      <c r="E1088" t="s">
        <v>4</v>
      </c>
      <c r="F1088" t="s">
        <v>63</v>
      </c>
      <c r="G1088" t="s">
        <v>329</v>
      </c>
      <c r="H1088" t="s">
        <v>161</v>
      </c>
      <c r="I1088" t="s">
        <v>310</v>
      </c>
      <c r="J1088" t="s">
        <v>63</v>
      </c>
      <c r="K1088" t="s">
        <v>162</v>
      </c>
      <c r="L1088" t="s">
        <v>163</v>
      </c>
      <c r="M1088" t="s">
        <v>1228</v>
      </c>
      <c r="N1088">
        <v>350</v>
      </c>
      <c r="O1088">
        <v>-350</v>
      </c>
      <c r="P1088" t="s">
        <v>154</v>
      </c>
      <c r="Q1088" t="s">
        <v>187</v>
      </c>
      <c r="R1088" t="s">
        <v>166</v>
      </c>
      <c r="S1088" t="s">
        <v>167</v>
      </c>
      <c r="T1088" t="s">
        <v>1229</v>
      </c>
    </row>
    <row r="1089" spans="1:20" x14ac:dyDescent="0.25">
      <c r="A1089">
        <v>2025</v>
      </c>
      <c r="B1089" t="s">
        <v>114</v>
      </c>
      <c r="C1089" s="142">
        <v>45995</v>
      </c>
      <c r="D1089" t="s">
        <v>61</v>
      </c>
      <c r="E1089" t="s">
        <v>4</v>
      </c>
      <c r="F1089" t="s">
        <v>63</v>
      </c>
      <c r="G1089" t="s">
        <v>329</v>
      </c>
      <c r="H1089" t="s">
        <v>291</v>
      </c>
      <c r="I1089" t="s">
        <v>310</v>
      </c>
      <c r="J1089" t="s">
        <v>63</v>
      </c>
      <c r="K1089" t="s">
        <v>162</v>
      </c>
      <c r="L1089" t="s">
        <v>163</v>
      </c>
      <c r="M1089" t="s">
        <v>1230</v>
      </c>
      <c r="N1089">
        <v>179.38</v>
      </c>
      <c r="O1089">
        <v>-179.38</v>
      </c>
      <c r="P1089" t="s">
        <v>209</v>
      </c>
      <c r="Q1089" t="s">
        <v>187</v>
      </c>
      <c r="R1089" t="s">
        <v>166</v>
      </c>
      <c r="S1089" t="s">
        <v>167</v>
      </c>
      <c r="T1089" t="s">
        <v>1231</v>
      </c>
    </row>
    <row r="1090" spans="1:20" x14ac:dyDescent="0.25">
      <c r="A1090">
        <v>2026</v>
      </c>
      <c r="B1090" t="s">
        <v>115</v>
      </c>
      <c r="C1090" s="142">
        <v>46048</v>
      </c>
      <c r="D1090" t="s">
        <v>61</v>
      </c>
      <c r="E1090" t="s">
        <v>4</v>
      </c>
      <c r="F1090" t="s">
        <v>63</v>
      </c>
      <c r="G1090" t="s">
        <v>329</v>
      </c>
      <c r="H1090" t="s">
        <v>161</v>
      </c>
      <c r="I1090" t="s">
        <v>310</v>
      </c>
      <c r="J1090" t="s">
        <v>63</v>
      </c>
      <c r="K1090" t="s">
        <v>162</v>
      </c>
      <c r="L1090" t="s">
        <v>163</v>
      </c>
      <c r="M1090" t="s">
        <v>1232</v>
      </c>
      <c r="N1090">
        <v>108</v>
      </c>
      <c r="O1090">
        <v>-108</v>
      </c>
      <c r="P1090" t="s">
        <v>154</v>
      </c>
      <c r="Q1090" t="s">
        <v>187</v>
      </c>
      <c r="R1090" t="s">
        <v>156</v>
      </c>
      <c r="S1090" t="s">
        <v>157</v>
      </c>
      <c r="T1090" t="s">
        <v>1233</v>
      </c>
    </row>
    <row r="1091" spans="1:20" x14ac:dyDescent="0.25">
      <c r="A1091">
        <v>2026</v>
      </c>
      <c r="B1091" t="s">
        <v>116</v>
      </c>
      <c r="C1091" s="142">
        <v>46081</v>
      </c>
      <c r="D1091" t="s">
        <v>61</v>
      </c>
      <c r="E1091" t="s">
        <v>4</v>
      </c>
      <c r="F1091" t="s">
        <v>63</v>
      </c>
      <c r="H1091" t="s">
        <v>291</v>
      </c>
      <c r="I1091" t="s">
        <v>310</v>
      </c>
      <c r="J1091" t="s">
        <v>63</v>
      </c>
      <c r="K1091" t="s">
        <v>311</v>
      </c>
      <c r="L1091" t="s">
        <v>312</v>
      </c>
      <c r="M1091" t="s">
        <v>335</v>
      </c>
      <c r="N1091">
        <v>917.29</v>
      </c>
      <c r="O1091">
        <v>-917.29</v>
      </c>
      <c r="P1091" t="s">
        <v>154</v>
      </c>
      <c r="Q1091" t="s">
        <v>187</v>
      </c>
      <c r="R1091" t="s">
        <v>314</v>
      </c>
      <c r="S1091" t="s">
        <v>315</v>
      </c>
      <c r="T1091" t="s">
        <v>336</v>
      </c>
    </row>
    <row r="1092" spans="1:20" x14ac:dyDescent="0.25">
      <c r="A1092">
        <v>2026</v>
      </c>
      <c r="B1092" t="s">
        <v>117</v>
      </c>
      <c r="C1092" s="142">
        <v>46086</v>
      </c>
      <c r="D1092" t="s">
        <v>61</v>
      </c>
      <c r="E1092" t="s">
        <v>4</v>
      </c>
      <c r="F1092" t="s">
        <v>63</v>
      </c>
      <c r="G1092" t="s">
        <v>329</v>
      </c>
      <c r="H1092" t="s">
        <v>161</v>
      </c>
      <c r="I1092" t="s">
        <v>310</v>
      </c>
      <c r="J1092" t="s">
        <v>63</v>
      </c>
      <c r="K1092" t="s">
        <v>162</v>
      </c>
      <c r="L1092" t="s">
        <v>163</v>
      </c>
      <c r="M1092" t="s">
        <v>265</v>
      </c>
      <c r="N1092">
        <v>350</v>
      </c>
      <c r="O1092">
        <v>-350</v>
      </c>
      <c r="P1092" t="s">
        <v>224</v>
      </c>
      <c r="Q1092" t="s">
        <v>187</v>
      </c>
      <c r="R1092" t="s">
        <v>156</v>
      </c>
      <c r="S1092" t="s">
        <v>157</v>
      </c>
      <c r="T1092" t="s">
        <v>1234</v>
      </c>
    </row>
    <row r="1093" spans="1:20" x14ac:dyDescent="0.25">
      <c r="A1093">
        <v>2026</v>
      </c>
      <c r="B1093" t="s">
        <v>117</v>
      </c>
      <c r="C1093" s="142">
        <v>46087</v>
      </c>
      <c r="D1093" t="s">
        <v>61</v>
      </c>
      <c r="E1093" t="s">
        <v>4</v>
      </c>
      <c r="F1093" t="s">
        <v>63</v>
      </c>
      <c r="G1093" t="s">
        <v>329</v>
      </c>
      <c r="H1093" t="s">
        <v>161</v>
      </c>
      <c r="I1093" t="s">
        <v>310</v>
      </c>
      <c r="J1093" t="s">
        <v>63</v>
      </c>
      <c r="K1093" t="s">
        <v>162</v>
      </c>
      <c r="L1093" t="s">
        <v>163</v>
      </c>
      <c r="M1093" t="s">
        <v>1235</v>
      </c>
      <c r="N1093">
        <v>79.8</v>
      </c>
      <c r="O1093">
        <v>-79.8</v>
      </c>
      <c r="P1093" t="s">
        <v>224</v>
      </c>
      <c r="Q1093" t="s">
        <v>187</v>
      </c>
      <c r="R1093" t="s">
        <v>156</v>
      </c>
      <c r="S1093" t="s">
        <v>157</v>
      </c>
      <c r="T1093" t="s">
        <v>1236</v>
      </c>
    </row>
    <row r="1094" spans="1:20" x14ac:dyDescent="0.25">
      <c r="A1094">
        <v>2026</v>
      </c>
      <c r="B1094" t="s">
        <v>117</v>
      </c>
      <c r="C1094" s="142">
        <v>46090</v>
      </c>
      <c r="D1094" t="s">
        <v>61</v>
      </c>
      <c r="E1094" t="s">
        <v>4</v>
      </c>
      <c r="F1094" t="s">
        <v>63</v>
      </c>
      <c r="G1094" t="s">
        <v>329</v>
      </c>
      <c r="H1094" t="s">
        <v>161</v>
      </c>
      <c r="I1094" t="s">
        <v>310</v>
      </c>
      <c r="J1094" t="s">
        <v>63</v>
      </c>
      <c r="K1094" t="s">
        <v>162</v>
      </c>
      <c r="L1094" t="s">
        <v>163</v>
      </c>
      <c r="M1094" t="s">
        <v>1237</v>
      </c>
      <c r="N1094">
        <v>45</v>
      </c>
      <c r="O1094">
        <v>-45</v>
      </c>
      <c r="P1094" t="s">
        <v>224</v>
      </c>
      <c r="Q1094" t="s">
        <v>187</v>
      </c>
      <c r="R1094" t="s">
        <v>156</v>
      </c>
      <c r="S1094" t="s">
        <v>157</v>
      </c>
      <c r="T1094" t="s">
        <v>1238</v>
      </c>
    </row>
    <row r="1095" spans="1:20" x14ac:dyDescent="0.25">
      <c r="A1095">
        <v>2026</v>
      </c>
      <c r="B1095" t="s">
        <v>117</v>
      </c>
      <c r="C1095" s="142">
        <v>46090</v>
      </c>
      <c r="D1095" t="s">
        <v>61</v>
      </c>
      <c r="E1095" t="s">
        <v>4</v>
      </c>
      <c r="F1095" t="s">
        <v>63</v>
      </c>
      <c r="G1095" t="s">
        <v>329</v>
      </c>
      <c r="H1095" t="s">
        <v>161</v>
      </c>
      <c r="I1095" t="s">
        <v>310</v>
      </c>
      <c r="J1095" t="s">
        <v>63</v>
      </c>
      <c r="K1095" t="s">
        <v>162</v>
      </c>
      <c r="L1095" t="s">
        <v>163</v>
      </c>
      <c r="M1095" t="s">
        <v>1239</v>
      </c>
      <c r="N1095">
        <v>564</v>
      </c>
      <c r="O1095">
        <v>-564</v>
      </c>
      <c r="P1095" t="s">
        <v>224</v>
      </c>
      <c r="Q1095" t="s">
        <v>187</v>
      </c>
      <c r="R1095" t="s">
        <v>156</v>
      </c>
      <c r="S1095" t="s">
        <v>157</v>
      </c>
      <c r="T1095" t="s">
        <v>1240</v>
      </c>
    </row>
    <row r="1096" spans="1:20" x14ac:dyDescent="0.25">
      <c r="A1096">
        <v>2026</v>
      </c>
      <c r="B1096" t="s">
        <v>117</v>
      </c>
      <c r="C1096" s="142">
        <v>46090</v>
      </c>
      <c r="D1096" t="s">
        <v>61</v>
      </c>
      <c r="E1096" t="s">
        <v>4</v>
      </c>
      <c r="F1096" t="s">
        <v>63</v>
      </c>
      <c r="G1096" t="s">
        <v>329</v>
      </c>
      <c r="H1096" t="s">
        <v>161</v>
      </c>
      <c r="I1096" t="s">
        <v>310</v>
      </c>
      <c r="J1096" t="s">
        <v>63</v>
      </c>
      <c r="K1096" t="s">
        <v>162</v>
      </c>
      <c r="L1096" t="s">
        <v>163</v>
      </c>
      <c r="M1096" t="s">
        <v>1241</v>
      </c>
      <c r="N1096">
        <v>32</v>
      </c>
      <c r="O1096">
        <v>-32</v>
      </c>
      <c r="P1096" t="s">
        <v>224</v>
      </c>
      <c r="Q1096" t="s">
        <v>187</v>
      </c>
      <c r="R1096" t="s">
        <v>156</v>
      </c>
      <c r="S1096" t="s">
        <v>157</v>
      </c>
      <c r="T1096" t="s">
        <v>1242</v>
      </c>
    </row>
    <row r="1097" spans="1:20" x14ac:dyDescent="0.25">
      <c r="A1097">
        <v>2026</v>
      </c>
      <c r="B1097" t="s">
        <v>117</v>
      </c>
      <c r="C1097" s="142">
        <v>46092</v>
      </c>
      <c r="D1097" t="s">
        <v>61</v>
      </c>
      <c r="E1097" t="s">
        <v>4</v>
      </c>
      <c r="F1097" t="s">
        <v>63</v>
      </c>
      <c r="G1097" t="s">
        <v>329</v>
      </c>
      <c r="H1097" t="s">
        <v>161</v>
      </c>
      <c r="I1097" t="s">
        <v>310</v>
      </c>
      <c r="J1097" t="s">
        <v>63</v>
      </c>
      <c r="K1097" t="s">
        <v>162</v>
      </c>
      <c r="L1097" t="s">
        <v>163</v>
      </c>
      <c r="M1097" t="s">
        <v>327</v>
      </c>
      <c r="N1097">
        <v>800</v>
      </c>
      <c r="O1097">
        <v>-800</v>
      </c>
      <c r="P1097" t="s">
        <v>224</v>
      </c>
      <c r="Q1097" t="s">
        <v>187</v>
      </c>
      <c r="R1097" t="s">
        <v>156</v>
      </c>
      <c r="S1097" t="s">
        <v>157</v>
      </c>
      <c r="T1097" t="s">
        <v>1243</v>
      </c>
    </row>
    <row r="1098" spans="1:20" x14ac:dyDescent="0.25">
      <c r="A1098">
        <v>2026</v>
      </c>
      <c r="B1098" t="s">
        <v>117</v>
      </c>
      <c r="C1098" s="142">
        <v>46092</v>
      </c>
      <c r="D1098" t="s">
        <v>61</v>
      </c>
      <c r="E1098" t="s">
        <v>4</v>
      </c>
      <c r="F1098" t="s">
        <v>63</v>
      </c>
      <c r="G1098" t="s">
        <v>329</v>
      </c>
      <c r="H1098" t="s">
        <v>161</v>
      </c>
      <c r="I1098" t="s">
        <v>310</v>
      </c>
      <c r="J1098" t="s">
        <v>63</v>
      </c>
      <c r="K1098" t="s">
        <v>162</v>
      </c>
      <c r="L1098" t="s">
        <v>163</v>
      </c>
      <c r="M1098" t="s">
        <v>1244</v>
      </c>
      <c r="N1098">
        <v>1575.02</v>
      </c>
      <c r="O1098">
        <v>-1575.02</v>
      </c>
      <c r="P1098" t="s">
        <v>224</v>
      </c>
      <c r="Q1098" t="s">
        <v>187</v>
      </c>
      <c r="R1098" t="s">
        <v>156</v>
      </c>
      <c r="S1098" t="s">
        <v>157</v>
      </c>
      <c r="T1098" t="s">
        <v>1245</v>
      </c>
    </row>
    <row r="1099" spans="1:20" x14ac:dyDescent="0.25">
      <c r="A1099">
        <v>2026</v>
      </c>
      <c r="B1099" t="s">
        <v>117</v>
      </c>
      <c r="C1099" s="142">
        <v>46093</v>
      </c>
      <c r="D1099" t="s">
        <v>61</v>
      </c>
      <c r="E1099" t="s">
        <v>4</v>
      </c>
      <c r="F1099" t="s">
        <v>63</v>
      </c>
      <c r="G1099" t="s">
        <v>329</v>
      </c>
      <c r="H1099" t="s">
        <v>161</v>
      </c>
      <c r="I1099" t="s">
        <v>310</v>
      </c>
      <c r="J1099" t="s">
        <v>63</v>
      </c>
      <c r="K1099" t="s">
        <v>162</v>
      </c>
      <c r="L1099" t="s">
        <v>163</v>
      </c>
      <c r="M1099" t="s">
        <v>1246</v>
      </c>
      <c r="N1099">
        <v>930</v>
      </c>
      <c r="O1099">
        <v>-930</v>
      </c>
      <c r="P1099" t="s">
        <v>224</v>
      </c>
      <c r="Q1099" t="s">
        <v>187</v>
      </c>
      <c r="R1099" t="s">
        <v>156</v>
      </c>
      <c r="S1099" t="s">
        <v>157</v>
      </c>
      <c r="T1099" t="s">
        <v>1247</v>
      </c>
    </row>
    <row r="1100" spans="1:20" x14ac:dyDescent="0.25">
      <c r="A1100">
        <v>2026</v>
      </c>
      <c r="B1100" t="s">
        <v>117</v>
      </c>
      <c r="C1100" s="142">
        <v>46099</v>
      </c>
      <c r="D1100" t="s">
        <v>61</v>
      </c>
      <c r="E1100" t="s">
        <v>4</v>
      </c>
      <c r="F1100" t="s">
        <v>63</v>
      </c>
      <c r="G1100" t="s">
        <v>329</v>
      </c>
      <c r="H1100" t="s">
        <v>161</v>
      </c>
      <c r="I1100" t="s">
        <v>310</v>
      </c>
      <c r="J1100" t="s">
        <v>63</v>
      </c>
      <c r="K1100" t="s">
        <v>162</v>
      </c>
      <c r="L1100" t="s">
        <v>163</v>
      </c>
      <c r="M1100" t="s">
        <v>1248</v>
      </c>
      <c r="N1100">
        <v>214.43</v>
      </c>
      <c r="O1100">
        <v>-214.43</v>
      </c>
      <c r="P1100" t="s">
        <v>224</v>
      </c>
      <c r="Q1100" t="s">
        <v>187</v>
      </c>
      <c r="R1100" t="s">
        <v>156</v>
      </c>
      <c r="S1100" t="s">
        <v>157</v>
      </c>
      <c r="T1100" t="s">
        <v>1249</v>
      </c>
    </row>
    <row r="1101" spans="1:20" x14ac:dyDescent="0.25">
      <c r="A1101">
        <v>2026</v>
      </c>
      <c r="B1101" t="s">
        <v>117</v>
      </c>
      <c r="C1101" s="142">
        <v>46111</v>
      </c>
      <c r="D1101" t="s">
        <v>61</v>
      </c>
      <c r="E1101" t="s">
        <v>4</v>
      </c>
      <c r="F1101" t="s">
        <v>63</v>
      </c>
      <c r="G1101" t="s">
        <v>329</v>
      </c>
      <c r="H1101" t="s">
        <v>161</v>
      </c>
      <c r="I1101" t="s">
        <v>310</v>
      </c>
      <c r="J1101" t="s">
        <v>63</v>
      </c>
      <c r="K1101" t="s">
        <v>162</v>
      </c>
      <c r="L1101" t="s">
        <v>163</v>
      </c>
      <c r="M1101" t="s">
        <v>1250</v>
      </c>
      <c r="N1101">
        <v>3000</v>
      </c>
      <c r="O1101">
        <v>-3000</v>
      </c>
      <c r="P1101" t="s">
        <v>224</v>
      </c>
      <c r="Q1101" t="s">
        <v>187</v>
      </c>
      <c r="R1101" t="s">
        <v>156</v>
      </c>
      <c r="S1101" t="s">
        <v>157</v>
      </c>
      <c r="T1101" t="s">
        <v>1251</v>
      </c>
    </row>
    <row r="1102" spans="1:20" x14ac:dyDescent="0.25">
      <c r="A1102">
        <v>2026</v>
      </c>
      <c r="B1102" t="s">
        <v>117</v>
      </c>
      <c r="C1102" s="142">
        <v>46111</v>
      </c>
      <c r="D1102" t="s">
        <v>61</v>
      </c>
      <c r="E1102" t="s">
        <v>4</v>
      </c>
      <c r="F1102" t="s">
        <v>63</v>
      </c>
      <c r="G1102" t="s">
        <v>329</v>
      </c>
      <c r="H1102" t="s">
        <v>161</v>
      </c>
      <c r="I1102" t="s">
        <v>310</v>
      </c>
      <c r="J1102" t="s">
        <v>63</v>
      </c>
      <c r="K1102" t="s">
        <v>162</v>
      </c>
      <c r="L1102" t="s">
        <v>163</v>
      </c>
      <c r="M1102" t="s">
        <v>1252</v>
      </c>
      <c r="N1102">
        <v>942.86</v>
      </c>
      <c r="O1102">
        <v>-942.86</v>
      </c>
      <c r="P1102" t="s">
        <v>224</v>
      </c>
      <c r="Q1102" t="s">
        <v>187</v>
      </c>
      <c r="R1102" t="s">
        <v>156</v>
      </c>
      <c r="S1102" t="s">
        <v>157</v>
      </c>
      <c r="T1102" t="s">
        <v>1253</v>
      </c>
    </row>
    <row r="1103" spans="1:20" x14ac:dyDescent="0.25">
      <c r="A1103">
        <v>2026</v>
      </c>
      <c r="B1103" t="s">
        <v>117</v>
      </c>
      <c r="C1103" s="142">
        <v>46112</v>
      </c>
      <c r="D1103" t="s">
        <v>61</v>
      </c>
      <c r="E1103" t="s">
        <v>4</v>
      </c>
      <c r="F1103" t="s">
        <v>63</v>
      </c>
      <c r="H1103" t="s">
        <v>291</v>
      </c>
      <c r="I1103" t="s">
        <v>310</v>
      </c>
      <c r="J1103" t="s">
        <v>63</v>
      </c>
      <c r="K1103" t="s">
        <v>311</v>
      </c>
      <c r="L1103" t="s">
        <v>312</v>
      </c>
      <c r="M1103" t="s">
        <v>347</v>
      </c>
      <c r="N1103">
        <v>5987.95</v>
      </c>
      <c r="O1103">
        <v>-5987.95</v>
      </c>
      <c r="P1103" t="s">
        <v>154</v>
      </c>
      <c r="Q1103" t="s">
        <v>187</v>
      </c>
      <c r="R1103" t="s">
        <v>314</v>
      </c>
      <c r="S1103" t="s">
        <v>315</v>
      </c>
      <c r="T1103" t="s">
        <v>348</v>
      </c>
    </row>
    <row r="1104" spans="1:20" x14ac:dyDescent="0.25">
      <c r="A1104">
        <v>2025</v>
      </c>
      <c r="B1104" t="s">
        <v>107</v>
      </c>
      <c r="C1104" s="142">
        <v>45803</v>
      </c>
      <c r="D1104" t="s">
        <v>61</v>
      </c>
      <c r="E1104" t="s">
        <v>4</v>
      </c>
      <c r="F1104" t="s">
        <v>64</v>
      </c>
      <c r="G1104" t="s">
        <v>329</v>
      </c>
      <c r="H1104" t="s">
        <v>150</v>
      </c>
      <c r="I1104" t="s">
        <v>310</v>
      </c>
      <c r="J1104" t="s">
        <v>64</v>
      </c>
      <c r="K1104" t="s">
        <v>159</v>
      </c>
      <c r="L1104" t="s">
        <v>160</v>
      </c>
      <c r="N1104">
        <v>20</v>
      </c>
      <c r="O1104">
        <v>20</v>
      </c>
      <c r="P1104" t="s">
        <v>154</v>
      </c>
      <c r="Q1104" t="s">
        <v>155</v>
      </c>
      <c r="R1104" t="s">
        <v>156</v>
      </c>
      <c r="S1104" t="s">
        <v>157</v>
      </c>
      <c r="T1104" t="s">
        <v>64</v>
      </c>
    </row>
    <row r="1105" spans="1:20" x14ac:dyDescent="0.25">
      <c r="A1105">
        <v>2025</v>
      </c>
      <c r="B1105" t="s">
        <v>107</v>
      </c>
      <c r="C1105" s="142">
        <v>45807</v>
      </c>
      <c r="D1105" t="s">
        <v>61</v>
      </c>
      <c r="E1105" t="s">
        <v>4</v>
      </c>
      <c r="F1105" t="s">
        <v>64</v>
      </c>
      <c r="G1105" t="s">
        <v>329</v>
      </c>
      <c r="H1105" t="s">
        <v>150</v>
      </c>
      <c r="I1105" t="s">
        <v>310</v>
      </c>
      <c r="J1105" t="s">
        <v>64</v>
      </c>
      <c r="K1105" t="s">
        <v>159</v>
      </c>
      <c r="L1105" t="s">
        <v>160</v>
      </c>
      <c r="N1105">
        <v>7.09</v>
      </c>
      <c r="O1105">
        <v>7.09</v>
      </c>
      <c r="P1105" t="s">
        <v>154</v>
      </c>
      <c r="Q1105" t="s">
        <v>155</v>
      </c>
      <c r="R1105" t="s">
        <v>156</v>
      </c>
      <c r="S1105" t="s">
        <v>157</v>
      </c>
      <c r="T1105" t="s">
        <v>64</v>
      </c>
    </row>
    <row r="1106" spans="1:20" x14ac:dyDescent="0.25">
      <c r="A1106">
        <v>2025</v>
      </c>
      <c r="B1106" t="s">
        <v>107</v>
      </c>
      <c r="C1106" s="142">
        <v>45807</v>
      </c>
      <c r="D1106" t="s">
        <v>61</v>
      </c>
      <c r="E1106" t="s">
        <v>4</v>
      </c>
      <c r="F1106" t="s">
        <v>64</v>
      </c>
      <c r="G1106" t="s">
        <v>329</v>
      </c>
      <c r="H1106" t="s">
        <v>150</v>
      </c>
      <c r="I1106" t="s">
        <v>310</v>
      </c>
      <c r="J1106" t="s">
        <v>64</v>
      </c>
      <c r="K1106" t="s">
        <v>159</v>
      </c>
      <c r="L1106" t="s">
        <v>160</v>
      </c>
      <c r="N1106">
        <v>35.200000000000003</v>
      </c>
      <c r="O1106">
        <v>35.200000000000003</v>
      </c>
      <c r="P1106" t="s">
        <v>154</v>
      </c>
      <c r="Q1106" t="s">
        <v>155</v>
      </c>
      <c r="R1106" t="s">
        <v>156</v>
      </c>
      <c r="S1106" t="s">
        <v>157</v>
      </c>
      <c r="T1106" t="s">
        <v>64</v>
      </c>
    </row>
    <row r="1107" spans="1:20" x14ac:dyDescent="0.25">
      <c r="A1107">
        <v>2025</v>
      </c>
      <c r="B1107" t="s">
        <v>107</v>
      </c>
      <c r="C1107" s="142">
        <v>45807</v>
      </c>
      <c r="D1107" t="s">
        <v>61</v>
      </c>
      <c r="E1107" t="s">
        <v>4</v>
      </c>
      <c r="F1107" t="s">
        <v>64</v>
      </c>
      <c r="G1107" t="s">
        <v>329</v>
      </c>
      <c r="H1107" t="s">
        <v>150</v>
      </c>
      <c r="I1107" t="s">
        <v>310</v>
      </c>
      <c r="J1107" t="s">
        <v>64</v>
      </c>
      <c r="K1107" t="s">
        <v>159</v>
      </c>
      <c r="L1107" t="s">
        <v>160</v>
      </c>
      <c r="N1107">
        <v>27.62</v>
      </c>
      <c r="O1107">
        <v>27.62</v>
      </c>
      <c r="P1107" t="s">
        <v>154</v>
      </c>
      <c r="Q1107" t="s">
        <v>155</v>
      </c>
      <c r="R1107" t="s">
        <v>156</v>
      </c>
      <c r="S1107" t="s">
        <v>157</v>
      </c>
      <c r="T1107" t="s">
        <v>64</v>
      </c>
    </row>
    <row r="1108" spans="1:20" x14ac:dyDescent="0.25">
      <c r="A1108">
        <v>2025</v>
      </c>
      <c r="B1108" t="s">
        <v>107</v>
      </c>
      <c r="C1108" s="142">
        <v>45807</v>
      </c>
      <c r="D1108" t="s">
        <v>61</v>
      </c>
      <c r="E1108" t="s">
        <v>4</v>
      </c>
      <c r="F1108" t="s">
        <v>64</v>
      </c>
      <c r="G1108" t="s">
        <v>329</v>
      </c>
      <c r="H1108" t="s">
        <v>150</v>
      </c>
      <c r="I1108" t="s">
        <v>310</v>
      </c>
      <c r="J1108" t="s">
        <v>64</v>
      </c>
      <c r="K1108" t="s">
        <v>159</v>
      </c>
      <c r="L1108" t="s">
        <v>160</v>
      </c>
      <c r="N1108">
        <v>10</v>
      </c>
      <c r="O1108">
        <v>10</v>
      </c>
      <c r="P1108" t="s">
        <v>154</v>
      </c>
      <c r="Q1108" t="s">
        <v>155</v>
      </c>
      <c r="R1108" t="s">
        <v>156</v>
      </c>
      <c r="S1108" t="s">
        <v>157</v>
      </c>
      <c r="T1108" t="s">
        <v>64</v>
      </c>
    </row>
    <row r="1109" spans="1:20" x14ac:dyDescent="0.25">
      <c r="A1109">
        <v>2025</v>
      </c>
      <c r="B1109" t="s">
        <v>107</v>
      </c>
      <c r="C1109" s="142">
        <v>45807</v>
      </c>
      <c r="D1109" t="s">
        <v>61</v>
      </c>
      <c r="E1109" t="s">
        <v>4</v>
      </c>
      <c r="F1109" t="s">
        <v>64</v>
      </c>
      <c r="G1109" t="s">
        <v>329</v>
      </c>
      <c r="H1109" t="s">
        <v>150</v>
      </c>
      <c r="I1109" t="s">
        <v>310</v>
      </c>
      <c r="J1109" t="s">
        <v>64</v>
      </c>
      <c r="K1109" t="s">
        <v>159</v>
      </c>
      <c r="L1109" t="s">
        <v>160</v>
      </c>
      <c r="N1109">
        <v>34.08</v>
      </c>
      <c r="O1109">
        <v>34.08</v>
      </c>
      <c r="P1109" t="s">
        <v>154</v>
      </c>
      <c r="Q1109" t="s">
        <v>155</v>
      </c>
      <c r="R1109" t="s">
        <v>156</v>
      </c>
      <c r="S1109" t="s">
        <v>157</v>
      </c>
      <c r="T1109" t="s">
        <v>64</v>
      </c>
    </row>
    <row r="1110" spans="1:20" x14ac:dyDescent="0.25">
      <c r="A1110">
        <v>2025</v>
      </c>
      <c r="B1110" t="s">
        <v>107</v>
      </c>
      <c r="C1110" s="142">
        <v>45799</v>
      </c>
      <c r="D1110" t="s">
        <v>61</v>
      </c>
      <c r="E1110" t="s">
        <v>4</v>
      </c>
      <c r="F1110" t="s">
        <v>64</v>
      </c>
      <c r="G1110" t="s">
        <v>329</v>
      </c>
      <c r="H1110" t="s">
        <v>150</v>
      </c>
      <c r="I1110" t="s">
        <v>310</v>
      </c>
      <c r="J1110" t="s">
        <v>64</v>
      </c>
      <c r="K1110" t="s">
        <v>162</v>
      </c>
      <c r="L1110" t="s">
        <v>163</v>
      </c>
      <c r="N1110">
        <v>1100</v>
      </c>
      <c r="O1110">
        <v>1100</v>
      </c>
      <c r="P1110" t="s">
        <v>154</v>
      </c>
      <c r="Q1110" t="s">
        <v>155</v>
      </c>
      <c r="R1110" t="s">
        <v>156</v>
      </c>
      <c r="S1110" t="s">
        <v>157</v>
      </c>
      <c r="T1110" t="s">
        <v>64</v>
      </c>
    </row>
    <row r="1111" spans="1:20" x14ac:dyDescent="0.25">
      <c r="A1111">
        <v>2025</v>
      </c>
      <c r="B1111" t="s">
        <v>108</v>
      </c>
      <c r="C1111" s="142">
        <v>45824</v>
      </c>
      <c r="D1111" t="s">
        <v>61</v>
      </c>
      <c r="E1111" t="s">
        <v>4</v>
      </c>
      <c r="F1111" t="s">
        <v>64</v>
      </c>
      <c r="G1111" t="s">
        <v>329</v>
      </c>
      <c r="H1111" t="s">
        <v>161</v>
      </c>
      <c r="I1111" t="s">
        <v>310</v>
      </c>
      <c r="J1111" t="s">
        <v>64</v>
      </c>
      <c r="K1111" t="s">
        <v>162</v>
      </c>
      <c r="L1111" t="s">
        <v>163</v>
      </c>
      <c r="M1111" t="s">
        <v>1254</v>
      </c>
      <c r="N1111">
        <v>187.37</v>
      </c>
      <c r="O1111">
        <v>-187.37</v>
      </c>
      <c r="P1111" t="s">
        <v>154</v>
      </c>
      <c r="Q1111" t="s">
        <v>165</v>
      </c>
      <c r="R1111" t="s">
        <v>166</v>
      </c>
      <c r="S1111" t="s">
        <v>167</v>
      </c>
      <c r="T1111" t="s">
        <v>1255</v>
      </c>
    </row>
    <row r="1112" spans="1:20" x14ac:dyDescent="0.25">
      <c r="A1112">
        <v>2025</v>
      </c>
      <c r="B1112" t="s">
        <v>108</v>
      </c>
      <c r="C1112" s="142">
        <v>45838</v>
      </c>
      <c r="D1112" t="s">
        <v>61</v>
      </c>
      <c r="E1112" t="s">
        <v>4</v>
      </c>
      <c r="F1112" t="s">
        <v>64</v>
      </c>
      <c r="G1112" t="s">
        <v>329</v>
      </c>
      <c r="H1112" t="s">
        <v>161</v>
      </c>
      <c r="I1112" t="s">
        <v>310</v>
      </c>
      <c r="J1112" t="s">
        <v>64</v>
      </c>
      <c r="K1112" t="s">
        <v>162</v>
      </c>
      <c r="L1112" t="s">
        <v>163</v>
      </c>
      <c r="M1112" t="s">
        <v>1102</v>
      </c>
      <c r="N1112">
        <v>850</v>
      </c>
      <c r="O1112">
        <v>-850</v>
      </c>
      <c r="P1112" t="s">
        <v>154</v>
      </c>
      <c r="Q1112" t="s">
        <v>165</v>
      </c>
      <c r="R1112" t="s">
        <v>166</v>
      </c>
      <c r="S1112" t="s">
        <v>167</v>
      </c>
      <c r="T1112" t="s">
        <v>1256</v>
      </c>
    </row>
    <row r="1113" spans="1:20" x14ac:dyDescent="0.25">
      <c r="A1113">
        <v>2025</v>
      </c>
      <c r="B1113" t="s">
        <v>109</v>
      </c>
      <c r="C1113" s="142">
        <v>45846</v>
      </c>
      <c r="D1113" t="s">
        <v>61</v>
      </c>
      <c r="E1113" t="s">
        <v>4</v>
      </c>
      <c r="F1113" t="s">
        <v>64</v>
      </c>
      <c r="G1113" t="s">
        <v>329</v>
      </c>
      <c r="H1113" t="s">
        <v>291</v>
      </c>
      <c r="I1113" t="s">
        <v>310</v>
      </c>
      <c r="J1113" t="s">
        <v>64</v>
      </c>
      <c r="K1113" t="s">
        <v>152</v>
      </c>
      <c r="L1113" t="s">
        <v>153</v>
      </c>
      <c r="M1113" t="s">
        <v>638</v>
      </c>
      <c r="N1113">
        <v>84.44</v>
      </c>
      <c r="O1113">
        <v>-84.44</v>
      </c>
      <c r="P1113" t="s">
        <v>154</v>
      </c>
      <c r="Q1113" t="s">
        <v>165</v>
      </c>
      <c r="R1113" t="s">
        <v>166</v>
      </c>
      <c r="S1113" t="s">
        <v>167</v>
      </c>
      <c r="T1113" t="s">
        <v>639</v>
      </c>
    </row>
    <row r="1114" spans="1:20" x14ac:dyDescent="0.25">
      <c r="A1114">
        <v>2025</v>
      </c>
      <c r="B1114" t="s">
        <v>109</v>
      </c>
      <c r="C1114" s="142">
        <v>45852</v>
      </c>
      <c r="D1114" t="s">
        <v>61</v>
      </c>
      <c r="E1114" t="s">
        <v>4</v>
      </c>
      <c r="F1114" t="s">
        <v>64</v>
      </c>
      <c r="G1114" t="s">
        <v>329</v>
      </c>
      <c r="H1114" t="s">
        <v>161</v>
      </c>
      <c r="I1114" t="s">
        <v>310</v>
      </c>
      <c r="J1114" t="s">
        <v>64</v>
      </c>
      <c r="K1114" t="s">
        <v>162</v>
      </c>
      <c r="L1114" t="s">
        <v>163</v>
      </c>
      <c r="M1114" t="s">
        <v>1257</v>
      </c>
      <c r="N1114">
        <v>390</v>
      </c>
      <c r="O1114">
        <v>-390</v>
      </c>
      <c r="P1114" t="s">
        <v>154</v>
      </c>
      <c r="Q1114" t="s">
        <v>165</v>
      </c>
      <c r="R1114" t="s">
        <v>166</v>
      </c>
      <c r="S1114" t="s">
        <v>167</v>
      </c>
      <c r="T1114" t="s">
        <v>1258</v>
      </c>
    </row>
    <row r="1115" spans="1:20" x14ac:dyDescent="0.25">
      <c r="A1115">
        <v>2025</v>
      </c>
      <c r="B1115" t="s">
        <v>109</v>
      </c>
      <c r="C1115" s="142">
        <v>45855</v>
      </c>
      <c r="D1115" t="s">
        <v>61</v>
      </c>
      <c r="E1115" t="s">
        <v>4</v>
      </c>
      <c r="F1115" t="s">
        <v>64</v>
      </c>
      <c r="G1115" t="s">
        <v>329</v>
      </c>
      <c r="H1115" t="s">
        <v>161</v>
      </c>
      <c r="I1115" t="s">
        <v>310</v>
      </c>
      <c r="J1115" t="s">
        <v>64</v>
      </c>
      <c r="K1115" t="s">
        <v>162</v>
      </c>
      <c r="L1115" t="s">
        <v>163</v>
      </c>
      <c r="M1115" t="s">
        <v>1259</v>
      </c>
      <c r="N1115">
        <v>225</v>
      </c>
      <c r="O1115">
        <v>-225</v>
      </c>
      <c r="P1115" t="s">
        <v>154</v>
      </c>
      <c r="Q1115" t="s">
        <v>165</v>
      </c>
      <c r="R1115" t="s">
        <v>166</v>
      </c>
      <c r="S1115" t="s">
        <v>167</v>
      </c>
      <c r="T1115" t="s">
        <v>1260</v>
      </c>
    </row>
    <row r="1116" spans="1:20" x14ac:dyDescent="0.25">
      <c r="A1116">
        <v>2025</v>
      </c>
      <c r="B1116" t="s">
        <v>109</v>
      </c>
      <c r="C1116" s="142">
        <v>45855</v>
      </c>
      <c r="D1116" t="s">
        <v>61</v>
      </c>
      <c r="E1116" t="s">
        <v>4</v>
      </c>
      <c r="F1116" t="s">
        <v>64</v>
      </c>
      <c r="G1116" t="s">
        <v>329</v>
      </c>
      <c r="H1116" t="s">
        <v>161</v>
      </c>
      <c r="I1116" t="s">
        <v>310</v>
      </c>
      <c r="J1116" t="s">
        <v>64</v>
      </c>
      <c r="K1116" t="s">
        <v>162</v>
      </c>
      <c r="L1116" t="s">
        <v>163</v>
      </c>
      <c r="M1116" t="s">
        <v>900</v>
      </c>
      <c r="N1116">
        <v>2300</v>
      </c>
      <c r="O1116">
        <v>-2300</v>
      </c>
      <c r="P1116" t="s">
        <v>154</v>
      </c>
      <c r="Q1116" t="s">
        <v>165</v>
      </c>
      <c r="R1116" t="s">
        <v>166</v>
      </c>
      <c r="S1116" t="s">
        <v>167</v>
      </c>
      <c r="T1116" t="s">
        <v>1261</v>
      </c>
    </row>
    <row r="1117" spans="1:20" x14ac:dyDescent="0.25">
      <c r="A1117">
        <v>2025</v>
      </c>
      <c r="B1117" t="s">
        <v>109</v>
      </c>
      <c r="C1117" s="142">
        <v>45856</v>
      </c>
      <c r="D1117" t="s">
        <v>61</v>
      </c>
      <c r="E1117" t="s">
        <v>4</v>
      </c>
      <c r="F1117" t="s">
        <v>64</v>
      </c>
      <c r="G1117" t="s">
        <v>329</v>
      </c>
      <c r="H1117" t="s">
        <v>161</v>
      </c>
      <c r="I1117" t="s">
        <v>310</v>
      </c>
      <c r="J1117" t="s">
        <v>64</v>
      </c>
      <c r="K1117" t="s">
        <v>162</v>
      </c>
      <c r="L1117" t="s">
        <v>163</v>
      </c>
      <c r="M1117" t="s">
        <v>1262</v>
      </c>
      <c r="N1117">
        <v>200.14</v>
      </c>
      <c r="O1117">
        <v>-200.14</v>
      </c>
      <c r="P1117" t="s">
        <v>154</v>
      </c>
      <c r="Q1117" t="s">
        <v>165</v>
      </c>
      <c r="R1117" t="s">
        <v>166</v>
      </c>
      <c r="S1117" t="s">
        <v>167</v>
      </c>
      <c r="T1117" t="s">
        <v>1263</v>
      </c>
    </row>
    <row r="1118" spans="1:20" x14ac:dyDescent="0.25">
      <c r="A1118">
        <v>2025</v>
      </c>
      <c r="B1118" t="s">
        <v>109</v>
      </c>
      <c r="C1118" s="142">
        <v>45861</v>
      </c>
      <c r="D1118" t="s">
        <v>61</v>
      </c>
      <c r="E1118" t="s">
        <v>4</v>
      </c>
      <c r="F1118" t="s">
        <v>64</v>
      </c>
      <c r="G1118" t="s">
        <v>329</v>
      </c>
      <c r="H1118" t="s">
        <v>161</v>
      </c>
      <c r="I1118" t="s">
        <v>310</v>
      </c>
      <c r="J1118" t="s">
        <v>64</v>
      </c>
      <c r="K1118" t="s">
        <v>162</v>
      </c>
      <c r="L1118" t="s">
        <v>163</v>
      </c>
      <c r="M1118" t="s">
        <v>1264</v>
      </c>
      <c r="N1118">
        <v>150</v>
      </c>
      <c r="O1118">
        <v>-150</v>
      </c>
      <c r="P1118" t="s">
        <v>154</v>
      </c>
      <c r="Q1118" t="s">
        <v>165</v>
      </c>
      <c r="R1118" t="s">
        <v>166</v>
      </c>
      <c r="S1118" t="s">
        <v>167</v>
      </c>
      <c r="T1118" t="s">
        <v>1265</v>
      </c>
    </row>
    <row r="1119" spans="1:20" x14ac:dyDescent="0.25">
      <c r="A1119">
        <v>2025</v>
      </c>
      <c r="B1119" t="s">
        <v>109</v>
      </c>
      <c r="C1119" s="142">
        <v>45861</v>
      </c>
      <c r="D1119" t="s">
        <v>61</v>
      </c>
      <c r="E1119" t="s">
        <v>4</v>
      </c>
      <c r="F1119" t="s">
        <v>64</v>
      </c>
      <c r="G1119" t="s">
        <v>329</v>
      </c>
      <c r="H1119" t="s">
        <v>161</v>
      </c>
      <c r="I1119" t="s">
        <v>310</v>
      </c>
      <c r="J1119" t="s">
        <v>64</v>
      </c>
      <c r="K1119" t="s">
        <v>162</v>
      </c>
      <c r="L1119" t="s">
        <v>163</v>
      </c>
      <c r="M1119" t="s">
        <v>1266</v>
      </c>
      <c r="N1119">
        <v>145</v>
      </c>
      <c r="O1119">
        <v>-145</v>
      </c>
      <c r="P1119" t="s">
        <v>154</v>
      </c>
      <c r="Q1119" t="s">
        <v>165</v>
      </c>
      <c r="R1119" t="s">
        <v>166</v>
      </c>
      <c r="S1119" t="s">
        <v>167</v>
      </c>
      <c r="T1119" t="s">
        <v>1267</v>
      </c>
    </row>
    <row r="1120" spans="1:20" x14ac:dyDescent="0.25">
      <c r="A1120">
        <v>2025</v>
      </c>
      <c r="B1120" t="s">
        <v>109</v>
      </c>
      <c r="C1120" s="142">
        <v>45861</v>
      </c>
      <c r="D1120" t="s">
        <v>61</v>
      </c>
      <c r="E1120" t="s">
        <v>4</v>
      </c>
      <c r="F1120" t="s">
        <v>64</v>
      </c>
      <c r="G1120" t="s">
        <v>329</v>
      </c>
      <c r="H1120" t="s">
        <v>161</v>
      </c>
      <c r="I1120" t="s">
        <v>310</v>
      </c>
      <c r="J1120" t="s">
        <v>64</v>
      </c>
      <c r="K1120" t="s">
        <v>162</v>
      </c>
      <c r="L1120" t="s">
        <v>163</v>
      </c>
      <c r="M1120" t="s">
        <v>1268</v>
      </c>
      <c r="N1120">
        <v>500</v>
      </c>
      <c r="O1120">
        <v>-500</v>
      </c>
      <c r="P1120" t="s">
        <v>154</v>
      </c>
      <c r="Q1120" t="s">
        <v>165</v>
      </c>
      <c r="R1120" t="s">
        <v>166</v>
      </c>
      <c r="S1120" t="s">
        <v>167</v>
      </c>
      <c r="T1120" t="s">
        <v>1269</v>
      </c>
    </row>
    <row r="1121" spans="1:20" x14ac:dyDescent="0.25">
      <c r="A1121">
        <v>2025</v>
      </c>
      <c r="B1121" t="s">
        <v>109</v>
      </c>
      <c r="C1121" s="142">
        <v>45862</v>
      </c>
      <c r="D1121" t="s">
        <v>61</v>
      </c>
      <c r="E1121" t="s">
        <v>4</v>
      </c>
      <c r="F1121" t="s">
        <v>64</v>
      </c>
      <c r="G1121" t="s">
        <v>329</v>
      </c>
      <c r="H1121" t="s">
        <v>161</v>
      </c>
      <c r="I1121" t="s">
        <v>310</v>
      </c>
      <c r="J1121" t="s">
        <v>64</v>
      </c>
      <c r="K1121" t="s">
        <v>162</v>
      </c>
      <c r="L1121" t="s">
        <v>163</v>
      </c>
      <c r="M1121" t="s">
        <v>1270</v>
      </c>
      <c r="N1121">
        <v>866.67</v>
      </c>
      <c r="O1121">
        <v>-866.67</v>
      </c>
      <c r="P1121" t="s">
        <v>154</v>
      </c>
      <c r="Q1121" t="s">
        <v>165</v>
      </c>
      <c r="R1121" t="s">
        <v>166</v>
      </c>
      <c r="S1121" t="s">
        <v>167</v>
      </c>
      <c r="T1121" t="s">
        <v>1271</v>
      </c>
    </row>
    <row r="1122" spans="1:20" x14ac:dyDescent="0.25">
      <c r="A1122">
        <v>2025</v>
      </c>
      <c r="B1122" t="s">
        <v>109</v>
      </c>
      <c r="C1122" s="142">
        <v>45863</v>
      </c>
      <c r="D1122" t="s">
        <v>61</v>
      </c>
      <c r="E1122" t="s">
        <v>4</v>
      </c>
      <c r="F1122" t="s">
        <v>64</v>
      </c>
      <c r="G1122" t="s">
        <v>329</v>
      </c>
      <c r="H1122" t="s">
        <v>161</v>
      </c>
      <c r="I1122" t="s">
        <v>310</v>
      </c>
      <c r="J1122" t="s">
        <v>64</v>
      </c>
      <c r="K1122" t="s">
        <v>162</v>
      </c>
      <c r="L1122" t="s">
        <v>163</v>
      </c>
      <c r="M1122" t="s">
        <v>1272</v>
      </c>
      <c r="N1122">
        <v>166.97</v>
      </c>
      <c r="O1122">
        <v>-166.97</v>
      </c>
      <c r="P1122" t="s">
        <v>154</v>
      </c>
      <c r="Q1122" t="s">
        <v>165</v>
      </c>
      <c r="R1122" t="s">
        <v>166</v>
      </c>
      <c r="S1122" t="s">
        <v>167</v>
      </c>
      <c r="T1122" t="s">
        <v>1273</v>
      </c>
    </row>
    <row r="1123" spans="1:20" x14ac:dyDescent="0.25">
      <c r="A1123">
        <v>2025</v>
      </c>
      <c r="B1123" t="s">
        <v>109</v>
      </c>
      <c r="C1123" s="142">
        <v>45839</v>
      </c>
      <c r="D1123" t="s">
        <v>61</v>
      </c>
      <c r="E1123" t="s">
        <v>4</v>
      </c>
      <c r="F1123" t="s">
        <v>64</v>
      </c>
      <c r="G1123" t="s">
        <v>329</v>
      </c>
      <c r="H1123" t="s">
        <v>357</v>
      </c>
      <c r="I1123" t="s">
        <v>310</v>
      </c>
      <c r="J1123" t="s">
        <v>64</v>
      </c>
      <c r="K1123" t="s">
        <v>311</v>
      </c>
      <c r="L1123" t="s">
        <v>312</v>
      </c>
      <c r="N1123">
        <v>2650.93</v>
      </c>
      <c r="O1123">
        <v>-2650.93</v>
      </c>
      <c r="P1123" t="s">
        <v>154</v>
      </c>
      <c r="Q1123" t="s">
        <v>165</v>
      </c>
      <c r="R1123" t="s">
        <v>166</v>
      </c>
      <c r="S1123" t="s">
        <v>167</v>
      </c>
      <c r="T1123" t="s">
        <v>367</v>
      </c>
    </row>
    <row r="1124" spans="1:20" x14ac:dyDescent="0.25">
      <c r="A1124">
        <v>2025</v>
      </c>
      <c r="B1124" t="s">
        <v>110</v>
      </c>
      <c r="C1124" s="142">
        <v>45874</v>
      </c>
      <c r="D1124" t="s">
        <v>61</v>
      </c>
      <c r="E1124" t="s">
        <v>4</v>
      </c>
      <c r="F1124" t="s">
        <v>64</v>
      </c>
      <c r="G1124" t="s">
        <v>329</v>
      </c>
      <c r="H1124" t="s">
        <v>161</v>
      </c>
      <c r="I1124" t="s">
        <v>310</v>
      </c>
      <c r="J1124" t="s">
        <v>64</v>
      </c>
      <c r="K1124" t="s">
        <v>162</v>
      </c>
      <c r="L1124" t="s">
        <v>163</v>
      </c>
      <c r="M1124" t="s">
        <v>1274</v>
      </c>
      <c r="N1124">
        <v>40</v>
      </c>
      <c r="O1124">
        <v>-40</v>
      </c>
      <c r="P1124" t="s">
        <v>154</v>
      </c>
      <c r="Q1124" t="s">
        <v>165</v>
      </c>
      <c r="R1124" t="s">
        <v>166</v>
      </c>
      <c r="S1124" t="s">
        <v>167</v>
      </c>
      <c r="T1124" t="s">
        <v>1275</v>
      </c>
    </row>
    <row r="1125" spans="1:20" x14ac:dyDescent="0.25">
      <c r="A1125">
        <v>2025</v>
      </c>
      <c r="B1125" t="s">
        <v>110</v>
      </c>
      <c r="C1125" s="142">
        <v>45881</v>
      </c>
      <c r="D1125" t="s">
        <v>61</v>
      </c>
      <c r="E1125" t="s">
        <v>4</v>
      </c>
      <c r="F1125" t="s">
        <v>64</v>
      </c>
      <c r="G1125" t="s">
        <v>329</v>
      </c>
      <c r="H1125" t="s">
        <v>161</v>
      </c>
      <c r="I1125" t="s">
        <v>310</v>
      </c>
      <c r="J1125" t="s">
        <v>64</v>
      </c>
      <c r="K1125" t="s">
        <v>162</v>
      </c>
      <c r="L1125" t="s">
        <v>163</v>
      </c>
      <c r="M1125" t="s">
        <v>1276</v>
      </c>
      <c r="N1125">
        <v>800</v>
      </c>
      <c r="O1125">
        <v>-800</v>
      </c>
      <c r="P1125" t="s">
        <v>154</v>
      </c>
      <c r="Q1125" t="s">
        <v>165</v>
      </c>
      <c r="R1125" t="s">
        <v>166</v>
      </c>
      <c r="S1125" t="s">
        <v>167</v>
      </c>
      <c r="T1125" t="s">
        <v>1277</v>
      </c>
    </row>
    <row r="1126" spans="1:20" x14ac:dyDescent="0.25">
      <c r="A1126">
        <v>2025</v>
      </c>
      <c r="B1126" t="s">
        <v>110</v>
      </c>
      <c r="C1126" s="142">
        <v>45881</v>
      </c>
      <c r="D1126" t="s">
        <v>61</v>
      </c>
      <c r="E1126" t="s">
        <v>4</v>
      </c>
      <c r="F1126" t="s">
        <v>64</v>
      </c>
      <c r="G1126" t="s">
        <v>329</v>
      </c>
      <c r="H1126" t="s">
        <v>161</v>
      </c>
      <c r="I1126" t="s">
        <v>310</v>
      </c>
      <c r="J1126" t="s">
        <v>64</v>
      </c>
      <c r="K1126" t="s">
        <v>162</v>
      </c>
      <c r="L1126" t="s">
        <v>163</v>
      </c>
      <c r="M1126" t="s">
        <v>1278</v>
      </c>
      <c r="N1126">
        <v>51</v>
      </c>
      <c r="O1126">
        <v>-51</v>
      </c>
      <c r="P1126" t="s">
        <v>154</v>
      </c>
      <c r="Q1126" t="s">
        <v>165</v>
      </c>
      <c r="R1126" t="s">
        <v>166</v>
      </c>
      <c r="S1126" t="s">
        <v>167</v>
      </c>
      <c r="T1126" t="s">
        <v>1279</v>
      </c>
    </row>
    <row r="1127" spans="1:20" x14ac:dyDescent="0.25">
      <c r="A1127">
        <v>2025</v>
      </c>
      <c r="B1127" t="s">
        <v>110</v>
      </c>
      <c r="C1127" s="142">
        <v>45882</v>
      </c>
      <c r="D1127" t="s">
        <v>61</v>
      </c>
      <c r="E1127" t="s">
        <v>4</v>
      </c>
      <c r="F1127" t="s">
        <v>64</v>
      </c>
      <c r="G1127" t="s">
        <v>329</v>
      </c>
      <c r="H1127" t="s">
        <v>161</v>
      </c>
      <c r="I1127" t="s">
        <v>310</v>
      </c>
      <c r="J1127" t="s">
        <v>64</v>
      </c>
      <c r="K1127" t="s">
        <v>162</v>
      </c>
      <c r="L1127" t="s">
        <v>163</v>
      </c>
      <c r="M1127" t="s">
        <v>1280</v>
      </c>
      <c r="N1127">
        <v>777.85</v>
      </c>
      <c r="O1127">
        <v>-777.85</v>
      </c>
      <c r="P1127" t="s">
        <v>154</v>
      </c>
      <c r="Q1127" t="s">
        <v>165</v>
      </c>
      <c r="R1127" t="s">
        <v>166</v>
      </c>
      <c r="S1127" t="s">
        <v>167</v>
      </c>
      <c r="T1127" t="s">
        <v>1281</v>
      </c>
    </row>
    <row r="1128" spans="1:20" x14ac:dyDescent="0.25">
      <c r="A1128">
        <v>2025</v>
      </c>
      <c r="B1128" t="s">
        <v>110</v>
      </c>
      <c r="C1128" s="142">
        <v>45883</v>
      </c>
      <c r="D1128" t="s">
        <v>61</v>
      </c>
      <c r="E1128" t="s">
        <v>4</v>
      </c>
      <c r="F1128" t="s">
        <v>64</v>
      </c>
      <c r="G1128" t="s">
        <v>329</v>
      </c>
      <c r="H1128" t="s">
        <v>161</v>
      </c>
      <c r="I1128" t="s">
        <v>310</v>
      </c>
      <c r="J1128" t="s">
        <v>64</v>
      </c>
      <c r="K1128" t="s">
        <v>162</v>
      </c>
      <c r="L1128" t="s">
        <v>163</v>
      </c>
      <c r="M1128" t="s">
        <v>873</v>
      </c>
      <c r="N1128">
        <v>394.63</v>
      </c>
      <c r="O1128">
        <v>-394.63</v>
      </c>
      <c r="P1128" t="s">
        <v>154</v>
      </c>
      <c r="Q1128" t="s">
        <v>165</v>
      </c>
      <c r="R1128" t="s">
        <v>166</v>
      </c>
      <c r="S1128" t="s">
        <v>167</v>
      </c>
      <c r="T1128" t="s">
        <v>1207</v>
      </c>
    </row>
    <row r="1129" spans="1:20" x14ac:dyDescent="0.25">
      <c r="A1129">
        <v>2025</v>
      </c>
      <c r="B1129" t="s">
        <v>110</v>
      </c>
      <c r="C1129" s="142">
        <v>45889</v>
      </c>
      <c r="D1129" t="s">
        <v>61</v>
      </c>
      <c r="E1129" t="s">
        <v>4</v>
      </c>
      <c r="F1129" t="s">
        <v>64</v>
      </c>
      <c r="G1129" t="s">
        <v>329</v>
      </c>
      <c r="H1129" t="s">
        <v>161</v>
      </c>
      <c r="I1129" t="s">
        <v>310</v>
      </c>
      <c r="J1129" t="s">
        <v>64</v>
      </c>
      <c r="K1129" t="s">
        <v>162</v>
      </c>
      <c r="L1129" t="s">
        <v>163</v>
      </c>
      <c r="M1129" t="s">
        <v>584</v>
      </c>
      <c r="N1129">
        <v>150</v>
      </c>
      <c r="O1129">
        <v>-150</v>
      </c>
      <c r="P1129" t="s">
        <v>154</v>
      </c>
      <c r="Q1129" t="s">
        <v>165</v>
      </c>
      <c r="R1129" t="s">
        <v>166</v>
      </c>
      <c r="S1129" t="s">
        <v>167</v>
      </c>
      <c r="T1129" t="s">
        <v>1282</v>
      </c>
    </row>
    <row r="1130" spans="1:20" x14ac:dyDescent="0.25">
      <c r="A1130">
        <v>2025</v>
      </c>
      <c r="B1130" t="s">
        <v>110</v>
      </c>
      <c r="C1130" s="142">
        <v>45889</v>
      </c>
      <c r="D1130" t="s">
        <v>61</v>
      </c>
      <c r="E1130" t="s">
        <v>4</v>
      </c>
      <c r="F1130" t="s">
        <v>64</v>
      </c>
      <c r="G1130" t="s">
        <v>329</v>
      </c>
      <c r="H1130" t="s">
        <v>161</v>
      </c>
      <c r="I1130" t="s">
        <v>310</v>
      </c>
      <c r="J1130" t="s">
        <v>64</v>
      </c>
      <c r="K1130" t="s">
        <v>162</v>
      </c>
      <c r="L1130" t="s">
        <v>163</v>
      </c>
      <c r="M1130" t="s">
        <v>1283</v>
      </c>
      <c r="N1130">
        <v>663.52</v>
      </c>
      <c r="O1130">
        <v>-663.52</v>
      </c>
      <c r="P1130" t="s">
        <v>154</v>
      </c>
      <c r="Q1130" t="s">
        <v>165</v>
      </c>
      <c r="R1130" t="s">
        <v>166</v>
      </c>
      <c r="S1130" t="s">
        <v>167</v>
      </c>
      <c r="T1130" t="s">
        <v>1284</v>
      </c>
    </row>
    <row r="1131" spans="1:20" x14ac:dyDescent="0.25">
      <c r="A1131">
        <v>2025</v>
      </c>
      <c r="B1131" t="s">
        <v>110</v>
      </c>
      <c r="C1131" s="142">
        <v>45889</v>
      </c>
      <c r="D1131" t="s">
        <v>61</v>
      </c>
      <c r="E1131" t="s">
        <v>4</v>
      </c>
      <c r="F1131" t="s">
        <v>64</v>
      </c>
      <c r="G1131" t="s">
        <v>329</v>
      </c>
      <c r="H1131" t="s">
        <v>161</v>
      </c>
      <c r="I1131" t="s">
        <v>310</v>
      </c>
      <c r="J1131" t="s">
        <v>64</v>
      </c>
      <c r="K1131" t="s">
        <v>162</v>
      </c>
      <c r="L1131" t="s">
        <v>163</v>
      </c>
      <c r="M1131" t="s">
        <v>1285</v>
      </c>
      <c r="N1131">
        <v>150.18</v>
      </c>
      <c r="O1131">
        <v>-150.18</v>
      </c>
      <c r="P1131" t="s">
        <v>154</v>
      </c>
      <c r="Q1131" t="s">
        <v>165</v>
      </c>
      <c r="R1131" t="s">
        <v>166</v>
      </c>
      <c r="S1131" t="s">
        <v>167</v>
      </c>
      <c r="T1131" t="s">
        <v>1286</v>
      </c>
    </row>
    <row r="1132" spans="1:20" x14ac:dyDescent="0.25">
      <c r="A1132">
        <v>2025</v>
      </c>
      <c r="B1132" t="s">
        <v>110</v>
      </c>
      <c r="C1132" s="142">
        <v>45895</v>
      </c>
      <c r="D1132" t="s">
        <v>61</v>
      </c>
      <c r="E1132" t="s">
        <v>4</v>
      </c>
      <c r="F1132" t="s">
        <v>64</v>
      </c>
      <c r="G1132" t="s">
        <v>329</v>
      </c>
      <c r="H1132" t="s">
        <v>161</v>
      </c>
      <c r="I1132" t="s">
        <v>310</v>
      </c>
      <c r="J1132" t="s">
        <v>64</v>
      </c>
      <c r="K1132" t="s">
        <v>162</v>
      </c>
      <c r="L1132" t="s">
        <v>163</v>
      </c>
      <c r="M1132" t="s">
        <v>1287</v>
      </c>
      <c r="N1132">
        <v>361</v>
      </c>
      <c r="O1132">
        <v>-361</v>
      </c>
      <c r="P1132" t="s">
        <v>154</v>
      </c>
      <c r="Q1132" t="s">
        <v>165</v>
      </c>
      <c r="R1132" t="s">
        <v>166</v>
      </c>
      <c r="S1132" t="s">
        <v>167</v>
      </c>
      <c r="T1132" t="s">
        <v>1288</v>
      </c>
    </row>
    <row r="1133" spans="1:20" x14ac:dyDescent="0.25">
      <c r="A1133">
        <v>2025</v>
      </c>
      <c r="B1133" t="s">
        <v>110</v>
      </c>
      <c r="C1133" s="142">
        <v>45895</v>
      </c>
      <c r="D1133" t="s">
        <v>61</v>
      </c>
      <c r="E1133" t="s">
        <v>4</v>
      </c>
      <c r="F1133" t="s">
        <v>64</v>
      </c>
      <c r="G1133" t="s">
        <v>329</v>
      </c>
      <c r="H1133" t="s">
        <v>161</v>
      </c>
      <c r="I1133" t="s">
        <v>310</v>
      </c>
      <c r="J1133" t="s">
        <v>64</v>
      </c>
      <c r="K1133" t="s">
        <v>162</v>
      </c>
      <c r="L1133" t="s">
        <v>163</v>
      </c>
      <c r="M1133" t="s">
        <v>1289</v>
      </c>
      <c r="N1133">
        <v>1900</v>
      </c>
      <c r="O1133">
        <v>-1900</v>
      </c>
      <c r="P1133" t="s">
        <v>154</v>
      </c>
      <c r="Q1133" t="s">
        <v>165</v>
      </c>
      <c r="R1133" t="s">
        <v>166</v>
      </c>
      <c r="S1133" t="s">
        <v>167</v>
      </c>
      <c r="T1133" t="s">
        <v>1290</v>
      </c>
    </row>
    <row r="1134" spans="1:20" x14ac:dyDescent="0.25">
      <c r="A1134">
        <v>2025</v>
      </c>
      <c r="B1134" t="s">
        <v>110</v>
      </c>
      <c r="C1134" s="142">
        <v>45896</v>
      </c>
      <c r="D1134" t="s">
        <v>61</v>
      </c>
      <c r="E1134" t="s">
        <v>4</v>
      </c>
      <c r="F1134" t="s">
        <v>64</v>
      </c>
      <c r="G1134" t="s">
        <v>329</v>
      </c>
      <c r="H1134" t="s">
        <v>161</v>
      </c>
      <c r="I1134" t="s">
        <v>310</v>
      </c>
      <c r="J1134" t="s">
        <v>64</v>
      </c>
      <c r="K1134" t="s">
        <v>162</v>
      </c>
      <c r="L1134" t="s">
        <v>163</v>
      </c>
      <c r="M1134" t="s">
        <v>1291</v>
      </c>
      <c r="N1134">
        <v>515</v>
      </c>
      <c r="O1134">
        <v>-515</v>
      </c>
      <c r="P1134" t="s">
        <v>154</v>
      </c>
      <c r="Q1134" t="s">
        <v>165</v>
      </c>
      <c r="R1134" t="s">
        <v>166</v>
      </c>
      <c r="S1134" t="s">
        <v>167</v>
      </c>
      <c r="T1134" t="s">
        <v>1292</v>
      </c>
    </row>
    <row r="1135" spans="1:20" x14ac:dyDescent="0.25">
      <c r="A1135">
        <v>2025</v>
      </c>
      <c r="B1135" t="s">
        <v>110</v>
      </c>
      <c r="C1135" s="142">
        <v>45896</v>
      </c>
      <c r="D1135" t="s">
        <v>61</v>
      </c>
      <c r="E1135" t="s">
        <v>4</v>
      </c>
      <c r="F1135" t="s">
        <v>64</v>
      </c>
      <c r="G1135" t="s">
        <v>329</v>
      </c>
      <c r="H1135" t="s">
        <v>161</v>
      </c>
      <c r="I1135" t="s">
        <v>310</v>
      </c>
      <c r="J1135" t="s">
        <v>64</v>
      </c>
      <c r="K1135" t="s">
        <v>162</v>
      </c>
      <c r="L1135" t="s">
        <v>163</v>
      </c>
      <c r="M1135" t="s">
        <v>1293</v>
      </c>
      <c r="N1135">
        <v>400</v>
      </c>
      <c r="O1135">
        <v>-400</v>
      </c>
      <c r="P1135" t="s">
        <v>154</v>
      </c>
      <c r="Q1135" t="s">
        <v>165</v>
      </c>
      <c r="R1135" t="s">
        <v>166</v>
      </c>
      <c r="S1135" t="s">
        <v>167</v>
      </c>
      <c r="T1135" t="s">
        <v>1294</v>
      </c>
    </row>
    <row r="1136" spans="1:20" x14ac:dyDescent="0.25">
      <c r="A1136">
        <v>2025</v>
      </c>
      <c r="B1136" t="s">
        <v>110</v>
      </c>
      <c r="C1136" s="142">
        <v>45870</v>
      </c>
      <c r="D1136" t="s">
        <v>61</v>
      </c>
      <c r="E1136" t="s">
        <v>4</v>
      </c>
      <c r="F1136" t="s">
        <v>64</v>
      </c>
      <c r="G1136" t="s">
        <v>329</v>
      </c>
      <c r="H1136" t="s">
        <v>357</v>
      </c>
      <c r="I1136" t="s">
        <v>310</v>
      </c>
      <c r="J1136" t="s">
        <v>64</v>
      </c>
      <c r="K1136" t="s">
        <v>311</v>
      </c>
      <c r="L1136" t="s">
        <v>312</v>
      </c>
      <c r="N1136">
        <v>8607.15</v>
      </c>
      <c r="O1136">
        <v>-8607.15</v>
      </c>
      <c r="P1136" t="s">
        <v>154</v>
      </c>
      <c r="Q1136" t="s">
        <v>165</v>
      </c>
      <c r="R1136" t="s">
        <v>166</v>
      </c>
      <c r="S1136" t="s">
        <v>167</v>
      </c>
      <c r="T1136" t="s">
        <v>367</v>
      </c>
    </row>
    <row r="1137" spans="1:20" x14ac:dyDescent="0.25">
      <c r="A1137">
        <v>2025</v>
      </c>
      <c r="B1137" t="s">
        <v>111</v>
      </c>
      <c r="C1137" s="142">
        <v>45908</v>
      </c>
      <c r="D1137" t="s">
        <v>61</v>
      </c>
      <c r="E1137" t="s">
        <v>4</v>
      </c>
      <c r="F1137" t="s">
        <v>64</v>
      </c>
      <c r="G1137" t="s">
        <v>329</v>
      </c>
      <c r="H1137" t="s">
        <v>688</v>
      </c>
      <c r="I1137" t="s">
        <v>310</v>
      </c>
      <c r="J1137" t="s">
        <v>64</v>
      </c>
      <c r="K1137" t="s">
        <v>152</v>
      </c>
      <c r="L1137" t="s">
        <v>153</v>
      </c>
      <c r="M1137" t="s">
        <v>1295</v>
      </c>
      <c r="N1137">
        <v>101.13</v>
      </c>
      <c r="O1137">
        <v>-101.13</v>
      </c>
      <c r="P1137" t="s">
        <v>154</v>
      </c>
      <c r="Q1137" t="s">
        <v>165</v>
      </c>
      <c r="R1137" t="s">
        <v>166</v>
      </c>
      <c r="S1137" t="s">
        <v>167</v>
      </c>
      <c r="T1137" t="s">
        <v>1296</v>
      </c>
    </row>
    <row r="1138" spans="1:20" x14ac:dyDescent="0.25">
      <c r="A1138">
        <v>2025</v>
      </c>
      <c r="B1138" t="s">
        <v>111</v>
      </c>
      <c r="C1138" s="142">
        <v>45901</v>
      </c>
      <c r="D1138" t="s">
        <v>61</v>
      </c>
      <c r="E1138" t="s">
        <v>4</v>
      </c>
      <c r="F1138" t="s">
        <v>64</v>
      </c>
      <c r="G1138" t="s">
        <v>329</v>
      </c>
      <c r="H1138" t="s">
        <v>161</v>
      </c>
      <c r="I1138" t="s">
        <v>310</v>
      </c>
      <c r="J1138" t="s">
        <v>64</v>
      </c>
      <c r="K1138" t="s">
        <v>162</v>
      </c>
      <c r="L1138" t="s">
        <v>163</v>
      </c>
      <c r="M1138" t="s">
        <v>1297</v>
      </c>
      <c r="N1138">
        <v>2100</v>
      </c>
      <c r="O1138">
        <v>-2100</v>
      </c>
      <c r="P1138" t="s">
        <v>154</v>
      </c>
      <c r="Q1138" t="s">
        <v>165</v>
      </c>
      <c r="R1138" t="s">
        <v>166</v>
      </c>
      <c r="S1138" t="s">
        <v>167</v>
      </c>
      <c r="T1138" t="s">
        <v>1298</v>
      </c>
    </row>
    <row r="1139" spans="1:20" x14ac:dyDescent="0.25">
      <c r="A1139">
        <v>2025</v>
      </c>
      <c r="B1139" t="s">
        <v>111</v>
      </c>
      <c r="C1139" s="142">
        <v>45905</v>
      </c>
      <c r="D1139" t="s">
        <v>61</v>
      </c>
      <c r="E1139" t="s">
        <v>4</v>
      </c>
      <c r="F1139" t="s">
        <v>64</v>
      </c>
      <c r="G1139" t="s">
        <v>329</v>
      </c>
      <c r="H1139" t="s">
        <v>161</v>
      </c>
      <c r="I1139" t="s">
        <v>310</v>
      </c>
      <c r="J1139" t="s">
        <v>64</v>
      </c>
      <c r="K1139" t="s">
        <v>162</v>
      </c>
      <c r="L1139" t="s">
        <v>163</v>
      </c>
      <c r="M1139" t="s">
        <v>1299</v>
      </c>
      <c r="N1139">
        <v>2700</v>
      </c>
      <c r="O1139">
        <v>-2700</v>
      </c>
      <c r="P1139" t="s">
        <v>154</v>
      </c>
      <c r="Q1139" t="s">
        <v>165</v>
      </c>
      <c r="R1139" t="s">
        <v>166</v>
      </c>
      <c r="S1139" t="s">
        <v>167</v>
      </c>
      <c r="T1139" t="s">
        <v>1300</v>
      </c>
    </row>
    <row r="1140" spans="1:20" x14ac:dyDescent="0.25">
      <c r="A1140">
        <v>2025</v>
      </c>
      <c r="B1140" t="s">
        <v>111</v>
      </c>
      <c r="C1140" s="142">
        <v>45908</v>
      </c>
      <c r="D1140" t="s">
        <v>61</v>
      </c>
      <c r="E1140" t="s">
        <v>4</v>
      </c>
      <c r="F1140" t="s">
        <v>64</v>
      </c>
      <c r="G1140" t="s">
        <v>329</v>
      </c>
      <c r="H1140" t="s">
        <v>161</v>
      </c>
      <c r="I1140" t="s">
        <v>310</v>
      </c>
      <c r="J1140" t="s">
        <v>64</v>
      </c>
      <c r="K1140" t="s">
        <v>162</v>
      </c>
      <c r="L1140" t="s">
        <v>163</v>
      </c>
      <c r="M1140" t="s">
        <v>1301</v>
      </c>
      <c r="N1140">
        <v>350.91</v>
      </c>
      <c r="O1140">
        <v>-350.91</v>
      </c>
      <c r="P1140" t="s">
        <v>154</v>
      </c>
      <c r="Q1140" t="s">
        <v>165</v>
      </c>
      <c r="R1140" t="s">
        <v>166</v>
      </c>
      <c r="S1140" t="s">
        <v>167</v>
      </c>
      <c r="T1140" t="s">
        <v>1302</v>
      </c>
    </row>
    <row r="1141" spans="1:20" x14ac:dyDescent="0.25">
      <c r="A1141">
        <v>2025</v>
      </c>
      <c r="B1141" t="s">
        <v>111</v>
      </c>
      <c r="C1141" s="142">
        <v>45908</v>
      </c>
      <c r="D1141" t="s">
        <v>61</v>
      </c>
      <c r="E1141" t="s">
        <v>4</v>
      </c>
      <c r="F1141" t="s">
        <v>64</v>
      </c>
      <c r="G1141" t="s">
        <v>329</v>
      </c>
      <c r="H1141" t="s">
        <v>161</v>
      </c>
      <c r="I1141" t="s">
        <v>310</v>
      </c>
      <c r="J1141" t="s">
        <v>64</v>
      </c>
      <c r="K1141" t="s">
        <v>162</v>
      </c>
      <c r="L1141" t="s">
        <v>163</v>
      </c>
      <c r="M1141" t="s">
        <v>1303</v>
      </c>
      <c r="N1141">
        <v>513.17999999999995</v>
      </c>
      <c r="O1141">
        <v>-513.17999999999995</v>
      </c>
      <c r="P1141" t="s">
        <v>154</v>
      </c>
      <c r="Q1141" t="s">
        <v>165</v>
      </c>
      <c r="R1141" t="s">
        <v>166</v>
      </c>
      <c r="S1141" t="s">
        <v>167</v>
      </c>
      <c r="T1141" t="s">
        <v>1304</v>
      </c>
    </row>
    <row r="1142" spans="1:20" x14ac:dyDescent="0.25">
      <c r="A1142">
        <v>2025</v>
      </c>
      <c r="B1142" t="s">
        <v>111</v>
      </c>
      <c r="C1142" s="142">
        <v>45908</v>
      </c>
      <c r="D1142" t="s">
        <v>61</v>
      </c>
      <c r="E1142" t="s">
        <v>4</v>
      </c>
      <c r="F1142" t="s">
        <v>64</v>
      </c>
      <c r="G1142" t="s">
        <v>329</v>
      </c>
      <c r="H1142" t="s">
        <v>161</v>
      </c>
      <c r="I1142" t="s">
        <v>310</v>
      </c>
      <c r="J1142" t="s">
        <v>64</v>
      </c>
      <c r="K1142" t="s">
        <v>162</v>
      </c>
      <c r="L1142" t="s">
        <v>163</v>
      </c>
      <c r="M1142" t="s">
        <v>1305</v>
      </c>
      <c r="N1142">
        <v>47.86</v>
      </c>
      <c r="O1142">
        <v>-47.86</v>
      </c>
      <c r="P1142" t="s">
        <v>154</v>
      </c>
      <c r="Q1142" t="s">
        <v>165</v>
      </c>
      <c r="R1142" t="s">
        <v>166</v>
      </c>
      <c r="S1142" t="s">
        <v>167</v>
      </c>
      <c r="T1142" t="s">
        <v>1306</v>
      </c>
    </row>
    <row r="1143" spans="1:20" x14ac:dyDescent="0.25">
      <c r="A1143">
        <v>2025</v>
      </c>
      <c r="B1143" t="s">
        <v>111</v>
      </c>
      <c r="C1143" s="142">
        <v>45908</v>
      </c>
      <c r="D1143" t="s">
        <v>61</v>
      </c>
      <c r="E1143" t="s">
        <v>4</v>
      </c>
      <c r="F1143" t="s">
        <v>64</v>
      </c>
      <c r="G1143" t="s">
        <v>329</v>
      </c>
      <c r="H1143" t="s">
        <v>688</v>
      </c>
      <c r="I1143" t="s">
        <v>310</v>
      </c>
      <c r="J1143" t="s">
        <v>64</v>
      </c>
      <c r="K1143" t="s">
        <v>162</v>
      </c>
      <c r="L1143" t="s">
        <v>163</v>
      </c>
      <c r="M1143" t="s">
        <v>1307</v>
      </c>
      <c r="N1143">
        <v>1915</v>
      </c>
      <c r="O1143">
        <v>-1915</v>
      </c>
      <c r="P1143" t="s">
        <v>154</v>
      </c>
      <c r="Q1143" t="s">
        <v>165</v>
      </c>
      <c r="R1143" t="s">
        <v>166</v>
      </c>
      <c r="S1143" t="s">
        <v>167</v>
      </c>
      <c r="T1143" t="s">
        <v>1308</v>
      </c>
    </row>
    <row r="1144" spans="1:20" x14ac:dyDescent="0.25">
      <c r="A1144">
        <v>2025</v>
      </c>
      <c r="B1144" t="s">
        <v>111</v>
      </c>
      <c r="C1144" s="142">
        <v>45911</v>
      </c>
      <c r="D1144" t="s">
        <v>61</v>
      </c>
      <c r="E1144" t="s">
        <v>4</v>
      </c>
      <c r="F1144" t="s">
        <v>64</v>
      </c>
      <c r="G1144" t="s">
        <v>329</v>
      </c>
      <c r="H1144" t="s">
        <v>161</v>
      </c>
      <c r="I1144" t="s">
        <v>310</v>
      </c>
      <c r="J1144" t="s">
        <v>64</v>
      </c>
      <c r="K1144" t="s">
        <v>162</v>
      </c>
      <c r="L1144" t="s">
        <v>163</v>
      </c>
      <c r="M1144" t="s">
        <v>1309</v>
      </c>
      <c r="N1144">
        <v>650</v>
      </c>
      <c r="O1144">
        <v>-650</v>
      </c>
      <c r="P1144" t="s">
        <v>154</v>
      </c>
      <c r="Q1144" t="s">
        <v>165</v>
      </c>
      <c r="R1144" t="s">
        <v>166</v>
      </c>
      <c r="S1144" t="s">
        <v>167</v>
      </c>
      <c r="T1144" t="s">
        <v>1310</v>
      </c>
    </row>
    <row r="1145" spans="1:20" x14ac:dyDescent="0.25">
      <c r="A1145">
        <v>2025</v>
      </c>
      <c r="B1145" t="s">
        <v>111</v>
      </c>
      <c r="C1145" s="142">
        <v>45912</v>
      </c>
      <c r="D1145" t="s">
        <v>61</v>
      </c>
      <c r="E1145" t="s">
        <v>4</v>
      </c>
      <c r="F1145" t="s">
        <v>64</v>
      </c>
      <c r="G1145" t="s">
        <v>329</v>
      </c>
      <c r="H1145" t="s">
        <v>161</v>
      </c>
      <c r="I1145" t="s">
        <v>310</v>
      </c>
      <c r="J1145" t="s">
        <v>64</v>
      </c>
      <c r="K1145" t="s">
        <v>162</v>
      </c>
      <c r="L1145" t="s">
        <v>163</v>
      </c>
      <c r="M1145" t="s">
        <v>1311</v>
      </c>
      <c r="N1145">
        <v>649.27</v>
      </c>
      <c r="O1145">
        <v>-649.27</v>
      </c>
      <c r="P1145" t="s">
        <v>154</v>
      </c>
      <c r="Q1145" t="s">
        <v>165</v>
      </c>
      <c r="R1145" t="s">
        <v>166</v>
      </c>
      <c r="S1145" t="s">
        <v>167</v>
      </c>
      <c r="T1145" t="s">
        <v>1312</v>
      </c>
    </row>
    <row r="1146" spans="1:20" x14ac:dyDescent="0.25">
      <c r="A1146">
        <v>2025</v>
      </c>
      <c r="B1146" t="s">
        <v>111</v>
      </c>
      <c r="C1146" s="142">
        <v>45916</v>
      </c>
      <c r="D1146" t="s">
        <v>61</v>
      </c>
      <c r="E1146" t="s">
        <v>4</v>
      </c>
      <c r="F1146" t="s">
        <v>64</v>
      </c>
      <c r="G1146" t="s">
        <v>329</v>
      </c>
      <c r="H1146" t="s">
        <v>161</v>
      </c>
      <c r="I1146" t="s">
        <v>310</v>
      </c>
      <c r="J1146" t="s">
        <v>64</v>
      </c>
      <c r="K1146" t="s">
        <v>162</v>
      </c>
      <c r="L1146" t="s">
        <v>163</v>
      </c>
      <c r="M1146" t="s">
        <v>544</v>
      </c>
      <c r="N1146">
        <v>875</v>
      </c>
      <c r="O1146">
        <v>-875</v>
      </c>
      <c r="P1146" t="s">
        <v>154</v>
      </c>
      <c r="Q1146" t="s">
        <v>165</v>
      </c>
      <c r="R1146" t="s">
        <v>166</v>
      </c>
      <c r="S1146" t="s">
        <v>167</v>
      </c>
      <c r="T1146" t="s">
        <v>1214</v>
      </c>
    </row>
    <row r="1147" spans="1:20" x14ac:dyDescent="0.25">
      <c r="A1147">
        <v>2025</v>
      </c>
      <c r="B1147" t="s">
        <v>111</v>
      </c>
      <c r="C1147" s="142">
        <v>45901</v>
      </c>
      <c r="D1147" t="s">
        <v>61</v>
      </c>
      <c r="E1147" t="s">
        <v>4</v>
      </c>
      <c r="F1147" t="s">
        <v>64</v>
      </c>
      <c r="G1147" t="s">
        <v>329</v>
      </c>
      <c r="H1147" t="s">
        <v>357</v>
      </c>
      <c r="I1147" t="s">
        <v>310</v>
      </c>
      <c r="J1147" t="s">
        <v>64</v>
      </c>
      <c r="K1147" t="s">
        <v>311</v>
      </c>
      <c r="L1147" t="s">
        <v>312</v>
      </c>
      <c r="N1147">
        <v>2957.36</v>
      </c>
      <c r="O1147">
        <v>-2957.36</v>
      </c>
      <c r="P1147" t="s">
        <v>154</v>
      </c>
      <c r="Q1147" t="s">
        <v>165</v>
      </c>
      <c r="R1147" t="s">
        <v>166</v>
      </c>
      <c r="S1147" t="s">
        <v>167</v>
      </c>
      <c r="T1147" t="s">
        <v>387</v>
      </c>
    </row>
    <row r="1148" spans="1:20" x14ac:dyDescent="0.25">
      <c r="A1148">
        <v>2025</v>
      </c>
      <c r="B1148" t="s">
        <v>112</v>
      </c>
      <c r="C1148" s="142">
        <v>45944</v>
      </c>
      <c r="D1148" t="s">
        <v>61</v>
      </c>
      <c r="E1148" t="s">
        <v>4</v>
      </c>
      <c r="F1148" t="s">
        <v>64</v>
      </c>
      <c r="G1148" t="s">
        <v>329</v>
      </c>
      <c r="H1148" t="s">
        <v>161</v>
      </c>
      <c r="I1148" t="s">
        <v>310</v>
      </c>
      <c r="J1148" t="s">
        <v>64</v>
      </c>
      <c r="K1148" t="s">
        <v>152</v>
      </c>
      <c r="L1148" t="s">
        <v>153</v>
      </c>
      <c r="M1148" t="s">
        <v>1018</v>
      </c>
      <c r="N1148">
        <v>96.59</v>
      </c>
      <c r="O1148">
        <v>-96.59</v>
      </c>
      <c r="P1148" t="s">
        <v>154</v>
      </c>
      <c r="Q1148" t="s">
        <v>187</v>
      </c>
      <c r="R1148" t="s">
        <v>166</v>
      </c>
      <c r="S1148" t="s">
        <v>167</v>
      </c>
      <c r="T1148" t="s">
        <v>1019</v>
      </c>
    </row>
    <row r="1149" spans="1:20" x14ac:dyDescent="0.25">
      <c r="A1149">
        <v>2025</v>
      </c>
      <c r="B1149" t="s">
        <v>112</v>
      </c>
      <c r="C1149" s="142">
        <v>45961</v>
      </c>
      <c r="D1149" t="s">
        <v>61</v>
      </c>
      <c r="E1149" t="s">
        <v>4</v>
      </c>
      <c r="F1149" t="s">
        <v>64</v>
      </c>
      <c r="G1149" t="s">
        <v>329</v>
      </c>
      <c r="H1149" t="s">
        <v>161</v>
      </c>
      <c r="I1149" t="s">
        <v>310</v>
      </c>
      <c r="J1149" t="s">
        <v>64</v>
      </c>
      <c r="K1149" t="s">
        <v>152</v>
      </c>
      <c r="L1149" t="s">
        <v>153</v>
      </c>
      <c r="M1149" t="s">
        <v>1313</v>
      </c>
      <c r="N1149">
        <v>96.59</v>
      </c>
      <c r="O1149">
        <v>-96.59</v>
      </c>
      <c r="P1149" t="s">
        <v>154</v>
      </c>
      <c r="Q1149" t="s">
        <v>187</v>
      </c>
      <c r="R1149" t="s">
        <v>166</v>
      </c>
      <c r="S1149" t="s">
        <v>167</v>
      </c>
      <c r="T1149" t="s">
        <v>1314</v>
      </c>
    </row>
    <row r="1150" spans="1:20" x14ac:dyDescent="0.25">
      <c r="A1150">
        <v>2025</v>
      </c>
      <c r="B1150" t="s">
        <v>112</v>
      </c>
      <c r="C1150" s="142">
        <v>45932</v>
      </c>
      <c r="D1150" t="s">
        <v>61</v>
      </c>
      <c r="E1150" t="s">
        <v>4</v>
      </c>
      <c r="F1150" t="s">
        <v>64</v>
      </c>
      <c r="G1150" t="s">
        <v>329</v>
      </c>
      <c r="H1150" t="s">
        <v>161</v>
      </c>
      <c r="I1150" t="s">
        <v>310</v>
      </c>
      <c r="J1150" t="s">
        <v>64</v>
      </c>
      <c r="K1150" t="s">
        <v>162</v>
      </c>
      <c r="L1150" t="s">
        <v>163</v>
      </c>
      <c r="M1150" t="s">
        <v>1219</v>
      </c>
      <c r="N1150">
        <v>660</v>
      </c>
      <c r="O1150">
        <v>-660</v>
      </c>
      <c r="P1150" t="s">
        <v>154</v>
      </c>
      <c r="Q1150" t="s">
        <v>187</v>
      </c>
      <c r="R1150" t="s">
        <v>166</v>
      </c>
      <c r="S1150" t="s">
        <v>167</v>
      </c>
      <c r="T1150" t="s">
        <v>1220</v>
      </c>
    </row>
    <row r="1151" spans="1:20" x14ac:dyDescent="0.25">
      <c r="A1151">
        <v>2025</v>
      </c>
      <c r="B1151" t="s">
        <v>112</v>
      </c>
      <c r="C1151" s="142">
        <v>45932</v>
      </c>
      <c r="D1151" t="s">
        <v>61</v>
      </c>
      <c r="E1151" t="s">
        <v>4</v>
      </c>
      <c r="F1151" t="s">
        <v>64</v>
      </c>
      <c r="G1151" t="s">
        <v>329</v>
      </c>
      <c r="H1151" t="s">
        <v>161</v>
      </c>
      <c r="I1151" t="s">
        <v>310</v>
      </c>
      <c r="J1151" t="s">
        <v>64</v>
      </c>
      <c r="K1151" t="s">
        <v>162</v>
      </c>
      <c r="L1151" t="s">
        <v>163</v>
      </c>
      <c r="M1151" t="s">
        <v>1221</v>
      </c>
      <c r="N1151">
        <v>490</v>
      </c>
      <c r="O1151">
        <v>-490</v>
      </c>
      <c r="P1151" t="s">
        <v>154</v>
      </c>
      <c r="Q1151" t="s">
        <v>187</v>
      </c>
      <c r="R1151" t="s">
        <v>166</v>
      </c>
      <c r="S1151" t="s">
        <v>167</v>
      </c>
      <c r="T1151" t="s">
        <v>1222</v>
      </c>
    </row>
    <row r="1152" spans="1:20" x14ac:dyDescent="0.25">
      <c r="A1152">
        <v>2025</v>
      </c>
      <c r="B1152" t="s">
        <v>112</v>
      </c>
      <c r="C1152" s="142">
        <v>45933</v>
      </c>
      <c r="D1152" t="s">
        <v>61</v>
      </c>
      <c r="E1152" t="s">
        <v>4</v>
      </c>
      <c r="F1152" t="s">
        <v>64</v>
      </c>
      <c r="G1152" t="s">
        <v>329</v>
      </c>
      <c r="H1152" t="s">
        <v>161</v>
      </c>
      <c r="I1152" t="s">
        <v>310</v>
      </c>
      <c r="J1152" t="s">
        <v>64</v>
      </c>
      <c r="K1152" t="s">
        <v>162</v>
      </c>
      <c r="L1152" t="s">
        <v>163</v>
      </c>
      <c r="M1152" t="s">
        <v>1223</v>
      </c>
      <c r="N1152">
        <v>84.82</v>
      </c>
      <c r="O1152">
        <v>-84.82</v>
      </c>
      <c r="P1152" t="s">
        <v>154</v>
      </c>
      <c r="Q1152" t="s">
        <v>187</v>
      </c>
      <c r="R1152" t="s">
        <v>166</v>
      </c>
      <c r="S1152" t="s">
        <v>167</v>
      </c>
      <c r="T1152" t="s">
        <v>1224</v>
      </c>
    </row>
    <row r="1153" spans="1:20" x14ac:dyDescent="0.25">
      <c r="A1153">
        <v>2025</v>
      </c>
      <c r="B1153" t="s">
        <v>112</v>
      </c>
      <c r="C1153" s="142">
        <v>45939</v>
      </c>
      <c r="D1153" t="s">
        <v>61</v>
      </c>
      <c r="E1153" t="s">
        <v>4</v>
      </c>
      <c r="F1153" t="s">
        <v>64</v>
      </c>
      <c r="G1153" t="s">
        <v>329</v>
      </c>
      <c r="H1153" t="s">
        <v>291</v>
      </c>
      <c r="I1153" t="s">
        <v>310</v>
      </c>
      <c r="J1153" t="s">
        <v>64</v>
      </c>
      <c r="K1153" t="s">
        <v>162</v>
      </c>
      <c r="L1153" t="s">
        <v>163</v>
      </c>
      <c r="M1153" t="s">
        <v>1315</v>
      </c>
      <c r="N1153">
        <v>500</v>
      </c>
      <c r="O1153">
        <v>-500</v>
      </c>
      <c r="P1153" t="s">
        <v>154</v>
      </c>
      <c r="Q1153" t="s">
        <v>187</v>
      </c>
      <c r="R1153" t="s">
        <v>166</v>
      </c>
      <c r="S1153" t="s">
        <v>167</v>
      </c>
      <c r="T1153" t="s">
        <v>1316</v>
      </c>
    </row>
    <row r="1154" spans="1:20" x14ac:dyDescent="0.25">
      <c r="A1154">
        <v>2025</v>
      </c>
      <c r="B1154" t="s">
        <v>112</v>
      </c>
      <c r="C1154" s="142">
        <v>45944</v>
      </c>
      <c r="D1154" t="s">
        <v>61</v>
      </c>
      <c r="E1154" t="s">
        <v>4</v>
      </c>
      <c r="F1154" t="s">
        <v>64</v>
      </c>
      <c r="G1154" t="s">
        <v>329</v>
      </c>
      <c r="H1154" t="s">
        <v>161</v>
      </c>
      <c r="I1154" t="s">
        <v>310</v>
      </c>
      <c r="J1154" t="s">
        <v>64</v>
      </c>
      <c r="K1154" t="s">
        <v>162</v>
      </c>
      <c r="L1154" t="s">
        <v>163</v>
      </c>
      <c r="M1154" t="s">
        <v>1317</v>
      </c>
      <c r="N1154">
        <v>360</v>
      </c>
      <c r="O1154">
        <v>-360</v>
      </c>
      <c r="P1154" t="s">
        <v>154</v>
      </c>
      <c r="Q1154" t="s">
        <v>187</v>
      </c>
      <c r="R1154" t="s">
        <v>166</v>
      </c>
      <c r="S1154" t="s">
        <v>167</v>
      </c>
      <c r="T1154" t="s">
        <v>1318</v>
      </c>
    </row>
    <row r="1155" spans="1:20" x14ac:dyDescent="0.25">
      <c r="A1155">
        <v>2025</v>
      </c>
      <c r="B1155" t="s">
        <v>112</v>
      </c>
      <c r="C1155" s="142">
        <v>45953</v>
      </c>
      <c r="D1155" t="s">
        <v>61</v>
      </c>
      <c r="E1155" t="s">
        <v>4</v>
      </c>
      <c r="F1155" t="s">
        <v>64</v>
      </c>
      <c r="G1155" t="s">
        <v>329</v>
      </c>
      <c r="H1155" t="s">
        <v>161</v>
      </c>
      <c r="I1155" t="s">
        <v>310</v>
      </c>
      <c r="J1155" t="s">
        <v>64</v>
      </c>
      <c r="K1155" t="s">
        <v>162</v>
      </c>
      <c r="L1155" t="s">
        <v>163</v>
      </c>
      <c r="M1155" t="s">
        <v>1319</v>
      </c>
      <c r="N1155">
        <v>982</v>
      </c>
      <c r="O1155">
        <v>-982</v>
      </c>
      <c r="P1155" t="s">
        <v>154</v>
      </c>
      <c r="Q1155" t="s">
        <v>187</v>
      </c>
      <c r="R1155" t="s">
        <v>166</v>
      </c>
      <c r="S1155" t="s">
        <v>167</v>
      </c>
      <c r="T1155" t="s">
        <v>1320</v>
      </c>
    </row>
    <row r="1156" spans="1:20" x14ac:dyDescent="0.25">
      <c r="A1156">
        <v>2025</v>
      </c>
      <c r="B1156" t="s">
        <v>112</v>
      </c>
      <c r="C1156" s="142">
        <v>45957</v>
      </c>
      <c r="D1156" t="s">
        <v>61</v>
      </c>
      <c r="E1156" t="s">
        <v>4</v>
      </c>
      <c r="F1156" t="s">
        <v>64</v>
      </c>
      <c r="G1156" t="s">
        <v>329</v>
      </c>
      <c r="H1156" t="s">
        <v>161</v>
      </c>
      <c r="I1156" t="s">
        <v>310</v>
      </c>
      <c r="J1156" t="s">
        <v>64</v>
      </c>
      <c r="K1156" t="s">
        <v>162</v>
      </c>
      <c r="L1156" t="s">
        <v>163</v>
      </c>
      <c r="M1156" t="s">
        <v>1321</v>
      </c>
      <c r="N1156">
        <v>706</v>
      </c>
      <c r="O1156">
        <v>-706</v>
      </c>
      <c r="P1156" t="s">
        <v>154</v>
      </c>
      <c r="Q1156" t="s">
        <v>187</v>
      </c>
      <c r="R1156" t="s">
        <v>166</v>
      </c>
      <c r="S1156" t="s">
        <v>167</v>
      </c>
      <c r="T1156" t="s">
        <v>1322</v>
      </c>
    </row>
    <row r="1157" spans="1:20" x14ac:dyDescent="0.25">
      <c r="A1157">
        <v>2025</v>
      </c>
      <c r="B1157" t="s">
        <v>112</v>
      </c>
      <c r="C1157" s="142">
        <v>45960</v>
      </c>
      <c r="D1157" t="s">
        <v>61</v>
      </c>
      <c r="E1157" t="s">
        <v>4</v>
      </c>
      <c r="F1157" t="s">
        <v>64</v>
      </c>
      <c r="G1157" t="s">
        <v>329</v>
      </c>
      <c r="H1157" t="s">
        <v>161</v>
      </c>
      <c r="I1157" t="s">
        <v>310</v>
      </c>
      <c r="J1157" t="s">
        <v>64</v>
      </c>
      <c r="K1157" t="s">
        <v>162</v>
      </c>
      <c r="L1157" t="s">
        <v>163</v>
      </c>
      <c r="M1157" t="s">
        <v>1323</v>
      </c>
      <c r="N1157">
        <v>1400</v>
      </c>
      <c r="O1157">
        <v>-1400</v>
      </c>
      <c r="P1157" t="s">
        <v>154</v>
      </c>
      <c r="Q1157" t="s">
        <v>187</v>
      </c>
      <c r="R1157" t="s">
        <v>166</v>
      </c>
      <c r="S1157" t="s">
        <v>167</v>
      </c>
      <c r="T1157" t="s">
        <v>1324</v>
      </c>
    </row>
    <row r="1158" spans="1:20" x14ac:dyDescent="0.25">
      <c r="A1158">
        <v>2025</v>
      </c>
      <c r="B1158" t="s">
        <v>112</v>
      </c>
      <c r="C1158" s="142">
        <v>45960</v>
      </c>
      <c r="D1158" t="s">
        <v>61</v>
      </c>
      <c r="E1158" t="s">
        <v>4</v>
      </c>
      <c r="F1158" t="s">
        <v>64</v>
      </c>
      <c r="G1158" t="s">
        <v>329</v>
      </c>
      <c r="H1158" t="s">
        <v>161</v>
      </c>
      <c r="I1158" t="s">
        <v>310</v>
      </c>
      <c r="J1158" t="s">
        <v>64</v>
      </c>
      <c r="K1158" t="s">
        <v>162</v>
      </c>
      <c r="L1158" t="s">
        <v>163</v>
      </c>
      <c r="M1158" t="s">
        <v>1325</v>
      </c>
      <c r="N1158">
        <v>181</v>
      </c>
      <c r="O1158">
        <v>-181</v>
      </c>
      <c r="P1158" t="s">
        <v>154</v>
      </c>
      <c r="Q1158" t="s">
        <v>187</v>
      </c>
      <c r="R1158" t="s">
        <v>166</v>
      </c>
      <c r="S1158" t="s">
        <v>167</v>
      </c>
      <c r="T1158" t="s">
        <v>1326</v>
      </c>
    </row>
    <row r="1159" spans="1:20" x14ac:dyDescent="0.25">
      <c r="A1159">
        <v>2025</v>
      </c>
      <c r="B1159" t="s">
        <v>112</v>
      </c>
      <c r="C1159" s="142">
        <v>45961</v>
      </c>
      <c r="D1159" t="s">
        <v>61</v>
      </c>
      <c r="E1159" t="s">
        <v>4</v>
      </c>
      <c r="F1159" t="s">
        <v>64</v>
      </c>
      <c r="G1159" t="s">
        <v>329</v>
      </c>
      <c r="H1159" t="s">
        <v>357</v>
      </c>
      <c r="I1159" t="s">
        <v>310</v>
      </c>
      <c r="J1159" t="s">
        <v>64</v>
      </c>
      <c r="K1159" t="s">
        <v>311</v>
      </c>
      <c r="L1159" t="s">
        <v>312</v>
      </c>
      <c r="M1159" t="s">
        <v>390</v>
      </c>
      <c r="N1159">
        <v>2493.38</v>
      </c>
      <c r="O1159">
        <v>-2493.38</v>
      </c>
      <c r="P1159" t="s">
        <v>154</v>
      </c>
      <c r="Q1159" t="s">
        <v>187</v>
      </c>
      <c r="R1159" t="s">
        <v>166</v>
      </c>
      <c r="S1159" t="s">
        <v>167</v>
      </c>
      <c r="T1159" t="s">
        <v>391</v>
      </c>
    </row>
    <row r="1160" spans="1:20" x14ac:dyDescent="0.25">
      <c r="A1160">
        <v>2025</v>
      </c>
      <c r="B1160" t="s">
        <v>113</v>
      </c>
      <c r="C1160" s="142">
        <v>45982</v>
      </c>
      <c r="D1160" t="s">
        <v>61</v>
      </c>
      <c r="E1160" t="s">
        <v>4</v>
      </c>
      <c r="F1160" t="s">
        <v>64</v>
      </c>
      <c r="G1160" t="s">
        <v>329</v>
      </c>
      <c r="H1160" t="s">
        <v>161</v>
      </c>
      <c r="I1160" t="s">
        <v>310</v>
      </c>
      <c r="J1160" t="s">
        <v>64</v>
      </c>
      <c r="K1160" t="s">
        <v>162</v>
      </c>
      <c r="L1160" t="s">
        <v>163</v>
      </c>
      <c r="M1160" t="s">
        <v>1144</v>
      </c>
      <c r="N1160">
        <v>447.2</v>
      </c>
      <c r="O1160">
        <v>-447.2</v>
      </c>
      <c r="P1160" t="s">
        <v>154</v>
      </c>
      <c r="Q1160" t="s">
        <v>187</v>
      </c>
      <c r="R1160" t="s">
        <v>166</v>
      </c>
      <c r="S1160" t="s">
        <v>167</v>
      </c>
      <c r="T1160" t="s">
        <v>1327</v>
      </c>
    </row>
    <row r="1161" spans="1:20" x14ac:dyDescent="0.25">
      <c r="A1161">
        <v>2025</v>
      </c>
      <c r="B1161" t="s">
        <v>114</v>
      </c>
      <c r="C1161" s="142">
        <v>45995</v>
      </c>
      <c r="D1161" t="s">
        <v>61</v>
      </c>
      <c r="E1161" t="s">
        <v>4</v>
      </c>
      <c r="F1161" t="s">
        <v>64</v>
      </c>
      <c r="G1161" t="s">
        <v>329</v>
      </c>
      <c r="H1161" t="s">
        <v>161</v>
      </c>
      <c r="I1161" t="s">
        <v>310</v>
      </c>
      <c r="J1161" t="s">
        <v>64</v>
      </c>
      <c r="K1161" t="s">
        <v>162</v>
      </c>
      <c r="L1161" t="s">
        <v>163</v>
      </c>
      <c r="M1161" t="s">
        <v>1328</v>
      </c>
      <c r="N1161">
        <v>684</v>
      </c>
      <c r="O1161">
        <v>-684</v>
      </c>
      <c r="P1161" t="s">
        <v>209</v>
      </c>
      <c r="Q1161" t="s">
        <v>187</v>
      </c>
      <c r="R1161" t="s">
        <v>166</v>
      </c>
      <c r="S1161" t="s">
        <v>167</v>
      </c>
      <c r="T1161" t="s">
        <v>1329</v>
      </c>
    </row>
    <row r="1162" spans="1:20" x14ac:dyDescent="0.25">
      <c r="A1162">
        <v>2025</v>
      </c>
      <c r="B1162" t="s">
        <v>114</v>
      </c>
      <c r="C1162" s="142">
        <v>45995</v>
      </c>
      <c r="D1162" t="s">
        <v>61</v>
      </c>
      <c r="E1162" t="s">
        <v>4</v>
      </c>
      <c r="F1162" t="s">
        <v>64</v>
      </c>
      <c r="G1162" t="s">
        <v>329</v>
      </c>
      <c r="H1162" t="s">
        <v>161</v>
      </c>
      <c r="I1162" t="s">
        <v>310</v>
      </c>
      <c r="J1162" t="s">
        <v>64</v>
      </c>
      <c r="K1162" t="s">
        <v>162</v>
      </c>
      <c r="L1162" t="s">
        <v>163</v>
      </c>
      <c r="M1162" t="s">
        <v>1328</v>
      </c>
      <c r="N1162">
        <v>684</v>
      </c>
      <c r="O1162">
        <v>-684</v>
      </c>
      <c r="P1162" t="s">
        <v>209</v>
      </c>
      <c r="Q1162" t="s">
        <v>187</v>
      </c>
      <c r="R1162" t="s">
        <v>166</v>
      </c>
      <c r="S1162" t="s">
        <v>167</v>
      </c>
      <c r="T1162" t="s">
        <v>1329</v>
      </c>
    </row>
    <row r="1163" spans="1:20" x14ac:dyDescent="0.25">
      <c r="A1163">
        <v>2025</v>
      </c>
      <c r="B1163" t="s">
        <v>114</v>
      </c>
      <c r="C1163" s="142">
        <v>45995</v>
      </c>
      <c r="D1163" t="s">
        <v>61</v>
      </c>
      <c r="E1163" t="s">
        <v>4</v>
      </c>
      <c r="F1163" t="s">
        <v>64</v>
      </c>
      <c r="G1163" t="s">
        <v>329</v>
      </c>
      <c r="H1163" t="s">
        <v>161</v>
      </c>
      <c r="I1163" t="s">
        <v>310</v>
      </c>
      <c r="J1163" t="s">
        <v>64</v>
      </c>
      <c r="K1163" t="s">
        <v>162</v>
      </c>
      <c r="L1163" t="s">
        <v>163</v>
      </c>
      <c r="M1163" t="s">
        <v>1328</v>
      </c>
      <c r="N1163">
        <v>684</v>
      </c>
      <c r="O1163">
        <v>-684</v>
      </c>
      <c r="P1163" t="s">
        <v>209</v>
      </c>
      <c r="Q1163" t="s">
        <v>187</v>
      </c>
      <c r="R1163" t="s">
        <v>166</v>
      </c>
      <c r="S1163" t="s">
        <v>167</v>
      </c>
      <c r="T1163" t="s">
        <v>1329</v>
      </c>
    </row>
    <row r="1164" spans="1:20" x14ac:dyDescent="0.25">
      <c r="A1164">
        <v>2025</v>
      </c>
      <c r="B1164" t="s">
        <v>114</v>
      </c>
      <c r="C1164" s="142">
        <v>45995</v>
      </c>
      <c r="D1164" t="s">
        <v>61</v>
      </c>
      <c r="E1164" t="s">
        <v>4</v>
      </c>
      <c r="F1164" t="s">
        <v>64</v>
      </c>
      <c r="G1164" t="s">
        <v>329</v>
      </c>
      <c r="H1164" t="s">
        <v>161</v>
      </c>
      <c r="I1164" t="s">
        <v>310</v>
      </c>
      <c r="J1164" t="s">
        <v>64</v>
      </c>
      <c r="K1164" t="s">
        <v>162</v>
      </c>
      <c r="L1164" t="s">
        <v>163</v>
      </c>
      <c r="M1164" t="s">
        <v>1330</v>
      </c>
      <c r="N1164">
        <v>696.66</v>
      </c>
      <c r="O1164">
        <v>-696.66</v>
      </c>
      <c r="P1164" t="s">
        <v>209</v>
      </c>
      <c r="Q1164" t="s">
        <v>187</v>
      </c>
      <c r="R1164" t="s">
        <v>166</v>
      </c>
      <c r="S1164" t="s">
        <v>167</v>
      </c>
      <c r="T1164" t="s">
        <v>1331</v>
      </c>
    </row>
    <row r="1165" spans="1:20" x14ac:dyDescent="0.25">
      <c r="A1165">
        <v>2025</v>
      </c>
      <c r="B1165" t="s">
        <v>114</v>
      </c>
      <c r="C1165" s="142">
        <v>45995</v>
      </c>
      <c r="D1165" t="s">
        <v>61</v>
      </c>
      <c r="E1165" t="s">
        <v>4</v>
      </c>
      <c r="F1165" t="s">
        <v>64</v>
      </c>
      <c r="G1165" t="s">
        <v>329</v>
      </c>
      <c r="H1165" t="s">
        <v>161</v>
      </c>
      <c r="I1165" t="s">
        <v>310</v>
      </c>
      <c r="J1165" t="s">
        <v>64</v>
      </c>
      <c r="K1165" t="s">
        <v>162</v>
      </c>
      <c r="L1165" t="s">
        <v>163</v>
      </c>
      <c r="M1165" t="s">
        <v>1330</v>
      </c>
      <c r="N1165">
        <v>696.67</v>
      </c>
      <c r="O1165">
        <v>-696.67</v>
      </c>
      <c r="P1165" t="s">
        <v>209</v>
      </c>
      <c r="Q1165" t="s">
        <v>187</v>
      </c>
      <c r="R1165" t="s">
        <v>166</v>
      </c>
      <c r="S1165" t="s">
        <v>167</v>
      </c>
      <c r="T1165" t="s">
        <v>1331</v>
      </c>
    </row>
    <row r="1166" spans="1:20" x14ac:dyDescent="0.25">
      <c r="A1166">
        <v>2025</v>
      </c>
      <c r="B1166" t="s">
        <v>114</v>
      </c>
      <c r="C1166" s="142">
        <v>45995</v>
      </c>
      <c r="D1166" t="s">
        <v>61</v>
      </c>
      <c r="E1166" t="s">
        <v>4</v>
      </c>
      <c r="F1166" t="s">
        <v>64</v>
      </c>
      <c r="G1166" t="s">
        <v>329</v>
      </c>
      <c r="H1166" t="s">
        <v>161</v>
      </c>
      <c r="I1166" t="s">
        <v>310</v>
      </c>
      <c r="J1166" t="s">
        <v>64</v>
      </c>
      <c r="K1166" t="s">
        <v>162</v>
      </c>
      <c r="L1166" t="s">
        <v>163</v>
      </c>
      <c r="M1166" t="s">
        <v>1330</v>
      </c>
      <c r="N1166">
        <v>696.67</v>
      </c>
      <c r="O1166">
        <v>-696.67</v>
      </c>
      <c r="P1166" t="s">
        <v>209</v>
      </c>
      <c r="Q1166" t="s">
        <v>187</v>
      </c>
      <c r="R1166" t="s">
        <v>166</v>
      </c>
      <c r="S1166" t="s">
        <v>167</v>
      </c>
      <c r="T1166" t="s">
        <v>1331</v>
      </c>
    </row>
    <row r="1167" spans="1:20" x14ac:dyDescent="0.25">
      <c r="A1167">
        <v>2025</v>
      </c>
      <c r="B1167" t="s">
        <v>114</v>
      </c>
      <c r="C1167" s="142">
        <v>46008</v>
      </c>
      <c r="D1167" t="s">
        <v>61</v>
      </c>
      <c r="E1167" t="s">
        <v>4</v>
      </c>
      <c r="F1167" t="s">
        <v>64</v>
      </c>
      <c r="G1167" t="s">
        <v>329</v>
      </c>
      <c r="H1167" t="s">
        <v>161</v>
      </c>
      <c r="I1167" t="s">
        <v>310</v>
      </c>
      <c r="J1167" t="s">
        <v>64</v>
      </c>
      <c r="K1167" t="s">
        <v>162</v>
      </c>
      <c r="L1167" t="s">
        <v>163</v>
      </c>
      <c r="M1167" t="s">
        <v>1332</v>
      </c>
      <c r="N1167">
        <v>58.34</v>
      </c>
      <c r="O1167">
        <v>-58.34</v>
      </c>
      <c r="P1167" t="s">
        <v>209</v>
      </c>
      <c r="Q1167" t="s">
        <v>187</v>
      </c>
      <c r="R1167" t="s">
        <v>166</v>
      </c>
      <c r="S1167" t="s">
        <v>167</v>
      </c>
      <c r="T1167" t="s">
        <v>1333</v>
      </c>
    </row>
    <row r="1168" spans="1:20" x14ac:dyDescent="0.25">
      <c r="A1168">
        <v>2025</v>
      </c>
      <c r="B1168" t="s">
        <v>114</v>
      </c>
      <c r="C1168" s="142">
        <v>46008</v>
      </c>
      <c r="D1168" t="s">
        <v>61</v>
      </c>
      <c r="E1168" t="s">
        <v>4</v>
      </c>
      <c r="F1168" t="s">
        <v>64</v>
      </c>
      <c r="G1168" t="s">
        <v>329</v>
      </c>
      <c r="H1168" t="s">
        <v>161</v>
      </c>
      <c r="I1168" t="s">
        <v>310</v>
      </c>
      <c r="J1168" t="s">
        <v>64</v>
      </c>
      <c r="K1168" t="s">
        <v>162</v>
      </c>
      <c r="L1168" t="s">
        <v>163</v>
      </c>
      <c r="M1168" t="s">
        <v>1334</v>
      </c>
      <c r="N1168">
        <v>219.56</v>
      </c>
      <c r="O1168">
        <v>-219.56</v>
      </c>
      <c r="P1168" t="s">
        <v>209</v>
      </c>
      <c r="Q1168" t="s">
        <v>187</v>
      </c>
      <c r="R1168" t="s">
        <v>166</v>
      </c>
      <c r="S1168" t="s">
        <v>167</v>
      </c>
      <c r="T1168" t="s">
        <v>1335</v>
      </c>
    </row>
    <row r="1169" spans="1:20" x14ac:dyDescent="0.25">
      <c r="A1169">
        <v>2025</v>
      </c>
      <c r="B1169" t="s">
        <v>114</v>
      </c>
      <c r="C1169" s="142">
        <v>46022</v>
      </c>
      <c r="D1169" t="s">
        <v>61</v>
      </c>
      <c r="E1169" t="s">
        <v>4</v>
      </c>
      <c r="F1169" t="s">
        <v>64</v>
      </c>
      <c r="G1169" t="s">
        <v>329</v>
      </c>
      <c r="H1169" t="s">
        <v>357</v>
      </c>
      <c r="I1169" t="s">
        <v>310</v>
      </c>
      <c r="J1169" t="s">
        <v>64</v>
      </c>
      <c r="K1169" t="s">
        <v>311</v>
      </c>
      <c r="L1169" t="s">
        <v>312</v>
      </c>
      <c r="M1169" t="s">
        <v>413</v>
      </c>
      <c r="N1169">
        <v>2733.28</v>
      </c>
      <c r="O1169">
        <v>-2733.28</v>
      </c>
      <c r="P1169" t="s">
        <v>154</v>
      </c>
      <c r="Q1169" t="s">
        <v>187</v>
      </c>
      <c r="R1169" t="s">
        <v>166</v>
      </c>
      <c r="S1169" t="s">
        <v>167</v>
      </c>
      <c r="T1169" t="s">
        <v>414</v>
      </c>
    </row>
    <row r="1170" spans="1:20" x14ac:dyDescent="0.25">
      <c r="A1170">
        <v>2026</v>
      </c>
      <c r="B1170" t="s">
        <v>115</v>
      </c>
      <c r="C1170" s="142">
        <v>46031</v>
      </c>
      <c r="D1170" t="s">
        <v>61</v>
      </c>
      <c r="E1170" t="s">
        <v>4</v>
      </c>
      <c r="F1170" t="s">
        <v>64</v>
      </c>
      <c r="G1170" t="s">
        <v>329</v>
      </c>
      <c r="H1170" t="s">
        <v>161</v>
      </c>
      <c r="I1170" t="s">
        <v>310</v>
      </c>
      <c r="J1170" t="s">
        <v>64</v>
      </c>
      <c r="K1170" t="s">
        <v>162</v>
      </c>
      <c r="L1170" t="s">
        <v>163</v>
      </c>
      <c r="M1170" t="s">
        <v>1336</v>
      </c>
      <c r="N1170">
        <v>67.27</v>
      </c>
      <c r="O1170">
        <v>-67.27</v>
      </c>
      <c r="P1170" t="s">
        <v>154</v>
      </c>
      <c r="Q1170" t="s">
        <v>187</v>
      </c>
      <c r="R1170" t="s">
        <v>156</v>
      </c>
      <c r="S1170" t="s">
        <v>157</v>
      </c>
      <c r="T1170" t="s">
        <v>1337</v>
      </c>
    </row>
    <row r="1171" spans="1:20" x14ac:dyDescent="0.25">
      <c r="A1171">
        <v>2026</v>
      </c>
      <c r="B1171" t="s">
        <v>115</v>
      </c>
      <c r="C1171" s="142">
        <v>46031</v>
      </c>
      <c r="D1171" t="s">
        <v>61</v>
      </c>
      <c r="E1171" t="s">
        <v>4</v>
      </c>
      <c r="F1171" t="s">
        <v>64</v>
      </c>
      <c r="G1171" t="s">
        <v>329</v>
      </c>
      <c r="H1171" t="s">
        <v>161</v>
      </c>
      <c r="I1171" t="s">
        <v>310</v>
      </c>
      <c r="J1171" t="s">
        <v>64</v>
      </c>
      <c r="K1171" t="s">
        <v>162</v>
      </c>
      <c r="L1171" t="s">
        <v>163</v>
      </c>
      <c r="M1171" t="s">
        <v>1338</v>
      </c>
      <c r="N1171">
        <v>256.45</v>
      </c>
      <c r="O1171">
        <v>-256.45</v>
      </c>
      <c r="P1171" t="s">
        <v>154</v>
      </c>
      <c r="Q1171" t="s">
        <v>187</v>
      </c>
      <c r="R1171" t="s">
        <v>156</v>
      </c>
      <c r="S1171" t="s">
        <v>157</v>
      </c>
      <c r="T1171" t="s">
        <v>1339</v>
      </c>
    </row>
    <row r="1172" spans="1:20" x14ac:dyDescent="0.25">
      <c r="A1172">
        <v>2026</v>
      </c>
      <c r="B1172" t="s">
        <v>115</v>
      </c>
      <c r="C1172" s="142">
        <v>46035</v>
      </c>
      <c r="D1172" t="s">
        <v>61</v>
      </c>
      <c r="E1172" t="s">
        <v>4</v>
      </c>
      <c r="F1172" t="s">
        <v>64</v>
      </c>
      <c r="G1172" t="s">
        <v>329</v>
      </c>
      <c r="H1172" t="s">
        <v>161</v>
      </c>
      <c r="I1172" t="s">
        <v>310</v>
      </c>
      <c r="J1172" t="s">
        <v>64</v>
      </c>
      <c r="K1172" t="s">
        <v>162</v>
      </c>
      <c r="L1172" t="s">
        <v>163</v>
      </c>
      <c r="M1172" t="s">
        <v>1340</v>
      </c>
      <c r="N1172">
        <v>298.16000000000003</v>
      </c>
      <c r="O1172">
        <v>-298.16000000000003</v>
      </c>
      <c r="P1172" t="s">
        <v>154</v>
      </c>
      <c r="Q1172" t="s">
        <v>187</v>
      </c>
      <c r="R1172" t="s">
        <v>156</v>
      </c>
      <c r="S1172" t="s">
        <v>157</v>
      </c>
      <c r="T1172" t="s">
        <v>1341</v>
      </c>
    </row>
    <row r="1173" spans="1:20" x14ac:dyDescent="0.25">
      <c r="A1173">
        <v>2026</v>
      </c>
      <c r="B1173" t="s">
        <v>115</v>
      </c>
      <c r="C1173" s="142">
        <v>46035</v>
      </c>
      <c r="D1173" t="s">
        <v>61</v>
      </c>
      <c r="E1173" t="s">
        <v>4</v>
      </c>
      <c r="F1173" t="s">
        <v>64</v>
      </c>
      <c r="G1173" t="s">
        <v>329</v>
      </c>
      <c r="H1173" t="s">
        <v>161</v>
      </c>
      <c r="I1173" t="s">
        <v>310</v>
      </c>
      <c r="J1173" t="s">
        <v>64</v>
      </c>
      <c r="K1173" t="s">
        <v>162</v>
      </c>
      <c r="L1173" t="s">
        <v>163</v>
      </c>
      <c r="M1173" t="s">
        <v>1342</v>
      </c>
      <c r="N1173">
        <v>390.88</v>
      </c>
      <c r="O1173">
        <v>-390.88</v>
      </c>
      <c r="P1173" t="s">
        <v>154</v>
      </c>
      <c r="Q1173" t="s">
        <v>187</v>
      </c>
      <c r="R1173" t="s">
        <v>156</v>
      </c>
      <c r="S1173" t="s">
        <v>157</v>
      </c>
      <c r="T1173" t="s">
        <v>1343</v>
      </c>
    </row>
    <row r="1174" spans="1:20" x14ac:dyDescent="0.25">
      <c r="A1174">
        <v>2026</v>
      </c>
      <c r="B1174" t="s">
        <v>115</v>
      </c>
      <c r="C1174" s="142">
        <v>46044</v>
      </c>
      <c r="D1174" t="s">
        <v>61</v>
      </c>
      <c r="E1174" t="s">
        <v>4</v>
      </c>
      <c r="F1174" t="s">
        <v>64</v>
      </c>
      <c r="G1174" t="s">
        <v>329</v>
      </c>
      <c r="H1174" t="s">
        <v>161</v>
      </c>
      <c r="I1174" t="s">
        <v>310</v>
      </c>
      <c r="J1174" t="s">
        <v>64</v>
      </c>
      <c r="K1174" t="s">
        <v>162</v>
      </c>
      <c r="L1174" t="s">
        <v>163</v>
      </c>
      <c r="M1174" t="s">
        <v>1344</v>
      </c>
      <c r="N1174">
        <v>60</v>
      </c>
      <c r="O1174">
        <v>-60</v>
      </c>
      <c r="P1174" t="s">
        <v>154</v>
      </c>
      <c r="Q1174" t="s">
        <v>187</v>
      </c>
      <c r="R1174" t="s">
        <v>156</v>
      </c>
      <c r="S1174" t="s">
        <v>157</v>
      </c>
      <c r="T1174" t="s">
        <v>1345</v>
      </c>
    </row>
    <row r="1175" spans="1:20" x14ac:dyDescent="0.25">
      <c r="A1175">
        <v>2026</v>
      </c>
      <c r="B1175" t="s">
        <v>115</v>
      </c>
      <c r="C1175" s="142">
        <v>46053</v>
      </c>
      <c r="D1175" t="s">
        <v>61</v>
      </c>
      <c r="E1175" t="s">
        <v>4</v>
      </c>
      <c r="F1175" t="s">
        <v>64</v>
      </c>
      <c r="H1175" t="s">
        <v>291</v>
      </c>
      <c r="I1175" t="s">
        <v>310</v>
      </c>
      <c r="J1175" t="s">
        <v>64</v>
      </c>
      <c r="K1175" t="s">
        <v>311</v>
      </c>
      <c r="L1175" t="s">
        <v>312</v>
      </c>
      <c r="M1175" t="s">
        <v>313</v>
      </c>
      <c r="N1175">
        <v>4593.68</v>
      </c>
      <c r="O1175">
        <v>-4593.68</v>
      </c>
      <c r="P1175" t="s">
        <v>154</v>
      </c>
      <c r="Q1175" t="s">
        <v>187</v>
      </c>
      <c r="R1175" t="s">
        <v>314</v>
      </c>
      <c r="S1175" t="s">
        <v>315</v>
      </c>
      <c r="T1175" t="s">
        <v>316</v>
      </c>
    </row>
    <row r="1176" spans="1:20" x14ac:dyDescent="0.25">
      <c r="A1176">
        <v>2026</v>
      </c>
      <c r="B1176" t="s">
        <v>116</v>
      </c>
      <c r="C1176" s="142">
        <v>46077</v>
      </c>
      <c r="D1176" t="s">
        <v>61</v>
      </c>
      <c r="E1176" t="s">
        <v>4</v>
      </c>
      <c r="F1176" t="s">
        <v>64</v>
      </c>
      <c r="G1176" t="s">
        <v>329</v>
      </c>
      <c r="H1176" t="s">
        <v>161</v>
      </c>
      <c r="I1176" t="s">
        <v>310</v>
      </c>
      <c r="J1176" t="s">
        <v>64</v>
      </c>
      <c r="K1176" t="s">
        <v>152</v>
      </c>
      <c r="L1176" t="s">
        <v>153</v>
      </c>
      <c r="M1176" t="s">
        <v>1346</v>
      </c>
      <c r="N1176">
        <v>82.79</v>
      </c>
      <c r="O1176">
        <v>-82.79</v>
      </c>
      <c r="P1176" t="s">
        <v>154</v>
      </c>
      <c r="Q1176" t="s">
        <v>187</v>
      </c>
      <c r="R1176" t="s">
        <v>156</v>
      </c>
      <c r="S1176" t="s">
        <v>157</v>
      </c>
      <c r="T1176" t="s">
        <v>1347</v>
      </c>
    </row>
    <row r="1177" spans="1:20" x14ac:dyDescent="0.25">
      <c r="A1177">
        <v>2026</v>
      </c>
      <c r="B1177" t="s">
        <v>116</v>
      </c>
      <c r="C1177" s="142">
        <v>46055</v>
      </c>
      <c r="D1177" t="s">
        <v>61</v>
      </c>
      <c r="E1177" t="s">
        <v>4</v>
      </c>
      <c r="F1177" t="s">
        <v>64</v>
      </c>
      <c r="G1177" t="s">
        <v>329</v>
      </c>
      <c r="H1177" t="s">
        <v>161</v>
      </c>
      <c r="I1177" t="s">
        <v>310</v>
      </c>
      <c r="J1177" t="s">
        <v>64</v>
      </c>
      <c r="K1177" t="s">
        <v>162</v>
      </c>
      <c r="L1177" t="s">
        <v>163</v>
      </c>
      <c r="M1177" t="s">
        <v>1348</v>
      </c>
      <c r="N1177">
        <v>1157.07</v>
      </c>
      <c r="O1177">
        <v>-1157.07</v>
      </c>
      <c r="P1177" t="s">
        <v>154</v>
      </c>
      <c r="Q1177" t="s">
        <v>187</v>
      </c>
      <c r="R1177" t="s">
        <v>156</v>
      </c>
      <c r="S1177" t="s">
        <v>157</v>
      </c>
      <c r="T1177" t="s">
        <v>1349</v>
      </c>
    </row>
    <row r="1178" spans="1:20" x14ac:dyDescent="0.25">
      <c r="A1178">
        <v>2026</v>
      </c>
      <c r="B1178" t="s">
        <v>116</v>
      </c>
      <c r="C1178" s="142">
        <v>46058</v>
      </c>
      <c r="D1178" t="s">
        <v>61</v>
      </c>
      <c r="E1178" t="s">
        <v>4</v>
      </c>
      <c r="F1178" t="s">
        <v>64</v>
      </c>
      <c r="G1178" t="s">
        <v>329</v>
      </c>
      <c r="H1178" t="s">
        <v>161</v>
      </c>
      <c r="I1178" t="s">
        <v>310</v>
      </c>
      <c r="J1178" t="s">
        <v>64</v>
      </c>
      <c r="K1178" t="s">
        <v>162</v>
      </c>
      <c r="L1178" t="s">
        <v>163</v>
      </c>
      <c r="M1178" t="s">
        <v>1350</v>
      </c>
      <c r="N1178">
        <v>110</v>
      </c>
      <c r="O1178">
        <v>-110</v>
      </c>
      <c r="P1178" t="s">
        <v>154</v>
      </c>
      <c r="Q1178" t="s">
        <v>187</v>
      </c>
      <c r="R1178" t="s">
        <v>156</v>
      </c>
      <c r="S1178" t="s">
        <v>157</v>
      </c>
      <c r="T1178" t="s">
        <v>1351</v>
      </c>
    </row>
    <row r="1179" spans="1:20" x14ac:dyDescent="0.25">
      <c r="A1179">
        <v>2026</v>
      </c>
      <c r="B1179" t="s">
        <v>116</v>
      </c>
      <c r="C1179" s="142">
        <v>46058</v>
      </c>
      <c r="D1179" t="s">
        <v>61</v>
      </c>
      <c r="E1179" t="s">
        <v>4</v>
      </c>
      <c r="F1179" t="s">
        <v>64</v>
      </c>
      <c r="G1179" t="s">
        <v>329</v>
      </c>
      <c r="H1179" t="s">
        <v>161</v>
      </c>
      <c r="I1179" t="s">
        <v>310</v>
      </c>
      <c r="J1179" t="s">
        <v>64</v>
      </c>
      <c r="K1179" t="s">
        <v>162</v>
      </c>
      <c r="L1179" t="s">
        <v>163</v>
      </c>
      <c r="M1179" t="s">
        <v>1352</v>
      </c>
      <c r="N1179">
        <v>600</v>
      </c>
      <c r="O1179">
        <v>-600</v>
      </c>
      <c r="P1179" t="s">
        <v>154</v>
      </c>
      <c r="Q1179" t="s">
        <v>187</v>
      </c>
      <c r="R1179" t="s">
        <v>156</v>
      </c>
      <c r="S1179" t="s">
        <v>157</v>
      </c>
      <c r="T1179" t="s">
        <v>1353</v>
      </c>
    </row>
    <row r="1180" spans="1:20" x14ac:dyDescent="0.25">
      <c r="A1180">
        <v>2026</v>
      </c>
      <c r="B1180" t="s">
        <v>116</v>
      </c>
      <c r="C1180" s="142">
        <v>46058</v>
      </c>
      <c r="D1180" t="s">
        <v>61</v>
      </c>
      <c r="E1180" t="s">
        <v>4</v>
      </c>
      <c r="F1180" t="s">
        <v>64</v>
      </c>
      <c r="G1180" t="s">
        <v>329</v>
      </c>
      <c r="H1180" t="s">
        <v>688</v>
      </c>
      <c r="I1180" t="s">
        <v>310</v>
      </c>
      <c r="J1180" t="s">
        <v>64</v>
      </c>
      <c r="K1180" t="s">
        <v>162</v>
      </c>
      <c r="L1180" t="s">
        <v>163</v>
      </c>
      <c r="M1180" t="s">
        <v>1158</v>
      </c>
      <c r="N1180">
        <v>812.12</v>
      </c>
      <c r="O1180">
        <v>-812.12</v>
      </c>
      <c r="P1180" t="s">
        <v>154</v>
      </c>
      <c r="Q1180" t="s">
        <v>187</v>
      </c>
      <c r="R1180" t="s">
        <v>156</v>
      </c>
      <c r="S1180" t="s">
        <v>157</v>
      </c>
      <c r="T1180" t="s">
        <v>1159</v>
      </c>
    </row>
    <row r="1181" spans="1:20" x14ac:dyDescent="0.25">
      <c r="A1181">
        <v>2026</v>
      </c>
      <c r="B1181" t="s">
        <v>116</v>
      </c>
      <c r="C1181" s="142">
        <v>46058</v>
      </c>
      <c r="D1181" t="s">
        <v>61</v>
      </c>
      <c r="E1181" t="s">
        <v>4</v>
      </c>
      <c r="F1181" t="s">
        <v>64</v>
      </c>
      <c r="G1181" t="s">
        <v>329</v>
      </c>
      <c r="H1181" t="s">
        <v>161</v>
      </c>
      <c r="I1181" t="s">
        <v>310</v>
      </c>
      <c r="J1181" t="s">
        <v>64</v>
      </c>
      <c r="K1181" t="s">
        <v>162</v>
      </c>
      <c r="L1181" t="s">
        <v>163</v>
      </c>
      <c r="M1181" t="s">
        <v>915</v>
      </c>
      <c r="N1181">
        <v>12.63</v>
      </c>
      <c r="O1181">
        <v>-12.63</v>
      </c>
      <c r="P1181" t="s">
        <v>154</v>
      </c>
      <c r="Q1181" t="s">
        <v>187</v>
      </c>
      <c r="R1181" t="s">
        <v>156</v>
      </c>
      <c r="S1181" t="s">
        <v>157</v>
      </c>
      <c r="T1181" t="s">
        <v>916</v>
      </c>
    </row>
    <row r="1182" spans="1:20" x14ac:dyDescent="0.25">
      <c r="A1182">
        <v>2026</v>
      </c>
      <c r="B1182" t="s">
        <v>116</v>
      </c>
      <c r="C1182" s="142">
        <v>46061</v>
      </c>
      <c r="D1182" t="s">
        <v>61</v>
      </c>
      <c r="E1182" t="s">
        <v>4</v>
      </c>
      <c r="F1182" t="s">
        <v>64</v>
      </c>
      <c r="G1182" t="s">
        <v>329</v>
      </c>
      <c r="H1182" t="s">
        <v>161</v>
      </c>
      <c r="I1182" t="s">
        <v>310</v>
      </c>
      <c r="J1182" t="s">
        <v>64</v>
      </c>
      <c r="K1182" t="s">
        <v>162</v>
      </c>
      <c r="L1182" t="s">
        <v>163</v>
      </c>
      <c r="M1182" t="s">
        <v>1354</v>
      </c>
      <c r="N1182">
        <v>550</v>
      </c>
      <c r="O1182">
        <v>-550</v>
      </c>
      <c r="P1182" t="s">
        <v>154</v>
      </c>
      <c r="Q1182" t="s">
        <v>187</v>
      </c>
      <c r="R1182" t="s">
        <v>156</v>
      </c>
      <c r="S1182" t="s">
        <v>157</v>
      </c>
      <c r="T1182" t="s">
        <v>1355</v>
      </c>
    </row>
    <row r="1183" spans="1:20" x14ac:dyDescent="0.25">
      <c r="A1183">
        <v>2026</v>
      </c>
      <c r="B1183" t="s">
        <v>116</v>
      </c>
      <c r="C1183" s="142">
        <v>46062</v>
      </c>
      <c r="D1183" t="s">
        <v>61</v>
      </c>
      <c r="E1183" t="s">
        <v>4</v>
      </c>
      <c r="F1183" t="s">
        <v>64</v>
      </c>
      <c r="G1183" t="s">
        <v>329</v>
      </c>
      <c r="H1183" t="s">
        <v>161</v>
      </c>
      <c r="I1183" t="s">
        <v>310</v>
      </c>
      <c r="J1183" t="s">
        <v>64</v>
      </c>
      <c r="K1183" t="s">
        <v>162</v>
      </c>
      <c r="L1183" t="s">
        <v>163</v>
      </c>
      <c r="M1183" t="s">
        <v>1356</v>
      </c>
      <c r="N1183">
        <v>752.26</v>
      </c>
      <c r="O1183">
        <v>-752.26</v>
      </c>
      <c r="P1183" t="s">
        <v>154</v>
      </c>
      <c r="Q1183" t="s">
        <v>187</v>
      </c>
      <c r="R1183" t="s">
        <v>156</v>
      </c>
      <c r="S1183" t="s">
        <v>157</v>
      </c>
      <c r="T1183" t="s">
        <v>1357</v>
      </c>
    </row>
    <row r="1184" spans="1:20" x14ac:dyDescent="0.25">
      <c r="A1184">
        <v>2026</v>
      </c>
      <c r="B1184" t="s">
        <v>116</v>
      </c>
      <c r="C1184" s="142">
        <v>46064</v>
      </c>
      <c r="D1184" t="s">
        <v>61</v>
      </c>
      <c r="E1184" t="s">
        <v>4</v>
      </c>
      <c r="F1184" t="s">
        <v>64</v>
      </c>
      <c r="G1184" t="s">
        <v>329</v>
      </c>
      <c r="H1184" t="s">
        <v>161</v>
      </c>
      <c r="I1184" t="s">
        <v>310</v>
      </c>
      <c r="J1184" t="s">
        <v>64</v>
      </c>
      <c r="K1184" t="s">
        <v>162</v>
      </c>
      <c r="L1184" t="s">
        <v>163</v>
      </c>
      <c r="M1184" t="s">
        <v>1358</v>
      </c>
      <c r="N1184">
        <v>438.94</v>
      </c>
      <c r="O1184">
        <v>-438.94</v>
      </c>
      <c r="P1184" t="s">
        <v>154</v>
      </c>
      <c r="Q1184" t="s">
        <v>187</v>
      </c>
      <c r="R1184" t="s">
        <v>156</v>
      </c>
      <c r="S1184" t="s">
        <v>157</v>
      </c>
      <c r="T1184" t="s">
        <v>1359</v>
      </c>
    </row>
    <row r="1185" spans="1:20" x14ac:dyDescent="0.25">
      <c r="A1185">
        <v>2026</v>
      </c>
      <c r="B1185" t="s">
        <v>116</v>
      </c>
      <c r="C1185" s="142">
        <v>46064</v>
      </c>
      <c r="D1185" t="s">
        <v>61</v>
      </c>
      <c r="E1185" t="s">
        <v>4</v>
      </c>
      <c r="F1185" t="s">
        <v>64</v>
      </c>
      <c r="G1185" t="s">
        <v>329</v>
      </c>
      <c r="H1185" t="s">
        <v>161</v>
      </c>
      <c r="I1185" t="s">
        <v>310</v>
      </c>
      <c r="J1185" t="s">
        <v>64</v>
      </c>
      <c r="K1185" t="s">
        <v>162</v>
      </c>
      <c r="L1185" t="s">
        <v>163</v>
      </c>
      <c r="M1185" t="s">
        <v>1360</v>
      </c>
      <c r="N1185">
        <v>180</v>
      </c>
      <c r="O1185">
        <v>-180</v>
      </c>
      <c r="P1185" t="s">
        <v>154</v>
      </c>
      <c r="Q1185" t="s">
        <v>187</v>
      </c>
      <c r="R1185" t="s">
        <v>156</v>
      </c>
      <c r="S1185" t="s">
        <v>157</v>
      </c>
      <c r="T1185" t="s">
        <v>1361</v>
      </c>
    </row>
    <row r="1186" spans="1:20" x14ac:dyDescent="0.25">
      <c r="A1186">
        <v>2026</v>
      </c>
      <c r="B1186" t="s">
        <v>116</v>
      </c>
      <c r="C1186" s="142">
        <v>46065</v>
      </c>
      <c r="D1186" t="s">
        <v>61</v>
      </c>
      <c r="E1186" t="s">
        <v>4</v>
      </c>
      <c r="F1186" t="s">
        <v>64</v>
      </c>
      <c r="G1186" t="s">
        <v>329</v>
      </c>
      <c r="H1186" t="s">
        <v>161</v>
      </c>
      <c r="I1186" t="s">
        <v>310</v>
      </c>
      <c r="J1186" t="s">
        <v>64</v>
      </c>
      <c r="K1186" t="s">
        <v>162</v>
      </c>
      <c r="L1186" t="s">
        <v>163</v>
      </c>
      <c r="M1186" t="s">
        <v>1362</v>
      </c>
      <c r="N1186">
        <v>730</v>
      </c>
      <c r="O1186">
        <v>-730</v>
      </c>
      <c r="P1186" t="s">
        <v>154</v>
      </c>
      <c r="Q1186" t="s">
        <v>187</v>
      </c>
      <c r="R1186" t="s">
        <v>156</v>
      </c>
      <c r="S1186" t="s">
        <v>157</v>
      </c>
      <c r="T1186" t="s">
        <v>1363</v>
      </c>
    </row>
    <row r="1187" spans="1:20" x14ac:dyDescent="0.25">
      <c r="A1187">
        <v>2026</v>
      </c>
      <c r="B1187" t="s">
        <v>116</v>
      </c>
      <c r="C1187" s="142">
        <v>46071</v>
      </c>
      <c r="D1187" t="s">
        <v>61</v>
      </c>
      <c r="E1187" t="s">
        <v>4</v>
      </c>
      <c r="F1187" t="s">
        <v>64</v>
      </c>
      <c r="G1187" t="s">
        <v>329</v>
      </c>
      <c r="H1187" t="s">
        <v>161</v>
      </c>
      <c r="I1187" t="s">
        <v>310</v>
      </c>
      <c r="J1187" t="s">
        <v>64</v>
      </c>
      <c r="K1187" t="s">
        <v>162</v>
      </c>
      <c r="L1187" t="s">
        <v>163</v>
      </c>
      <c r="M1187" t="s">
        <v>1364</v>
      </c>
      <c r="N1187">
        <v>118.96</v>
      </c>
      <c r="O1187">
        <v>-118.96</v>
      </c>
      <c r="P1187" t="s">
        <v>154</v>
      </c>
      <c r="Q1187" t="s">
        <v>187</v>
      </c>
      <c r="R1187" t="s">
        <v>156</v>
      </c>
      <c r="S1187" t="s">
        <v>157</v>
      </c>
      <c r="T1187" t="s">
        <v>1365</v>
      </c>
    </row>
    <row r="1188" spans="1:20" x14ac:dyDescent="0.25">
      <c r="A1188">
        <v>2026</v>
      </c>
      <c r="B1188" t="s">
        <v>116</v>
      </c>
      <c r="C1188" s="142">
        <v>46076</v>
      </c>
      <c r="D1188" t="s">
        <v>61</v>
      </c>
      <c r="E1188" t="s">
        <v>4</v>
      </c>
      <c r="F1188" t="s">
        <v>64</v>
      </c>
      <c r="G1188" t="s">
        <v>329</v>
      </c>
      <c r="H1188" t="s">
        <v>161</v>
      </c>
      <c r="I1188" t="s">
        <v>310</v>
      </c>
      <c r="J1188" t="s">
        <v>64</v>
      </c>
      <c r="K1188" t="s">
        <v>162</v>
      </c>
      <c r="L1188" t="s">
        <v>163</v>
      </c>
      <c r="M1188" t="s">
        <v>1366</v>
      </c>
      <c r="N1188">
        <v>1100</v>
      </c>
      <c r="O1188">
        <v>-1100</v>
      </c>
      <c r="P1188" t="s">
        <v>154</v>
      </c>
      <c r="Q1188" t="s">
        <v>187</v>
      </c>
      <c r="R1188" t="s">
        <v>156</v>
      </c>
      <c r="S1188" t="s">
        <v>157</v>
      </c>
      <c r="T1188" t="s">
        <v>1367</v>
      </c>
    </row>
    <row r="1189" spans="1:20" x14ac:dyDescent="0.25">
      <c r="A1189">
        <v>2026</v>
      </c>
      <c r="B1189" t="s">
        <v>116</v>
      </c>
      <c r="C1189" s="142">
        <v>46078</v>
      </c>
      <c r="D1189" t="s">
        <v>61</v>
      </c>
      <c r="E1189" t="s">
        <v>4</v>
      </c>
      <c r="F1189" t="s">
        <v>64</v>
      </c>
      <c r="G1189" t="s">
        <v>329</v>
      </c>
      <c r="H1189" t="s">
        <v>161</v>
      </c>
      <c r="I1189" t="s">
        <v>310</v>
      </c>
      <c r="J1189" t="s">
        <v>64</v>
      </c>
      <c r="K1189" t="s">
        <v>162</v>
      </c>
      <c r="L1189" t="s">
        <v>163</v>
      </c>
      <c r="M1189" t="s">
        <v>1368</v>
      </c>
      <c r="N1189">
        <v>2000</v>
      </c>
      <c r="O1189">
        <v>-2000</v>
      </c>
      <c r="P1189" t="s">
        <v>154</v>
      </c>
      <c r="Q1189" t="s">
        <v>187</v>
      </c>
      <c r="R1189" t="s">
        <v>156</v>
      </c>
      <c r="S1189" t="s">
        <v>157</v>
      </c>
      <c r="T1189" t="s">
        <v>1369</v>
      </c>
    </row>
    <row r="1190" spans="1:20" x14ac:dyDescent="0.25">
      <c r="A1190">
        <v>2026</v>
      </c>
      <c r="B1190" t="s">
        <v>116</v>
      </c>
      <c r="C1190" s="142">
        <v>46081</v>
      </c>
      <c r="D1190" t="s">
        <v>61</v>
      </c>
      <c r="E1190" t="s">
        <v>4</v>
      </c>
      <c r="F1190" t="s">
        <v>64</v>
      </c>
      <c r="H1190" t="s">
        <v>291</v>
      </c>
      <c r="I1190" t="s">
        <v>310</v>
      </c>
      <c r="J1190" t="s">
        <v>64</v>
      </c>
      <c r="K1190" t="s">
        <v>311</v>
      </c>
      <c r="L1190" t="s">
        <v>312</v>
      </c>
      <c r="M1190" t="s">
        <v>335</v>
      </c>
      <c r="N1190">
        <v>1414.41</v>
      </c>
      <c r="O1190">
        <v>-1414.41</v>
      </c>
      <c r="P1190" t="s">
        <v>154</v>
      </c>
      <c r="Q1190" t="s">
        <v>187</v>
      </c>
      <c r="R1190" t="s">
        <v>314</v>
      </c>
      <c r="S1190" t="s">
        <v>315</v>
      </c>
      <c r="T1190" t="s">
        <v>336</v>
      </c>
    </row>
    <row r="1191" spans="1:20" x14ac:dyDescent="0.25">
      <c r="A1191">
        <v>2026</v>
      </c>
      <c r="B1191" t="s">
        <v>117</v>
      </c>
      <c r="C1191" s="142">
        <v>46083</v>
      </c>
      <c r="D1191" t="s">
        <v>61</v>
      </c>
      <c r="E1191" t="s">
        <v>4</v>
      </c>
      <c r="F1191" t="s">
        <v>64</v>
      </c>
      <c r="G1191" t="s">
        <v>329</v>
      </c>
      <c r="H1191" t="s">
        <v>161</v>
      </c>
      <c r="I1191" t="s">
        <v>310</v>
      </c>
      <c r="J1191" t="s">
        <v>64</v>
      </c>
      <c r="K1191" t="s">
        <v>152</v>
      </c>
      <c r="L1191" t="s">
        <v>153</v>
      </c>
      <c r="M1191" t="s">
        <v>1370</v>
      </c>
      <c r="N1191">
        <v>105</v>
      </c>
      <c r="O1191">
        <v>-105</v>
      </c>
      <c r="P1191" t="s">
        <v>224</v>
      </c>
      <c r="Q1191" t="s">
        <v>187</v>
      </c>
      <c r="R1191" t="s">
        <v>156</v>
      </c>
      <c r="S1191" t="s">
        <v>157</v>
      </c>
      <c r="T1191" t="s">
        <v>1371</v>
      </c>
    </row>
    <row r="1192" spans="1:20" x14ac:dyDescent="0.25">
      <c r="A1192">
        <v>2026</v>
      </c>
      <c r="B1192" t="s">
        <v>117</v>
      </c>
      <c r="C1192" s="142">
        <v>46083</v>
      </c>
      <c r="D1192" t="s">
        <v>61</v>
      </c>
      <c r="E1192" t="s">
        <v>4</v>
      </c>
      <c r="F1192" t="s">
        <v>64</v>
      </c>
      <c r="G1192" t="s">
        <v>329</v>
      </c>
      <c r="H1192" t="s">
        <v>161</v>
      </c>
      <c r="I1192" t="s">
        <v>310</v>
      </c>
      <c r="J1192" t="s">
        <v>64</v>
      </c>
      <c r="K1192" t="s">
        <v>162</v>
      </c>
      <c r="L1192" t="s">
        <v>163</v>
      </c>
      <c r="M1192" t="s">
        <v>1372</v>
      </c>
      <c r="N1192">
        <v>588.79999999999995</v>
      </c>
      <c r="O1192">
        <v>-588.79999999999995</v>
      </c>
      <c r="P1192" t="s">
        <v>224</v>
      </c>
      <c r="Q1192" t="s">
        <v>187</v>
      </c>
      <c r="R1192" t="s">
        <v>156</v>
      </c>
      <c r="S1192" t="s">
        <v>157</v>
      </c>
      <c r="T1192" t="s">
        <v>1373</v>
      </c>
    </row>
    <row r="1193" spans="1:20" x14ac:dyDescent="0.25">
      <c r="A1193">
        <v>2026</v>
      </c>
      <c r="B1193" t="s">
        <v>117</v>
      </c>
      <c r="C1193" s="142">
        <v>46083</v>
      </c>
      <c r="D1193" t="s">
        <v>61</v>
      </c>
      <c r="E1193" t="s">
        <v>4</v>
      </c>
      <c r="F1193" t="s">
        <v>64</v>
      </c>
      <c r="G1193" t="s">
        <v>329</v>
      </c>
      <c r="H1193" t="s">
        <v>161</v>
      </c>
      <c r="I1193" t="s">
        <v>310</v>
      </c>
      <c r="J1193" t="s">
        <v>64</v>
      </c>
      <c r="K1193" t="s">
        <v>162</v>
      </c>
      <c r="L1193" t="s">
        <v>163</v>
      </c>
      <c r="M1193" t="s">
        <v>1374</v>
      </c>
      <c r="N1193">
        <v>1265</v>
      </c>
      <c r="O1193">
        <v>-1265</v>
      </c>
      <c r="P1193" t="s">
        <v>224</v>
      </c>
      <c r="Q1193" t="s">
        <v>187</v>
      </c>
      <c r="R1193" t="s">
        <v>156</v>
      </c>
      <c r="S1193" t="s">
        <v>157</v>
      </c>
      <c r="T1193" t="s">
        <v>1375</v>
      </c>
    </row>
    <row r="1194" spans="1:20" x14ac:dyDescent="0.25">
      <c r="A1194">
        <v>2026</v>
      </c>
      <c r="B1194" t="s">
        <v>117</v>
      </c>
      <c r="C1194" s="142">
        <v>46084</v>
      </c>
      <c r="D1194" t="s">
        <v>61</v>
      </c>
      <c r="E1194" t="s">
        <v>4</v>
      </c>
      <c r="F1194" t="s">
        <v>64</v>
      </c>
      <c r="G1194" t="s">
        <v>329</v>
      </c>
      <c r="H1194" t="s">
        <v>161</v>
      </c>
      <c r="I1194" t="s">
        <v>310</v>
      </c>
      <c r="J1194" t="s">
        <v>64</v>
      </c>
      <c r="K1194" t="s">
        <v>162</v>
      </c>
      <c r="L1194" t="s">
        <v>163</v>
      </c>
      <c r="M1194" t="s">
        <v>1169</v>
      </c>
      <c r="N1194">
        <v>333.88</v>
      </c>
      <c r="O1194">
        <v>-333.88</v>
      </c>
      <c r="P1194" t="s">
        <v>224</v>
      </c>
      <c r="Q1194" t="s">
        <v>187</v>
      </c>
      <c r="R1194" t="s">
        <v>156</v>
      </c>
      <c r="S1194" t="s">
        <v>157</v>
      </c>
      <c r="T1194" t="s">
        <v>1170</v>
      </c>
    </row>
    <row r="1195" spans="1:20" x14ac:dyDescent="0.25">
      <c r="A1195">
        <v>2026</v>
      </c>
      <c r="B1195" t="s">
        <v>117</v>
      </c>
      <c r="C1195" s="142">
        <v>46085</v>
      </c>
      <c r="D1195" t="s">
        <v>61</v>
      </c>
      <c r="E1195" t="s">
        <v>4</v>
      </c>
      <c r="F1195" t="s">
        <v>64</v>
      </c>
      <c r="G1195" t="s">
        <v>329</v>
      </c>
      <c r="H1195" t="s">
        <v>161</v>
      </c>
      <c r="I1195" t="s">
        <v>310</v>
      </c>
      <c r="J1195" t="s">
        <v>64</v>
      </c>
      <c r="K1195" t="s">
        <v>162</v>
      </c>
      <c r="L1195" t="s">
        <v>163</v>
      </c>
      <c r="M1195" t="s">
        <v>1376</v>
      </c>
      <c r="N1195">
        <v>56.14</v>
      </c>
      <c r="O1195">
        <v>-56.14</v>
      </c>
      <c r="P1195" t="s">
        <v>224</v>
      </c>
      <c r="Q1195" t="s">
        <v>187</v>
      </c>
      <c r="R1195" t="s">
        <v>156</v>
      </c>
      <c r="S1195" t="s">
        <v>157</v>
      </c>
      <c r="T1195" t="s">
        <v>1377</v>
      </c>
    </row>
    <row r="1196" spans="1:20" x14ac:dyDescent="0.25">
      <c r="A1196">
        <v>2026</v>
      </c>
      <c r="B1196" t="s">
        <v>117</v>
      </c>
      <c r="C1196" s="142">
        <v>46085</v>
      </c>
      <c r="D1196" t="s">
        <v>61</v>
      </c>
      <c r="E1196" t="s">
        <v>4</v>
      </c>
      <c r="F1196" t="s">
        <v>64</v>
      </c>
      <c r="G1196" t="s">
        <v>329</v>
      </c>
      <c r="H1196" t="s">
        <v>161</v>
      </c>
      <c r="I1196" t="s">
        <v>310</v>
      </c>
      <c r="J1196" t="s">
        <v>64</v>
      </c>
      <c r="K1196" t="s">
        <v>162</v>
      </c>
      <c r="L1196" t="s">
        <v>163</v>
      </c>
      <c r="M1196" t="s">
        <v>1378</v>
      </c>
      <c r="N1196">
        <v>530</v>
      </c>
      <c r="O1196">
        <v>-530</v>
      </c>
      <c r="P1196" t="s">
        <v>224</v>
      </c>
      <c r="Q1196" t="s">
        <v>187</v>
      </c>
      <c r="R1196" t="s">
        <v>156</v>
      </c>
      <c r="S1196" t="s">
        <v>157</v>
      </c>
      <c r="T1196" t="s">
        <v>1379</v>
      </c>
    </row>
    <row r="1197" spans="1:20" x14ac:dyDescent="0.25">
      <c r="A1197">
        <v>2026</v>
      </c>
      <c r="B1197" t="s">
        <v>117</v>
      </c>
      <c r="C1197" s="142">
        <v>46086</v>
      </c>
      <c r="D1197" t="s">
        <v>61</v>
      </c>
      <c r="E1197" t="s">
        <v>4</v>
      </c>
      <c r="F1197" t="s">
        <v>64</v>
      </c>
      <c r="G1197" t="s">
        <v>329</v>
      </c>
      <c r="H1197" t="s">
        <v>161</v>
      </c>
      <c r="I1197" t="s">
        <v>310</v>
      </c>
      <c r="J1197" t="s">
        <v>64</v>
      </c>
      <c r="K1197" t="s">
        <v>162</v>
      </c>
      <c r="L1197" t="s">
        <v>163</v>
      </c>
      <c r="M1197" t="s">
        <v>1380</v>
      </c>
      <c r="N1197">
        <v>28.04</v>
      </c>
      <c r="O1197">
        <v>-28.04</v>
      </c>
      <c r="P1197" t="s">
        <v>224</v>
      </c>
      <c r="Q1197" t="s">
        <v>187</v>
      </c>
      <c r="R1197" t="s">
        <v>156</v>
      </c>
      <c r="S1197" t="s">
        <v>157</v>
      </c>
      <c r="T1197" t="s">
        <v>1381</v>
      </c>
    </row>
    <row r="1198" spans="1:20" x14ac:dyDescent="0.25">
      <c r="A1198">
        <v>2026</v>
      </c>
      <c r="B1198" t="s">
        <v>117</v>
      </c>
      <c r="C1198" s="142">
        <v>46087</v>
      </c>
      <c r="D1198" t="s">
        <v>61</v>
      </c>
      <c r="E1198" t="s">
        <v>4</v>
      </c>
      <c r="F1198" t="s">
        <v>64</v>
      </c>
      <c r="G1198" t="s">
        <v>329</v>
      </c>
      <c r="H1198" t="s">
        <v>161</v>
      </c>
      <c r="I1198" t="s">
        <v>310</v>
      </c>
      <c r="J1198" t="s">
        <v>64</v>
      </c>
      <c r="K1198" t="s">
        <v>162</v>
      </c>
      <c r="L1198" t="s">
        <v>163</v>
      </c>
      <c r="M1198" t="s">
        <v>1382</v>
      </c>
      <c r="N1198">
        <v>450</v>
      </c>
      <c r="O1198">
        <v>-450</v>
      </c>
      <c r="P1198" t="s">
        <v>224</v>
      </c>
      <c r="Q1198" t="s">
        <v>187</v>
      </c>
      <c r="R1198" t="s">
        <v>156</v>
      </c>
      <c r="S1198" t="s">
        <v>157</v>
      </c>
      <c r="T1198" t="s">
        <v>1383</v>
      </c>
    </row>
    <row r="1199" spans="1:20" x14ac:dyDescent="0.25">
      <c r="A1199">
        <v>2026</v>
      </c>
      <c r="B1199" t="s">
        <v>117</v>
      </c>
      <c r="C1199" s="142">
        <v>46087</v>
      </c>
      <c r="D1199" t="s">
        <v>61</v>
      </c>
      <c r="E1199" t="s">
        <v>4</v>
      </c>
      <c r="F1199" t="s">
        <v>64</v>
      </c>
      <c r="G1199" t="s">
        <v>329</v>
      </c>
      <c r="H1199" t="s">
        <v>161</v>
      </c>
      <c r="I1199" t="s">
        <v>310</v>
      </c>
      <c r="J1199" t="s">
        <v>64</v>
      </c>
      <c r="K1199" t="s">
        <v>162</v>
      </c>
      <c r="L1199" t="s">
        <v>163</v>
      </c>
      <c r="M1199" t="s">
        <v>1384</v>
      </c>
      <c r="N1199">
        <v>6813.62</v>
      </c>
      <c r="O1199">
        <v>-6813.62</v>
      </c>
      <c r="P1199" t="s">
        <v>224</v>
      </c>
      <c r="Q1199" t="s">
        <v>187</v>
      </c>
      <c r="R1199" t="s">
        <v>156</v>
      </c>
      <c r="S1199" t="s">
        <v>157</v>
      </c>
      <c r="T1199" t="s">
        <v>1385</v>
      </c>
    </row>
    <row r="1200" spans="1:20" x14ac:dyDescent="0.25">
      <c r="A1200">
        <v>2026</v>
      </c>
      <c r="B1200" t="s">
        <v>117</v>
      </c>
      <c r="C1200" s="142">
        <v>46089</v>
      </c>
      <c r="D1200" t="s">
        <v>61</v>
      </c>
      <c r="E1200" t="s">
        <v>4</v>
      </c>
      <c r="F1200" t="s">
        <v>64</v>
      </c>
      <c r="G1200" t="s">
        <v>329</v>
      </c>
      <c r="H1200" t="s">
        <v>161</v>
      </c>
      <c r="I1200" t="s">
        <v>310</v>
      </c>
      <c r="J1200" t="s">
        <v>64</v>
      </c>
      <c r="K1200" t="s">
        <v>162</v>
      </c>
      <c r="L1200" t="s">
        <v>163</v>
      </c>
      <c r="M1200" t="s">
        <v>1386</v>
      </c>
      <c r="N1200">
        <v>650</v>
      </c>
      <c r="O1200">
        <v>-650</v>
      </c>
      <c r="P1200" t="s">
        <v>224</v>
      </c>
      <c r="Q1200" t="s">
        <v>187</v>
      </c>
      <c r="R1200" t="s">
        <v>156</v>
      </c>
      <c r="S1200" t="s">
        <v>157</v>
      </c>
      <c r="T1200" t="s">
        <v>1387</v>
      </c>
    </row>
    <row r="1201" spans="1:20" x14ac:dyDescent="0.25">
      <c r="A1201">
        <v>2026</v>
      </c>
      <c r="B1201" t="s">
        <v>117</v>
      </c>
      <c r="C1201" s="142">
        <v>46092</v>
      </c>
      <c r="D1201" t="s">
        <v>61</v>
      </c>
      <c r="E1201" t="s">
        <v>4</v>
      </c>
      <c r="F1201" t="s">
        <v>64</v>
      </c>
      <c r="G1201" t="s">
        <v>329</v>
      </c>
      <c r="H1201" t="s">
        <v>161</v>
      </c>
      <c r="I1201" t="s">
        <v>310</v>
      </c>
      <c r="J1201" t="s">
        <v>64</v>
      </c>
      <c r="K1201" t="s">
        <v>162</v>
      </c>
      <c r="L1201" t="s">
        <v>163</v>
      </c>
      <c r="M1201" t="s">
        <v>1244</v>
      </c>
      <c r="N1201">
        <v>1575.02</v>
      </c>
      <c r="O1201">
        <v>-1575.02</v>
      </c>
      <c r="P1201" t="s">
        <v>224</v>
      </c>
      <c r="Q1201" t="s">
        <v>187</v>
      </c>
      <c r="R1201" t="s">
        <v>156</v>
      </c>
      <c r="S1201" t="s">
        <v>157</v>
      </c>
      <c r="T1201" t="s">
        <v>1245</v>
      </c>
    </row>
    <row r="1202" spans="1:20" x14ac:dyDescent="0.25">
      <c r="A1202">
        <v>2026</v>
      </c>
      <c r="B1202" t="s">
        <v>117</v>
      </c>
      <c r="C1202" s="142">
        <v>46097</v>
      </c>
      <c r="D1202" t="s">
        <v>61</v>
      </c>
      <c r="E1202" t="s">
        <v>4</v>
      </c>
      <c r="F1202" t="s">
        <v>64</v>
      </c>
      <c r="G1202" t="s">
        <v>329</v>
      </c>
      <c r="H1202" t="s">
        <v>161</v>
      </c>
      <c r="I1202" t="s">
        <v>310</v>
      </c>
      <c r="J1202" t="s">
        <v>64</v>
      </c>
      <c r="K1202" t="s">
        <v>162</v>
      </c>
      <c r="L1202" t="s">
        <v>163</v>
      </c>
      <c r="M1202" t="s">
        <v>1388</v>
      </c>
      <c r="N1202">
        <v>267</v>
      </c>
      <c r="O1202">
        <v>-267</v>
      </c>
      <c r="P1202" t="s">
        <v>224</v>
      </c>
      <c r="Q1202" t="s">
        <v>187</v>
      </c>
      <c r="R1202" t="s">
        <v>156</v>
      </c>
      <c r="S1202" t="s">
        <v>157</v>
      </c>
      <c r="T1202" t="s">
        <v>1389</v>
      </c>
    </row>
    <row r="1203" spans="1:20" x14ac:dyDescent="0.25">
      <c r="A1203">
        <v>2025</v>
      </c>
      <c r="B1203" t="s">
        <v>103</v>
      </c>
      <c r="C1203" s="142">
        <v>45660</v>
      </c>
      <c r="D1203" t="s">
        <v>61</v>
      </c>
      <c r="E1203" t="s">
        <v>3</v>
      </c>
      <c r="F1203" t="s">
        <v>62</v>
      </c>
      <c r="G1203" t="s">
        <v>329</v>
      </c>
      <c r="H1203" t="s">
        <v>150</v>
      </c>
      <c r="I1203" t="s">
        <v>350</v>
      </c>
      <c r="J1203" t="s">
        <v>62</v>
      </c>
      <c r="K1203" t="s">
        <v>152</v>
      </c>
      <c r="L1203" t="s">
        <v>153</v>
      </c>
      <c r="N1203">
        <v>48</v>
      </c>
      <c r="O1203">
        <v>48</v>
      </c>
      <c r="P1203" t="s">
        <v>154</v>
      </c>
      <c r="Q1203" t="s">
        <v>155</v>
      </c>
      <c r="R1203" t="s">
        <v>156</v>
      </c>
      <c r="S1203" t="s">
        <v>157</v>
      </c>
      <c r="T1203" t="s">
        <v>62</v>
      </c>
    </row>
    <row r="1204" spans="1:20" x14ac:dyDescent="0.25">
      <c r="A1204">
        <v>2025</v>
      </c>
      <c r="B1204" t="s">
        <v>103</v>
      </c>
      <c r="C1204" s="142">
        <v>45663</v>
      </c>
      <c r="D1204" t="s">
        <v>61</v>
      </c>
      <c r="E1204" t="s">
        <v>3</v>
      </c>
      <c r="F1204" t="s">
        <v>62</v>
      </c>
      <c r="G1204" t="s">
        <v>329</v>
      </c>
      <c r="H1204" t="s">
        <v>150</v>
      </c>
      <c r="I1204" t="s">
        <v>350</v>
      </c>
      <c r="J1204" t="s">
        <v>62</v>
      </c>
      <c r="K1204" t="s">
        <v>311</v>
      </c>
      <c r="L1204" t="s">
        <v>312</v>
      </c>
      <c r="N1204">
        <v>1690.58</v>
      </c>
      <c r="O1204">
        <v>1690.58</v>
      </c>
      <c r="P1204" t="s">
        <v>154</v>
      </c>
      <c r="Q1204" t="s">
        <v>155</v>
      </c>
      <c r="R1204" t="s">
        <v>156</v>
      </c>
      <c r="S1204" t="s">
        <v>157</v>
      </c>
      <c r="T1204" t="s">
        <v>62</v>
      </c>
    </row>
    <row r="1205" spans="1:20" x14ac:dyDescent="0.25">
      <c r="A1205">
        <v>2025</v>
      </c>
      <c r="B1205" t="s">
        <v>103</v>
      </c>
      <c r="C1205" s="142">
        <v>45666</v>
      </c>
      <c r="D1205" t="s">
        <v>61</v>
      </c>
      <c r="E1205" t="s">
        <v>3</v>
      </c>
      <c r="F1205" t="s">
        <v>62</v>
      </c>
      <c r="G1205" t="s">
        <v>329</v>
      </c>
      <c r="H1205" t="s">
        <v>150</v>
      </c>
      <c r="I1205" t="s">
        <v>350</v>
      </c>
      <c r="J1205" t="s">
        <v>62</v>
      </c>
      <c r="K1205" t="s">
        <v>311</v>
      </c>
      <c r="L1205" t="s">
        <v>312</v>
      </c>
      <c r="N1205">
        <v>1545.36</v>
      </c>
      <c r="O1205">
        <v>1545.36</v>
      </c>
      <c r="P1205" t="s">
        <v>154</v>
      </c>
      <c r="Q1205" t="s">
        <v>155</v>
      </c>
      <c r="R1205" t="s">
        <v>156</v>
      </c>
      <c r="S1205" t="s">
        <v>157</v>
      </c>
      <c r="T1205" t="s">
        <v>62</v>
      </c>
    </row>
    <row r="1206" spans="1:20" x14ac:dyDescent="0.25">
      <c r="A1206">
        <v>2025</v>
      </c>
      <c r="B1206" t="s">
        <v>103</v>
      </c>
      <c r="C1206" s="142">
        <v>45672</v>
      </c>
      <c r="D1206" t="s">
        <v>61</v>
      </c>
      <c r="E1206" t="s">
        <v>3</v>
      </c>
      <c r="F1206" t="s">
        <v>62</v>
      </c>
      <c r="G1206" t="s">
        <v>329</v>
      </c>
      <c r="H1206" t="s">
        <v>150</v>
      </c>
      <c r="I1206" t="s">
        <v>350</v>
      </c>
      <c r="J1206" t="s">
        <v>62</v>
      </c>
      <c r="K1206" t="s">
        <v>311</v>
      </c>
      <c r="L1206" t="s">
        <v>312</v>
      </c>
      <c r="N1206">
        <v>1281.5</v>
      </c>
      <c r="O1206">
        <v>1281.5</v>
      </c>
      <c r="P1206" t="s">
        <v>154</v>
      </c>
      <c r="Q1206" t="s">
        <v>155</v>
      </c>
      <c r="R1206" t="s">
        <v>156</v>
      </c>
      <c r="S1206" t="s">
        <v>157</v>
      </c>
      <c r="T1206" t="s">
        <v>62</v>
      </c>
    </row>
    <row r="1207" spans="1:20" x14ac:dyDescent="0.25">
      <c r="A1207">
        <v>2025</v>
      </c>
      <c r="B1207" t="s">
        <v>103</v>
      </c>
      <c r="C1207" s="142">
        <v>45674</v>
      </c>
      <c r="D1207" t="s">
        <v>61</v>
      </c>
      <c r="E1207" t="s">
        <v>3</v>
      </c>
      <c r="F1207" t="s">
        <v>62</v>
      </c>
      <c r="G1207" t="s">
        <v>329</v>
      </c>
      <c r="H1207" t="s">
        <v>150</v>
      </c>
      <c r="I1207" t="s">
        <v>350</v>
      </c>
      <c r="J1207" t="s">
        <v>62</v>
      </c>
      <c r="K1207" t="s">
        <v>311</v>
      </c>
      <c r="L1207" t="s">
        <v>312</v>
      </c>
      <c r="N1207">
        <v>1410.75</v>
      </c>
      <c r="O1207">
        <v>1410.75</v>
      </c>
      <c r="P1207" t="s">
        <v>154</v>
      </c>
      <c r="Q1207" t="s">
        <v>155</v>
      </c>
      <c r="R1207" t="s">
        <v>156</v>
      </c>
      <c r="S1207" t="s">
        <v>157</v>
      </c>
      <c r="T1207" t="s">
        <v>62</v>
      </c>
    </row>
    <row r="1208" spans="1:20" x14ac:dyDescent="0.25">
      <c r="A1208">
        <v>2025</v>
      </c>
      <c r="B1208" t="s">
        <v>103</v>
      </c>
      <c r="C1208" s="142">
        <v>45688</v>
      </c>
      <c r="D1208" t="s">
        <v>61</v>
      </c>
      <c r="E1208" t="s">
        <v>3</v>
      </c>
      <c r="F1208" t="s">
        <v>62</v>
      </c>
      <c r="G1208" t="s">
        <v>329</v>
      </c>
      <c r="H1208" t="s">
        <v>150</v>
      </c>
      <c r="I1208" t="s">
        <v>350</v>
      </c>
      <c r="J1208" t="s">
        <v>62</v>
      </c>
      <c r="K1208" t="s">
        <v>206</v>
      </c>
      <c r="L1208" t="s">
        <v>207</v>
      </c>
      <c r="N1208">
        <v>929.9</v>
      </c>
      <c r="O1208">
        <v>929.9</v>
      </c>
      <c r="P1208" t="s">
        <v>154</v>
      </c>
      <c r="Q1208" t="s">
        <v>155</v>
      </c>
      <c r="R1208" t="s">
        <v>156</v>
      </c>
      <c r="S1208" t="s">
        <v>157</v>
      </c>
      <c r="T1208" t="s">
        <v>62</v>
      </c>
    </row>
    <row r="1209" spans="1:20" x14ac:dyDescent="0.25">
      <c r="A1209">
        <v>2025</v>
      </c>
      <c r="B1209" t="s">
        <v>104</v>
      </c>
      <c r="C1209" s="142">
        <v>45692</v>
      </c>
      <c r="D1209" t="s">
        <v>61</v>
      </c>
      <c r="E1209" t="s">
        <v>3</v>
      </c>
      <c r="F1209" t="s">
        <v>62</v>
      </c>
      <c r="G1209" t="s">
        <v>329</v>
      </c>
      <c r="H1209" t="s">
        <v>150</v>
      </c>
      <c r="I1209" t="s">
        <v>350</v>
      </c>
      <c r="J1209" t="s">
        <v>62</v>
      </c>
      <c r="K1209" t="s">
        <v>159</v>
      </c>
      <c r="L1209" t="s">
        <v>160</v>
      </c>
      <c r="N1209">
        <v>930</v>
      </c>
      <c r="O1209">
        <v>930</v>
      </c>
      <c r="P1209" t="s">
        <v>154</v>
      </c>
      <c r="Q1209" t="s">
        <v>155</v>
      </c>
      <c r="R1209" t="s">
        <v>156</v>
      </c>
      <c r="S1209" t="s">
        <v>157</v>
      </c>
      <c r="T1209" t="s">
        <v>62</v>
      </c>
    </row>
    <row r="1210" spans="1:20" x14ac:dyDescent="0.25">
      <c r="A1210">
        <v>2025</v>
      </c>
      <c r="B1210" t="s">
        <v>104</v>
      </c>
      <c r="C1210" s="142">
        <v>45709</v>
      </c>
      <c r="D1210" t="s">
        <v>61</v>
      </c>
      <c r="E1210" t="s">
        <v>3</v>
      </c>
      <c r="F1210" t="s">
        <v>62</v>
      </c>
      <c r="G1210" t="s">
        <v>329</v>
      </c>
      <c r="H1210" t="s">
        <v>150</v>
      </c>
      <c r="I1210" t="s">
        <v>350</v>
      </c>
      <c r="J1210" t="s">
        <v>62</v>
      </c>
      <c r="K1210" t="s">
        <v>159</v>
      </c>
      <c r="L1210" t="s">
        <v>160</v>
      </c>
      <c r="N1210">
        <v>19.600000000000001</v>
      </c>
      <c r="O1210">
        <v>19.600000000000001</v>
      </c>
      <c r="P1210" t="s">
        <v>154</v>
      </c>
      <c r="Q1210" t="s">
        <v>155</v>
      </c>
      <c r="R1210" t="s">
        <v>156</v>
      </c>
      <c r="S1210" t="s">
        <v>157</v>
      </c>
      <c r="T1210" t="s">
        <v>62</v>
      </c>
    </row>
    <row r="1211" spans="1:20" x14ac:dyDescent="0.25">
      <c r="A1211">
        <v>2025</v>
      </c>
      <c r="B1211" t="s">
        <v>104</v>
      </c>
      <c r="C1211" s="142">
        <v>45706</v>
      </c>
      <c r="D1211" t="s">
        <v>61</v>
      </c>
      <c r="E1211" t="s">
        <v>3</v>
      </c>
      <c r="F1211" t="s">
        <v>62</v>
      </c>
      <c r="G1211" t="s">
        <v>329</v>
      </c>
      <c r="H1211" t="s">
        <v>150</v>
      </c>
      <c r="I1211" t="s">
        <v>350</v>
      </c>
      <c r="J1211" t="s">
        <v>62</v>
      </c>
      <c r="K1211" t="s">
        <v>152</v>
      </c>
      <c r="L1211" t="s">
        <v>153</v>
      </c>
      <c r="N1211">
        <v>45.02</v>
      </c>
      <c r="O1211">
        <v>45.02</v>
      </c>
      <c r="P1211" t="s">
        <v>154</v>
      </c>
      <c r="Q1211" t="s">
        <v>155</v>
      </c>
      <c r="R1211" t="s">
        <v>156</v>
      </c>
      <c r="S1211" t="s">
        <v>157</v>
      </c>
      <c r="T1211" t="s">
        <v>62</v>
      </c>
    </row>
    <row r="1212" spans="1:20" x14ac:dyDescent="0.25">
      <c r="A1212">
        <v>2025</v>
      </c>
      <c r="B1212" t="s">
        <v>104</v>
      </c>
      <c r="C1212" s="142">
        <v>45699</v>
      </c>
      <c r="D1212" t="s">
        <v>61</v>
      </c>
      <c r="E1212" t="s">
        <v>3</v>
      </c>
      <c r="F1212" t="s">
        <v>62</v>
      </c>
      <c r="G1212" t="s">
        <v>329</v>
      </c>
      <c r="H1212" t="s">
        <v>150</v>
      </c>
      <c r="I1212" t="s">
        <v>350</v>
      </c>
      <c r="J1212" t="s">
        <v>62</v>
      </c>
      <c r="K1212" t="s">
        <v>162</v>
      </c>
      <c r="L1212" t="s">
        <v>163</v>
      </c>
      <c r="N1212">
        <v>150</v>
      </c>
      <c r="O1212">
        <v>150</v>
      </c>
      <c r="P1212" t="s">
        <v>154</v>
      </c>
      <c r="Q1212" t="s">
        <v>155</v>
      </c>
      <c r="R1212" t="s">
        <v>156</v>
      </c>
      <c r="S1212" t="s">
        <v>157</v>
      </c>
      <c r="T1212" t="s">
        <v>62</v>
      </c>
    </row>
    <row r="1213" spans="1:20" x14ac:dyDescent="0.25">
      <c r="A1213">
        <v>2025</v>
      </c>
      <c r="B1213" t="s">
        <v>104</v>
      </c>
      <c r="C1213" s="142">
        <v>45693</v>
      </c>
      <c r="D1213" t="s">
        <v>61</v>
      </c>
      <c r="E1213" t="s">
        <v>3</v>
      </c>
      <c r="F1213" t="s">
        <v>62</v>
      </c>
      <c r="G1213" t="s">
        <v>329</v>
      </c>
      <c r="H1213" t="s">
        <v>150</v>
      </c>
      <c r="I1213" t="s">
        <v>350</v>
      </c>
      <c r="J1213" t="s">
        <v>62</v>
      </c>
      <c r="K1213" t="s">
        <v>311</v>
      </c>
      <c r="L1213" t="s">
        <v>312</v>
      </c>
      <c r="N1213">
        <v>1289.45</v>
      </c>
      <c r="O1213">
        <v>1289.45</v>
      </c>
      <c r="P1213" t="s">
        <v>154</v>
      </c>
      <c r="Q1213" t="s">
        <v>155</v>
      </c>
      <c r="R1213" t="s">
        <v>156</v>
      </c>
      <c r="S1213" t="s">
        <v>157</v>
      </c>
      <c r="T1213" t="s">
        <v>62</v>
      </c>
    </row>
    <row r="1214" spans="1:20" x14ac:dyDescent="0.25">
      <c r="A1214">
        <v>2025</v>
      </c>
      <c r="B1214" t="s">
        <v>104</v>
      </c>
      <c r="C1214" s="142">
        <v>45696</v>
      </c>
      <c r="D1214" t="s">
        <v>61</v>
      </c>
      <c r="E1214" t="s">
        <v>3</v>
      </c>
      <c r="F1214" t="s">
        <v>62</v>
      </c>
      <c r="G1214" t="s">
        <v>329</v>
      </c>
      <c r="H1214" t="s">
        <v>150</v>
      </c>
      <c r="I1214" t="s">
        <v>350</v>
      </c>
      <c r="J1214" t="s">
        <v>62</v>
      </c>
      <c r="K1214" t="s">
        <v>311</v>
      </c>
      <c r="L1214" t="s">
        <v>312</v>
      </c>
      <c r="N1214">
        <v>1450.98</v>
      </c>
      <c r="O1214">
        <v>1450.98</v>
      </c>
      <c r="P1214" t="s">
        <v>154</v>
      </c>
      <c r="Q1214" t="s">
        <v>155</v>
      </c>
      <c r="R1214" t="s">
        <v>156</v>
      </c>
      <c r="S1214" t="s">
        <v>157</v>
      </c>
      <c r="T1214" t="s">
        <v>62</v>
      </c>
    </row>
    <row r="1215" spans="1:20" x14ac:dyDescent="0.25">
      <c r="A1215">
        <v>2025</v>
      </c>
      <c r="B1215" t="s">
        <v>104</v>
      </c>
      <c r="C1215" s="142">
        <v>45699</v>
      </c>
      <c r="D1215" t="s">
        <v>61</v>
      </c>
      <c r="E1215" t="s">
        <v>3</v>
      </c>
      <c r="F1215" t="s">
        <v>62</v>
      </c>
      <c r="G1215" t="s">
        <v>329</v>
      </c>
      <c r="H1215" t="s">
        <v>150</v>
      </c>
      <c r="I1215" t="s">
        <v>350</v>
      </c>
      <c r="J1215" t="s">
        <v>62</v>
      </c>
      <c r="K1215" t="s">
        <v>311</v>
      </c>
      <c r="L1215" t="s">
        <v>312</v>
      </c>
      <c r="N1215">
        <v>1551.24</v>
      </c>
      <c r="O1215">
        <v>1551.24</v>
      </c>
      <c r="P1215" t="s">
        <v>154</v>
      </c>
      <c r="Q1215" t="s">
        <v>155</v>
      </c>
      <c r="R1215" t="s">
        <v>156</v>
      </c>
      <c r="S1215" t="s">
        <v>157</v>
      </c>
      <c r="T1215" t="s">
        <v>62</v>
      </c>
    </row>
    <row r="1216" spans="1:20" x14ac:dyDescent="0.25">
      <c r="A1216">
        <v>2025</v>
      </c>
      <c r="B1216" t="s">
        <v>104</v>
      </c>
      <c r="C1216" s="142">
        <v>45692</v>
      </c>
      <c r="D1216" t="s">
        <v>61</v>
      </c>
      <c r="E1216" t="s">
        <v>3</v>
      </c>
      <c r="F1216" t="s">
        <v>62</v>
      </c>
      <c r="G1216" t="s">
        <v>329</v>
      </c>
      <c r="H1216" t="s">
        <v>150</v>
      </c>
      <c r="I1216" t="s">
        <v>350</v>
      </c>
      <c r="J1216" t="s">
        <v>62</v>
      </c>
      <c r="K1216" t="s">
        <v>206</v>
      </c>
      <c r="L1216" t="s">
        <v>207</v>
      </c>
      <c r="N1216">
        <v>680</v>
      </c>
      <c r="O1216">
        <v>680</v>
      </c>
      <c r="P1216" t="s">
        <v>154</v>
      </c>
      <c r="Q1216" t="s">
        <v>155</v>
      </c>
      <c r="R1216" t="s">
        <v>156</v>
      </c>
      <c r="S1216" t="s">
        <v>157</v>
      </c>
      <c r="T1216" t="s">
        <v>62</v>
      </c>
    </row>
    <row r="1217" spans="1:20" x14ac:dyDescent="0.25">
      <c r="A1217">
        <v>2025</v>
      </c>
      <c r="B1217" t="s">
        <v>105</v>
      </c>
      <c r="C1217" s="142">
        <v>45729</v>
      </c>
      <c r="D1217" t="s">
        <v>61</v>
      </c>
      <c r="E1217" t="s">
        <v>3</v>
      </c>
      <c r="F1217" t="s">
        <v>62</v>
      </c>
      <c r="G1217" t="s">
        <v>329</v>
      </c>
      <c r="H1217" t="s">
        <v>150</v>
      </c>
      <c r="I1217" t="s">
        <v>350</v>
      </c>
      <c r="J1217" t="s">
        <v>62</v>
      </c>
      <c r="K1217" t="s">
        <v>159</v>
      </c>
      <c r="L1217" t="s">
        <v>160</v>
      </c>
      <c r="N1217">
        <v>3476.45</v>
      </c>
      <c r="O1217">
        <v>3476.45</v>
      </c>
      <c r="P1217" t="s">
        <v>154</v>
      </c>
      <c r="Q1217" t="s">
        <v>155</v>
      </c>
      <c r="R1217" t="s">
        <v>156</v>
      </c>
      <c r="S1217" t="s">
        <v>157</v>
      </c>
      <c r="T1217" t="s">
        <v>62</v>
      </c>
    </row>
    <row r="1218" spans="1:20" x14ac:dyDescent="0.25">
      <c r="A1218">
        <v>2025</v>
      </c>
      <c r="B1218" t="s">
        <v>105</v>
      </c>
      <c r="C1218" s="142">
        <v>45729</v>
      </c>
      <c r="D1218" t="s">
        <v>61</v>
      </c>
      <c r="E1218" t="s">
        <v>3</v>
      </c>
      <c r="F1218" t="s">
        <v>62</v>
      </c>
      <c r="G1218" t="s">
        <v>329</v>
      </c>
      <c r="H1218" t="s">
        <v>150</v>
      </c>
      <c r="I1218" t="s">
        <v>350</v>
      </c>
      <c r="J1218" t="s">
        <v>62</v>
      </c>
      <c r="K1218" t="s">
        <v>159</v>
      </c>
      <c r="L1218" t="s">
        <v>160</v>
      </c>
      <c r="N1218">
        <v>127</v>
      </c>
      <c r="O1218">
        <v>127</v>
      </c>
      <c r="P1218" t="s">
        <v>154</v>
      </c>
      <c r="Q1218" t="s">
        <v>155</v>
      </c>
      <c r="R1218" t="s">
        <v>156</v>
      </c>
      <c r="S1218" t="s">
        <v>157</v>
      </c>
      <c r="T1218" t="s">
        <v>62</v>
      </c>
    </row>
    <row r="1219" spans="1:20" x14ac:dyDescent="0.25">
      <c r="A1219">
        <v>2025</v>
      </c>
      <c r="B1219" t="s">
        <v>105</v>
      </c>
      <c r="C1219" s="142">
        <v>45740</v>
      </c>
      <c r="D1219" t="s">
        <v>61</v>
      </c>
      <c r="E1219" t="s">
        <v>3</v>
      </c>
      <c r="F1219" t="s">
        <v>62</v>
      </c>
      <c r="G1219" t="s">
        <v>329</v>
      </c>
      <c r="H1219" t="s">
        <v>150</v>
      </c>
      <c r="I1219" t="s">
        <v>350</v>
      </c>
      <c r="J1219" t="s">
        <v>62</v>
      </c>
      <c r="K1219" t="s">
        <v>152</v>
      </c>
      <c r="L1219" t="s">
        <v>153</v>
      </c>
      <c r="N1219">
        <v>134.47999999999999</v>
      </c>
      <c r="O1219">
        <v>134.47999999999999</v>
      </c>
      <c r="P1219" t="s">
        <v>154</v>
      </c>
      <c r="Q1219" t="s">
        <v>155</v>
      </c>
      <c r="R1219" t="s">
        <v>156</v>
      </c>
      <c r="S1219" t="s">
        <v>157</v>
      </c>
      <c r="T1219" t="s">
        <v>62</v>
      </c>
    </row>
    <row r="1220" spans="1:20" x14ac:dyDescent="0.25">
      <c r="A1220">
        <v>2025</v>
      </c>
      <c r="B1220" t="s">
        <v>105</v>
      </c>
      <c r="C1220" s="142">
        <v>45722</v>
      </c>
      <c r="D1220" t="s">
        <v>61</v>
      </c>
      <c r="E1220" t="s">
        <v>3</v>
      </c>
      <c r="F1220" t="s">
        <v>62</v>
      </c>
      <c r="G1220" t="s">
        <v>329</v>
      </c>
      <c r="H1220" t="s">
        <v>150</v>
      </c>
      <c r="I1220" t="s">
        <v>350</v>
      </c>
      <c r="J1220" t="s">
        <v>62</v>
      </c>
      <c r="K1220" t="s">
        <v>311</v>
      </c>
      <c r="L1220" t="s">
        <v>312</v>
      </c>
      <c r="N1220">
        <v>1624.38</v>
      </c>
      <c r="O1220">
        <v>1624.38</v>
      </c>
      <c r="P1220" t="s">
        <v>154</v>
      </c>
      <c r="Q1220" t="s">
        <v>155</v>
      </c>
      <c r="R1220" t="s">
        <v>156</v>
      </c>
      <c r="S1220" t="s">
        <v>157</v>
      </c>
      <c r="T1220" t="s">
        <v>62</v>
      </c>
    </row>
    <row r="1221" spans="1:20" x14ac:dyDescent="0.25">
      <c r="A1221">
        <v>2025</v>
      </c>
      <c r="B1221" t="s">
        <v>105</v>
      </c>
      <c r="C1221" s="142">
        <v>45727</v>
      </c>
      <c r="D1221" t="s">
        <v>61</v>
      </c>
      <c r="E1221" t="s">
        <v>3</v>
      </c>
      <c r="F1221" t="s">
        <v>62</v>
      </c>
      <c r="G1221" t="s">
        <v>329</v>
      </c>
      <c r="H1221" t="s">
        <v>150</v>
      </c>
      <c r="I1221" t="s">
        <v>350</v>
      </c>
      <c r="J1221" t="s">
        <v>62</v>
      </c>
      <c r="K1221" t="s">
        <v>311</v>
      </c>
      <c r="L1221" t="s">
        <v>312</v>
      </c>
      <c r="N1221">
        <v>707.04</v>
      </c>
      <c r="O1221">
        <v>707.04</v>
      </c>
      <c r="P1221" t="s">
        <v>154</v>
      </c>
      <c r="Q1221" t="s">
        <v>155</v>
      </c>
      <c r="R1221" t="s">
        <v>156</v>
      </c>
      <c r="S1221" t="s">
        <v>157</v>
      </c>
      <c r="T1221" t="s">
        <v>62</v>
      </c>
    </row>
    <row r="1222" spans="1:20" x14ac:dyDescent="0.25">
      <c r="A1222">
        <v>2025</v>
      </c>
      <c r="B1222" t="s">
        <v>105</v>
      </c>
      <c r="C1222" s="142">
        <v>45728</v>
      </c>
      <c r="D1222" t="s">
        <v>61</v>
      </c>
      <c r="E1222" t="s">
        <v>3</v>
      </c>
      <c r="F1222" t="s">
        <v>62</v>
      </c>
      <c r="G1222" t="s">
        <v>329</v>
      </c>
      <c r="H1222" t="s">
        <v>150</v>
      </c>
      <c r="I1222" t="s">
        <v>350</v>
      </c>
      <c r="J1222" t="s">
        <v>62</v>
      </c>
      <c r="K1222" t="s">
        <v>311</v>
      </c>
      <c r="L1222" t="s">
        <v>312</v>
      </c>
      <c r="N1222">
        <v>1703.19</v>
      </c>
      <c r="O1222">
        <v>1703.19</v>
      </c>
      <c r="P1222" t="s">
        <v>154</v>
      </c>
      <c r="Q1222" t="s">
        <v>155</v>
      </c>
      <c r="R1222" t="s">
        <v>156</v>
      </c>
      <c r="S1222" t="s">
        <v>157</v>
      </c>
      <c r="T1222" t="s">
        <v>62</v>
      </c>
    </row>
    <row r="1223" spans="1:20" x14ac:dyDescent="0.25">
      <c r="A1223">
        <v>2025</v>
      </c>
      <c r="B1223" t="s">
        <v>105</v>
      </c>
      <c r="C1223" s="142">
        <v>45731</v>
      </c>
      <c r="D1223" t="s">
        <v>61</v>
      </c>
      <c r="E1223" t="s">
        <v>3</v>
      </c>
      <c r="F1223" t="s">
        <v>62</v>
      </c>
      <c r="G1223" t="s">
        <v>329</v>
      </c>
      <c r="H1223" t="s">
        <v>150</v>
      </c>
      <c r="I1223" t="s">
        <v>350</v>
      </c>
      <c r="J1223" t="s">
        <v>62</v>
      </c>
      <c r="K1223" t="s">
        <v>311</v>
      </c>
      <c r="L1223" t="s">
        <v>312</v>
      </c>
      <c r="N1223">
        <v>1548.61</v>
      </c>
      <c r="O1223">
        <v>1548.61</v>
      </c>
      <c r="P1223" t="s">
        <v>154</v>
      </c>
      <c r="Q1223" t="s">
        <v>155</v>
      </c>
      <c r="R1223" t="s">
        <v>156</v>
      </c>
      <c r="S1223" t="s">
        <v>157</v>
      </c>
      <c r="T1223" t="s">
        <v>62</v>
      </c>
    </row>
    <row r="1224" spans="1:20" x14ac:dyDescent="0.25">
      <c r="A1224">
        <v>2025</v>
      </c>
      <c r="B1224" t="s">
        <v>105</v>
      </c>
      <c r="C1224" s="142">
        <v>45734</v>
      </c>
      <c r="D1224" t="s">
        <v>61</v>
      </c>
      <c r="E1224" t="s">
        <v>3</v>
      </c>
      <c r="F1224" t="s">
        <v>62</v>
      </c>
      <c r="G1224" t="s">
        <v>329</v>
      </c>
      <c r="H1224" t="s">
        <v>150</v>
      </c>
      <c r="I1224" t="s">
        <v>350</v>
      </c>
      <c r="J1224" t="s">
        <v>62</v>
      </c>
      <c r="K1224" t="s">
        <v>311</v>
      </c>
      <c r="L1224" t="s">
        <v>312</v>
      </c>
      <c r="N1224">
        <v>1448.42</v>
      </c>
      <c r="O1224">
        <v>1448.42</v>
      </c>
      <c r="P1224" t="s">
        <v>154</v>
      </c>
      <c r="Q1224" t="s">
        <v>155</v>
      </c>
      <c r="R1224" t="s">
        <v>156</v>
      </c>
      <c r="S1224" t="s">
        <v>157</v>
      </c>
      <c r="T1224" t="s">
        <v>62</v>
      </c>
    </row>
    <row r="1225" spans="1:20" x14ac:dyDescent="0.25">
      <c r="A1225">
        <v>2025</v>
      </c>
      <c r="B1225" t="s">
        <v>105</v>
      </c>
      <c r="C1225" s="142">
        <v>45736</v>
      </c>
      <c r="D1225" t="s">
        <v>61</v>
      </c>
      <c r="E1225" t="s">
        <v>3</v>
      </c>
      <c r="F1225" t="s">
        <v>62</v>
      </c>
      <c r="G1225" t="s">
        <v>329</v>
      </c>
      <c r="H1225" t="s">
        <v>150</v>
      </c>
      <c r="I1225" t="s">
        <v>350</v>
      </c>
      <c r="J1225" t="s">
        <v>62</v>
      </c>
      <c r="K1225" t="s">
        <v>311</v>
      </c>
      <c r="L1225" t="s">
        <v>312</v>
      </c>
      <c r="N1225">
        <v>1113.51</v>
      </c>
      <c r="O1225">
        <v>1113.51</v>
      </c>
      <c r="P1225" t="s">
        <v>154</v>
      </c>
      <c r="Q1225" t="s">
        <v>155</v>
      </c>
      <c r="R1225" t="s">
        <v>156</v>
      </c>
      <c r="S1225" t="s">
        <v>157</v>
      </c>
      <c r="T1225" t="s">
        <v>62</v>
      </c>
    </row>
    <row r="1226" spans="1:20" x14ac:dyDescent="0.25">
      <c r="A1226">
        <v>2025</v>
      </c>
      <c r="B1226" t="s">
        <v>105</v>
      </c>
      <c r="C1226" s="142">
        <v>45740</v>
      </c>
      <c r="D1226" t="s">
        <v>61</v>
      </c>
      <c r="E1226" t="s">
        <v>3</v>
      </c>
      <c r="F1226" t="s">
        <v>62</v>
      </c>
      <c r="G1226" t="s">
        <v>329</v>
      </c>
      <c r="H1226" t="s">
        <v>150</v>
      </c>
      <c r="I1226" t="s">
        <v>350</v>
      </c>
      <c r="J1226" t="s">
        <v>62</v>
      </c>
      <c r="K1226" t="s">
        <v>311</v>
      </c>
      <c r="L1226" t="s">
        <v>312</v>
      </c>
      <c r="N1226">
        <v>1499.52</v>
      </c>
      <c r="O1226">
        <v>1499.52</v>
      </c>
      <c r="P1226" t="s">
        <v>154</v>
      </c>
      <c r="Q1226" t="s">
        <v>155</v>
      </c>
      <c r="R1226" t="s">
        <v>156</v>
      </c>
      <c r="S1226" t="s">
        <v>157</v>
      </c>
      <c r="T1226" t="s">
        <v>62</v>
      </c>
    </row>
    <row r="1227" spans="1:20" x14ac:dyDescent="0.25">
      <c r="A1227">
        <v>2025</v>
      </c>
      <c r="B1227" t="s">
        <v>105</v>
      </c>
      <c r="C1227" s="142">
        <v>45743</v>
      </c>
      <c r="D1227" t="s">
        <v>61</v>
      </c>
      <c r="E1227" t="s">
        <v>3</v>
      </c>
      <c r="F1227" t="s">
        <v>62</v>
      </c>
      <c r="G1227" t="s">
        <v>329</v>
      </c>
      <c r="H1227" t="s">
        <v>150</v>
      </c>
      <c r="I1227" t="s">
        <v>350</v>
      </c>
      <c r="J1227" t="s">
        <v>62</v>
      </c>
      <c r="K1227" t="s">
        <v>311</v>
      </c>
      <c r="L1227" t="s">
        <v>312</v>
      </c>
      <c r="N1227">
        <v>1471.12</v>
      </c>
      <c r="O1227">
        <v>1471.12</v>
      </c>
      <c r="P1227" t="s">
        <v>154</v>
      </c>
      <c r="Q1227" t="s">
        <v>155</v>
      </c>
      <c r="R1227" t="s">
        <v>156</v>
      </c>
      <c r="S1227" t="s">
        <v>157</v>
      </c>
      <c r="T1227" t="s">
        <v>62</v>
      </c>
    </row>
    <row r="1228" spans="1:20" x14ac:dyDescent="0.25">
      <c r="A1228">
        <v>2025</v>
      </c>
      <c r="B1228" t="s">
        <v>106</v>
      </c>
      <c r="C1228" s="142">
        <v>45757</v>
      </c>
      <c r="D1228" t="s">
        <v>61</v>
      </c>
      <c r="E1228" t="s">
        <v>3</v>
      </c>
      <c r="F1228" t="s">
        <v>62</v>
      </c>
      <c r="G1228" t="s">
        <v>329</v>
      </c>
      <c r="H1228" t="s">
        <v>150</v>
      </c>
      <c r="I1228" t="s">
        <v>350</v>
      </c>
      <c r="J1228" t="s">
        <v>62</v>
      </c>
      <c r="K1228" t="s">
        <v>159</v>
      </c>
      <c r="L1228" t="s">
        <v>160</v>
      </c>
      <c r="N1228">
        <v>700.41</v>
      </c>
      <c r="O1228">
        <v>700.41</v>
      </c>
      <c r="P1228" t="s">
        <v>154</v>
      </c>
      <c r="Q1228" t="s">
        <v>155</v>
      </c>
      <c r="R1228" t="s">
        <v>156</v>
      </c>
      <c r="S1228" t="s">
        <v>157</v>
      </c>
      <c r="T1228" t="s">
        <v>62</v>
      </c>
    </row>
    <row r="1229" spans="1:20" x14ac:dyDescent="0.25">
      <c r="A1229">
        <v>2025</v>
      </c>
      <c r="B1229" t="s">
        <v>106</v>
      </c>
      <c r="C1229" s="142">
        <v>45757</v>
      </c>
      <c r="D1229" t="s">
        <v>61</v>
      </c>
      <c r="E1229" t="s">
        <v>3</v>
      </c>
      <c r="F1229" t="s">
        <v>62</v>
      </c>
      <c r="G1229" t="s">
        <v>329</v>
      </c>
      <c r="H1229" t="s">
        <v>150</v>
      </c>
      <c r="I1229" t="s">
        <v>350</v>
      </c>
      <c r="J1229" t="s">
        <v>62</v>
      </c>
      <c r="K1229" t="s">
        <v>159</v>
      </c>
      <c r="L1229" t="s">
        <v>160</v>
      </c>
      <c r="N1229">
        <v>815.68</v>
      </c>
      <c r="O1229">
        <v>815.68</v>
      </c>
      <c r="P1229" t="s">
        <v>154</v>
      </c>
      <c r="Q1229" t="s">
        <v>155</v>
      </c>
      <c r="R1229" t="s">
        <v>156</v>
      </c>
      <c r="S1229" t="s">
        <v>157</v>
      </c>
      <c r="T1229" t="s">
        <v>62</v>
      </c>
    </row>
    <row r="1230" spans="1:20" x14ac:dyDescent="0.25">
      <c r="A1230">
        <v>2025</v>
      </c>
      <c r="B1230" t="s">
        <v>106</v>
      </c>
      <c r="C1230" s="142">
        <v>45770</v>
      </c>
      <c r="D1230" t="s">
        <v>61</v>
      </c>
      <c r="E1230" t="s">
        <v>3</v>
      </c>
      <c r="F1230" t="s">
        <v>62</v>
      </c>
      <c r="G1230" t="s">
        <v>329</v>
      </c>
      <c r="H1230" t="s">
        <v>150</v>
      </c>
      <c r="I1230" t="s">
        <v>350</v>
      </c>
      <c r="J1230" t="s">
        <v>62</v>
      </c>
      <c r="K1230" t="s">
        <v>159</v>
      </c>
      <c r="L1230" t="s">
        <v>160</v>
      </c>
      <c r="N1230">
        <v>534.74</v>
      </c>
      <c r="O1230">
        <v>534.74</v>
      </c>
      <c r="P1230" t="s">
        <v>154</v>
      </c>
      <c r="Q1230" t="s">
        <v>155</v>
      </c>
      <c r="R1230" t="s">
        <v>156</v>
      </c>
      <c r="S1230" t="s">
        <v>157</v>
      </c>
      <c r="T1230" t="s">
        <v>62</v>
      </c>
    </row>
    <row r="1231" spans="1:20" x14ac:dyDescent="0.25">
      <c r="A1231">
        <v>2025</v>
      </c>
      <c r="B1231" t="s">
        <v>106</v>
      </c>
      <c r="C1231" s="142">
        <v>45769</v>
      </c>
      <c r="D1231" t="s">
        <v>61</v>
      </c>
      <c r="E1231" t="s">
        <v>3</v>
      </c>
      <c r="F1231" t="s">
        <v>62</v>
      </c>
      <c r="G1231" t="s">
        <v>329</v>
      </c>
      <c r="H1231" t="s">
        <v>150</v>
      </c>
      <c r="I1231" t="s">
        <v>350</v>
      </c>
      <c r="J1231" t="s">
        <v>62</v>
      </c>
      <c r="K1231" t="s">
        <v>152</v>
      </c>
      <c r="L1231" t="s">
        <v>153</v>
      </c>
      <c r="N1231">
        <v>34.35</v>
      </c>
      <c r="O1231">
        <v>34.35</v>
      </c>
      <c r="P1231" t="s">
        <v>154</v>
      </c>
      <c r="Q1231" t="s">
        <v>155</v>
      </c>
      <c r="R1231" t="s">
        <v>156</v>
      </c>
      <c r="S1231" t="s">
        <v>157</v>
      </c>
      <c r="T1231" t="s">
        <v>62</v>
      </c>
    </row>
    <row r="1232" spans="1:20" x14ac:dyDescent="0.25">
      <c r="A1232">
        <v>2025</v>
      </c>
      <c r="B1232" t="s">
        <v>106</v>
      </c>
      <c r="C1232" s="142">
        <v>45750</v>
      </c>
      <c r="D1232" t="s">
        <v>61</v>
      </c>
      <c r="E1232" t="s">
        <v>3</v>
      </c>
      <c r="F1232" t="s">
        <v>62</v>
      </c>
      <c r="G1232" t="s">
        <v>329</v>
      </c>
      <c r="H1232" t="s">
        <v>150</v>
      </c>
      <c r="I1232" t="s">
        <v>350</v>
      </c>
      <c r="J1232" t="s">
        <v>62</v>
      </c>
      <c r="K1232" t="s">
        <v>311</v>
      </c>
      <c r="L1232" t="s">
        <v>312</v>
      </c>
      <c r="N1232">
        <v>664.56</v>
      </c>
      <c r="O1232">
        <v>664.56</v>
      </c>
      <c r="P1232" t="s">
        <v>154</v>
      </c>
      <c r="Q1232" t="s">
        <v>155</v>
      </c>
      <c r="R1232" t="s">
        <v>156</v>
      </c>
      <c r="S1232" t="s">
        <v>157</v>
      </c>
      <c r="T1232" t="s">
        <v>62</v>
      </c>
    </row>
    <row r="1233" spans="1:20" x14ac:dyDescent="0.25">
      <c r="A1233">
        <v>2025</v>
      </c>
      <c r="B1233" t="s">
        <v>106</v>
      </c>
      <c r="C1233" s="142">
        <v>45751</v>
      </c>
      <c r="D1233" t="s">
        <v>61</v>
      </c>
      <c r="E1233" t="s">
        <v>3</v>
      </c>
      <c r="F1233" t="s">
        <v>62</v>
      </c>
      <c r="G1233" t="s">
        <v>329</v>
      </c>
      <c r="H1233" t="s">
        <v>150</v>
      </c>
      <c r="I1233" t="s">
        <v>350</v>
      </c>
      <c r="J1233" t="s">
        <v>62</v>
      </c>
      <c r="K1233" t="s">
        <v>311</v>
      </c>
      <c r="L1233" t="s">
        <v>312</v>
      </c>
      <c r="N1233">
        <v>1255.8</v>
      </c>
      <c r="O1233">
        <v>1255.8</v>
      </c>
      <c r="P1233" t="s">
        <v>154</v>
      </c>
      <c r="Q1233" t="s">
        <v>155</v>
      </c>
      <c r="R1233" t="s">
        <v>156</v>
      </c>
      <c r="S1233" t="s">
        <v>157</v>
      </c>
      <c r="T1233" t="s">
        <v>62</v>
      </c>
    </row>
    <row r="1234" spans="1:20" x14ac:dyDescent="0.25">
      <c r="A1234">
        <v>2025</v>
      </c>
      <c r="B1234" t="s">
        <v>106</v>
      </c>
      <c r="C1234" s="142">
        <v>45754</v>
      </c>
      <c r="D1234" t="s">
        <v>61</v>
      </c>
      <c r="E1234" t="s">
        <v>3</v>
      </c>
      <c r="F1234" t="s">
        <v>62</v>
      </c>
      <c r="G1234" t="s">
        <v>329</v>
      </c>
      <c r="H1234" t="s">
        <v>150</v>
      </c>
      <c r="I1234" t="s">
        <v>350</v>
      </c>
      <c r="J1234" t="s">
        <v>62</v>
      </c>
      <c r="K1234" t="s">
        <v>311</v>
      </c>
      <c r="L1234" t="s">
        <v>312</v>
      </c>
      <c r="N1234">
        <v>1291.29</v>
      </c>
      <c r="O1234">
        <v>1291.29</v>
      </c>
      <c r="P1234" t="s">
        <v>154</v>
      </c>
      <c r="Q1234" t="s">
        <v>155</v>
      </c>
      <c r="R1234" t="s">
        <v>156</v>
      </c>
      <c r="S1234" t="s">
        <v>157</v>
      </c>
      <c r="T1234" t="s">
        <v>62</v>
      </c>
    </row>
    <row r="1235" spans="1:20" x14ac:dyDescent="0.25">
      <c r="A1235">
        <v>2025</v>
      </c>
      <c r="B1235" t="s">
        <v>106</v>
      </c>
      <c r="C1235" s="142">
        <v>45756</v>
      </c>
      <c r="D1235" t="s">
        <v>61</v>
      </c>
      <c r="E1235" t="s">
        <v>3</v>
      </c>
      <c r="F1235" t="s">
        <v>62</v>
      </c>
      <c r="G1235" t="s">
        <v>329</v>
      </c>
      <c r="H1235" t="s">
        <v>150</v>
      </c>
      <c r="I1235" t="s">
        <v>350</v>
      </c>
      <c r="J1235" t="s">
        <v>62</v>
      </c>
      <c r="K1235" t="s">
        <v>311</v>
      </c>
      <c r="L1235" t="s">
        <v>312</v>
      </c>
      <c r="N1235">
        <v>1255.8</v>
      </c>
      <c r="O1235">
        <v>1255.8</v>
      </c>
      <c r="P1235" t="s">
        <v>154</v>
      </c>
      <c r="Q1235" t="s">
        <v>155</v>
      </c>
      <c r="R1235" t="s">
        <v>156</v>
      </c>
      <c r="S1235" t="s">
        <v>157</v>
      </c>
      <c r="T1235" t="s">
        <v>62</v>
      </c>
    </row>
    <row r="1236" spans="1:20" x14ac:dyDescent="0.25">
      <c r="A1236">
        <v>2025</v>
      </c>
      <c r="B1236" t="s">
        <v>106</v>
      </c>
      <c r="C1236" s="142">
        <v>45761</v>
      </c>
      <c r="D1236" t="s">
        <v>61</v>
      </c>
      <c r="E1236" t="s">
        <v>3</v>
      </c>
      <c r="F1236" t="s">
        <v>62</v>
      </c>
      <c r="G1236" t="s">
        <v>329</v>
      </c>
      <c r="H1236" t="s">
        <v>150</v>
      </c>
      <c r="I1236" t="s">
        <v>350</v>
      </c>
      <c r="J1236" t="s">
        <v>62</v>
      </c>
      <c r="K1236" t="s">
        <v>311</v>
      </c>
      <c r="L1236" t="s">
        <v>312</v>
      </c>
      <c r="N1236">
        <v>1444.17</v>
      </c>
      <c r="O1236">
        <v>1444.17</v>
      </c>
      <c r="P1236" t="s">
        <v>154</v>
      </c>
      <c r="Q1236" t="s">
        <v>155</v>
      </c>
      <c r="R1236" t="s">
        <v>156</v>
      </c>
      <c r="S1236" t="s">
        <v>157</v>
      </c>
      <c r="T1236" t="s">
        <v>62</v>
      </c>
    </row>
    <row r="1237" spans="1:20" x14ac:dyDescent="0.25">
      <c r="A1237">
        <v>2025</v>
      </c>
      <c r="B1237" t="s">
        <v>106</v>
      </c>
      <c r="C1237" s="142">
        <v>45763</v>
      </c>
      <c r="D1237" t="s">
        <v>61</v>
      </c>
      <c r="E1237" t="s">
        <v>3</v>
      </c>
      <c r="F1237" t="s">
        <v>62</v>
      </c>
      <c r="G1237" t="s">
        <v>329</v>
      </c>
      <c r="H1237" t="s">
        <v>150</v>
      </c>
      <c r="I1237" t="s">
        <v>350</v>
      </c>
      <c r="J1237" t="s">
        <v>62</v>
      </c>
      <c r="K1237" t="s">
        <v>311</v>
      </c>
      <c r="L1237" t="s">
        <v>312</v>
      </c>
      <c r="N1237">
        <v>1355.4</v>
      </c>
      <c r="O1237">
        <v>1355.4</v>
      </c>
      <c r="P1237" t="s">
        <v>154</v>
      </c>
      <c r="Q1237" t="s">
        <v>155</v>
      </c>
      <c r="R1237" t="s">
        <v>156</v>
      </c>
      <c r="S1237" t="s">
        <v>157</v>
      </c>
      <c r="T1237" t="s">
        <v>62</v>
      </c>
    </row>
    <row r="1238" spans="1:20" x14ac:dyDescent="0.25">
      <c r="A1238">
        <v>2025</v>
      </c>
      <c r="B1238" t="s">
        <v>106</v>
      </c>
      <c r="C1238" s="142">
        <v>45769</v>
      </c>
      <c r="D1238" t="s">
        <v>61</v>
      </c>
      <c r="E1238" t="s">
        <v>3</v>
      </c>
      <c r="F1238" t="s">
        <v>62</v>
      </c>
      <c r="G1238" t="s">
        <v>329</v>
      </c>
      <c r="H1238" t="s">
        <v>150</v>
      </c>
      <c r="I1238" t="s">
        <v>350</v>
      </c>
      <c r="J1238" t="s">
        <v>62</v>
      </c>
      <c r="K1238" t="s">
        <v>311</v>
      </c>
      <c r="L1238" t="s">
        <v>312</v>
      </c>
      <c r="N1238">
        <v>1652.4</v>
      </c>
      <c r="O1238">
        <v>1652.4</v>
      </c>
      <c r="P1238" t="s">
        <v>154</v>
      </c>
      <c r="Q1238" t="s">
        <v>155</v>
      </c>
      <c r="R1238" t="s">
        <v>156</v>
      </c>
      <c r="S1238" t="s">
        <v>157</v>
      </c>
      <c r="T1238" t="s">
        <v>62</v>
      </c>
    </row>
    <row r="1239" spans="1:20" x14ac:dyDescent="0.25">
      <c r="A1239">
        <v>2025</v>
      </c>
      <c r="B1239" t="s">
        <v>106</v>
      </c>
      <c r="C1239" s="142">
        <v>45772</v>
      </c>
      <c r="D1239" t="s">
        <v>61</v>
      </c>
      <c r="E1239" t="s">
        <v>3</v>
      </c>
      <c r="F1239" t="s">
        <v>62</v>
      </c>
      <c r="G1239" t="s">
        <v>329</v>
      </c>
      <c r="H1239" t="s">
        <v>150</v>
      </c>
      <c r="I1239" t="s">
        <v>350</v>
      </c>
      <c r="J1239" t="s">
        <v>62</v>
      </c>
      <c r="K1239" t="s">
        <v>311</v>
      </c>
      <c r="L1239" t="s">
        <v>312</v>
      </c>
      <c r="N1239">
        <v>1547.1</v>
      </c>
      <c r="O1239">
        <v>1547.1</v>
      </c>
      <c r="P1239" t="s">
        <v>154</v>
      </c>
      <c r="Q1239" t="s">
        <v>155</v>
      </c>
      <c r="R1239" t="s">
        <v>156</v>
      </c>
      <c r="S1239" t="s">
        <v>157</v>
      </c>
      <c r="T1239" t="s">
        <v>62</v>
      </c>
    </row>
    <row r="1240" spans="1:20" x14ac:dyDescent="0.25">
      <c r="A1240">
        <v>2025</v>
      </c>
      <c r="B1240" t="s">
        <v>106</v>
      </c>
      <c r="C1240" s="142">
        <v>45777</v>
      </c>
      <c r="D1240" t="s">
        <v>61</v>
      </c>
      <c r="E1240" t="s">
        <v>3</v>
      </c>
      <c r="F1240" t="s">
        <v>62</v>
      </c>
      <c r="G1240" t="s">
        <v>329</v>
      </c>
      <c r="H1240" t="s">
        <v>150</v>
      </c>
      <c r="I1240" t="s">
        <v>350</v>
      </c>
      <c r="J1240" t="s">
        <v>62</v>
      </c>
      <c r="K1240" t="s">
        <v>311</v>
      </c>
      <c r="L1240" t="s">
        <v>312</v>
      </c>
      <c r="N1240">
        <v>1460.7</v>
      </c>
      <c r="O1240">
        <v>1460.7</v>
      </c>
      <c r="P1240" t="s">
        <v>154</v>
      </c>
      <c r="Q1240" t="s">
        <v>155</v>
      </c>
      <c r="R1240" t="s">
        <v>156</v>
      </c>
      <c r="S1240" t="s">
        <v>157</v>
      </c>
      <c r="T1240" t="s">
        <v>62</v>
      </c>
    </row>
    <row r="1241" spans="1:20" x14ac:dyDescent="0.25">
      <c r="A1241">
        <v>2025</v>
      </c>
      <c r="B1241" t="s">
        <v>106</v>
      </c>
      <c r="C1241" s="142">
        <v>45758</v>
      </c>
      <c r="D1241" t="s">
        <v>61</v>
      </c>
      <c r="E1241" t="s">
        <v>3</v>
      </c>
      <c r="F1241" t="s">
        <v>62</v>
      </c>
      <c r="G1241" t="s">
        <v>329</v>
      </c>
      <c r="H1241" t="s">
        <v>150</v>
      </c>
      <c r="I1241" t="s">
        <v>350</v>
      </c>
      <c r="J1241" t="s">
        <v>62</v>
      </c>
      <c r="K1241" t="s">
        <v>206</v>
      </c>
      <c r="L1241" t="s">
        <v>207</v>
      </c>
      <c r="N1241">
        <v>620</v>
      </c>
      <c r="O1241">
        <v>620</v>
      </c>
      <c r="P1241" t="s">
        <v>154</v>
      </c>
      <c r="Q1241" t="s">
        <v>155</v>
      </c>
      <c r="R1241" t="s">
        <v>156</v>
      </c>
      <c r="S1241" t="s">
        <v>157</v>
      </c>
      <c r="T1241" t="s">
        <v>62</v>
      </c>
    </row>
    <row r="1242" spans="1:20" x14ac:dyDescent="0.25">
      <c r="A1242">
        <v>2025</v>
      </c>
      <c r="B1242" t="s">
        <v>107</v>
      </c>
      <c r="C1242" s="142">
        <v>45800</v>
      </c>
      <c r="D1242" t="s">
        <v>61</v>
      </c>
      <c r="E1242" t="s">
        <v>3</v>
      </c>
      <c r="F1242" t="s">
        <v>62</v>
      </c>
      <c r="G1242" t="s">
        <v>329</v>
      </c>
      <c r="H1242" t="s">
        <v>150</v>
      </c>
      <c r="I1242" t="s">
        <v>310</v>
      </c>
      <c r="J1242" t="s">
        <v>62</v>
      </c>
      <c r="K1242" t="s">
        <v>159</v>
      </c>
      <c r="L1242" t="s">
        <v>160</v>
      </c>
      <c r="N1242">
        <v>282.39999999999998</v>
      </c>
      <c r="O1242">
        <v>282.39999999999998</v>
      </c>
      <c r="P1242" t="s">
        <v>154</v>
      </c>
      <c r="Q1242" t="s">
        <v>155</v>
      </c>
      <c r="R1242" t="s">
        <v>156</v>
      </c>
      <c r="S1242" t="s">
        <v>157</v>
      </c>
      <c r="T1242" t="s">
        <v>62</v>
      </c>
    </row>
    <row r="1243" spans="1:20" x14ac:dyDescent="0.25">
      <c r="A1243">
        <v>2025</v>
      </c>
      <c r="B1243" t="s">
        <v>107</v>
      </c>
      <c r="C1243" s="142">
        <v>45800</v>
      </c>
      <c r="D1243" t="s">
        <v>61</v>
      </c>
      <c r="E1243" t="s">
        <v>3</v>
      </c>
      <c r="F1243" t="s">
        <v>62</v>
      </c>
      <c r="G1243" t="s">
        <v>329</v>
      </c>
      <c r="H1243" t="s">
        <v>150</v>
      </c>
      <c r="I1243" t="s">
        <v>310</v>
      </c>
      <c r="J1243" t="s">
        <v>62</v>
      </c>
      <c r="K1243" t="s">
        <v>159</v>
      </c>
      <c r="L1243" t="s">
        <v>160</v>
      </c>
      <c r="N1243">
        <v>425.04</v>
      </c>
      <c r="O1243">
        <v>425.04</v>
      </c>
      <c r="P1243" t="s">
        <v>154</v>
      </c>
      <c r="Q1243" t="s">
        <v>155</v>
      </c>
      <c r="R1243" t="s">
        <v>156</v>
      </c>
      <c r="S1243" t="s">
        <v>157</v>
      </c>
      <c r="T1243" t="s">
        <v>62</v>
      </c>
    </row>
    <row r="1244" spans="1:20" x14ac:dyDescent="0.25">
      <c r="A1244">
        <v>2025</v>
      </c>
      <c r="B1244" t="s">
        <v>107</v>
      </c>
      <c r="C1244" s="142">
        <v>45796</v>
      </c>
      <c r="D1244" t="s">
        <v>61</v>
      </c>
      <c r="E1244" t="s">
        <v>3</v>
      </c>
      <c r="F1244" t="s">
        <v>62</v>
      </c>
      <c r="G1244" t="s">
        <v>329</v>
      </c>
      <c r="H1244" t="s">
        <v>150</v>
      </c>
      <c r="I1244" t="s">
        <v>310</v>
      </c>
      <c r="J1244" t="s">
        <v>62</v>
      </c>
      <c r="K1244" t="s">
        <v>152</v>
      </c>
      <c r="L1244" t="s">
        <v>153</v>
      </c>
      <c r="N1244">
        <v>70.760000000000005</v>
      </c>
      <c r="O1244">
        <v>70.760000000000005</v>
      </c>
      <c r="P1244" t="s">
        <v>154</v>
      </c>
      <c r="Q1244" t="s">
        <v>155</v>
      </c>
      <c r="R1244" t="s">
        <v>156</v>
      </c>
      <c r="S1244" t="s">
        <v>157</v>
      </c>
      <c r="T1244" t="s">
        <v>62</v>
      </c>
    </row>
    <row r="1245" spans="1:20" x14ac:dyDescent="0.25">
      <c r="A1245">
        <v>2025</v>
      </c>
      <c r="B1245" t="s">
        <v>107</v>
      </c>
      <c r="C1245" s="142">
        <v>45783</v>
      </c>
      <c r="D1245" t="s">
        <v>61</v>
      </c>
      <c r="E1245" t="s">
        <v>3</v>
      </c>
      <c r="F1245" t="s">
        <v>62</v>
      </c>
      <c r="G1245" t="s">
        <v>329</v>
      </c>
      <c r="H1245" t="s">
        <v>150</v>
      </c>
      <c r="I1245" t="s">
        <v>310</v>
      </c>
      <c r="J1245" t="s">
        <v>62</v>
      </c>
      <c r="K1245" t="s">
        <v>311</v>
      </c>
      <c r="L1245" t="s">
        <v>312</v>
      </c>
      <c r="N1245">
        <v>1552.62</v>
      </c>
      <c r="O1245">
        <v>1552.62</v>
      </c>
      <c r="P1245" t="s">
        <v>154</v>
      </c>
      <c r="Q1245" t="s">
        <v>155</v>
      </c>
      <c r="R1245" t="s">
        <v>156</v>
      </c>
      <c r="S1245" t="s">
        <v>157</v>
      </c>
      <c r="T1245" t="s">
        <v>62</v>
      </c>
    </row>
    <row r="1246" spans="1:20" x14ac:dyDescent="0.25">
      <c r="A1246">
        <v>2025</v>
      </c>
      <c r="B1246" t="s">
        <v>107</v>
      </c>
      <c r="C1246" s="142">
        <v>45786</v>
      </c>
      <c r="D1246" t="s">
        <v>61</v>
      </c>
      <c r="E1246" t="s">
        <v>3</v>
      </c>
      <c r="F1246" t="s">
        <v>62</v>
      </c>
      <c r="G1246" t="s">
        <v>329</v>
      </c>
      <c r="H1246" t="s">
        <v>150</v>
      </c>
      <c r="I1246" t="s">
        <v>310</v>
      </c>
      <c r="J1246" t="s">
        <v>62</v>
      </c>
      <c r="K1246" t="s">
        <v>311</v>
      </c>
      <c r="L1246" t="s">
        <v>312</v>
      </c>
      <c r="N1246">
        <v>1462.68</v>
      </c>
      <c r="O1246">
        <v>1462.68</v>
      </c>
      <c r="P1246" t="s">
        <v>154</v>
      </c>
      <c r="Q1246" t="s">
        <v>155</v>
      </c>
      <c r="R1246" t="s">
        <v>156</v>
      </c>
      <c r="S1246" t="s">
        <v>157</v>
      </c>
      <c r="T1246" t="s">
        <v>62</v>
      </c>
    </row>
    <row r="1247" spans="1:20" x14ac:dyDescent="0.25">
      <c r="A1247">
        <v>2025</v>
      </c>
      <c r="B1247" t="s">
        <v>107</v>
      </c>
      <c r="C1247" s="142">
        <v>45791</v>
      </c>
      <c r="D1247" t="s">
        <v>61</v>
      </c>
      <c r="E1247" t="s">
        <v>3</v>
      </c>
      <c r="F1247" t="s">
        <v>62</v>
      </c>
      <c r="G1247" t="s">
        <v>329</v>
      </c>
      <c r="H1247" t="s">
        <v>150</v>
      </c>
      <c r="I1247" t="s">
        <v>310</v>
      </c>
      <c r="J1247" t="s">
        <v>62</v>
      </c>
      <c r="K1247" t="s">
        <v>311</v>
      </c>
      <c r="L1247" t="s">
        <v>312</v>
      </c>
      <c r="N1247">
        <v>1597.58</v>
      </c>
      <c r="O1247">
        <v>1597.58</v>
      </c>
      <c r="P1247" t="s">
        <v>154</v>
      </c>
      <c r="Q1247" t="s">
        <v>155</v>
      </c>
      <c r="R1247" t="s">
        <v>156</v>
      </c>
      <c r="S1247" t="s">
        <v>157</v>
      </c>
      <c r="T1247" t="s">
        <v>62</v>
      </c>
    </row>
    <row r="1248" spans="1:20" x14ac:dyDescent="0.25">
      <c r="A1248">
        <v>2025</v>
      </c>
      <c r="B1248" t="s">
        <v>107</v>
      </c>
      <c r="C1248" s="142">
        <v>45793</v>
      </c>
      <c r="D1248" t="s">
        <v>61</v>
      </c>
      <c r="E1248" t="s">
        <v>3</v>
      </c>
      <c r="F1248" t="s">
        <v>62</v>
      </c>
      <c r="G1248" t="s">
        <v>329</v>
      </c>
      <c r="H1248" t="s">
        <v>150</v>
      </c>
      <c r="I1248" t="s">
        <v>310</v>
      </c>
      <c r="J1248" t="s">
        <v>62</v>
      </c>
      <c r="K1248" t="s">
        <v>311</v>
      </c>
      <c r="L1248" t="s">
        <v>312</v>
      </c>
      <c r="N1248">
        <v>1328.6</v>
      </c>
      <c r="O1248">
        <v>1328.6</v>
      </c>
      <c r="P1248" t="s">
        <v>154</v>
      </c>
      <c r="Q1248" t="s">
        <v>155</v>
      </c>
      <c r="R1248" t="s">
        <v>156</v>
      </c>
      <c r="S1248" t="s">
        <v>157</v>
      </c>
      <c r="T1248" t="s">
        <v>62</v>
      </c>
    </row>
    <row r="1249" spans="1:20" x14ac:dyDescent="0.25">
      <c r="A1249">
        <v>2025</v>
      </c>
      <c r="B1249" t="s">
        <v>107</v>
      </c>
      <c r="C1249" s="142">
        <v>45796</v>
      </c>
      <c r="D1249" t="s">
        <v>61</v>
      </c>
      <c r="E1249" t="s">
        <v>3</v>
      </c>
      <c r="F1249" t="s">
        <v>62</v>
      </c>
      <c r="G1249" t="s">
        <v>329</v>
      </c>
      <c r="H1249" t="s">
        <v>150</v>
      </c>
      <c r="I1249" t="s">
        <v>310</v>
      </c>
      <c r="J1249" t="s">
        <v>62</v>
      </c>
      <c r="K1249" t="s">
        <v>311</v>
      </c>
      <c r="L1249" t="s">
        <v>312</v>
      </c>
      <c r="N1249">
        <v>1437.8</v>
      </c>
      <c r="O1249">
        <v>1437.8</v>
      </c>
      <c r="P1249" t="s">
        <v>154</v>
      </c>
      <c r="Q1249" t="s">
        <v>155</v>
      </c>
      <c r="R1249" t="s">
        <v>156</v>
      </c>
      <c r="S1249" t="s">
        <v>157</v>
      </c>
      <c r="T1249" t="s">
        <v>62</v>
      </c>
    </row>
    <row r="1250" spans="1:20" x14ac:dyDescent="0.25">
      <c r="A1250">
        <v>2025</v>
      </c>
      <c r="B1250" t="s">
        <v>107</v>
      </c>
      <c r="C1250" s="142">
        <v>45799</v>
      </c>
      <c r="D1250" t="s">
        <v>61</v>
      </c>
      <c r="E1250" t="s">
        <v>3</v>
      </c>
      <c r="F1250" t="s">
        <v>62</v>
      </c>
      <c r="G1250" t="s">
        <v>329</v>
      </c>
      <c r="H1250" t="s">
        <v>150</v>
      </c>
      <c r="I1250" t="s">
        <v>310</v>
      </c>
      <c r="J1250" t="s">
        <v>62</v>
      </c>
      <c r="K1250" t="s">
        <v>311</v>
      </c>
      <c r="L1250" t="s">
        <v>312</v>
      </c>
      <c r="N1250">
        <v>1406.6</v>
      </c>
      <c r="O1250">
        <v>1406.6</v>
      </c>
      <c r="P1250" t="s">
        <v>154</v>
      </c>
      <c r="Q1250" t="s">
        <v>155</v>
      </c>
      <c r="R1250" t="s">
        <v>156</v>
      </c>
      <c r="S1250" t="s">
        <v>157</v>
      </c>
      <c r="T1250" t="s">
        <v>62</v>
      </c>
    </row>
    <row r="1251" spans="1:20" x14ac:dyDescent="0.25">
      <c r="A1251">
        <v>2025</v>
      </c>
      <c r="B1251" t="s">
        <v>107</v>
      </c>
      <c r="C1251" s="142">
        <v>45803</v>
      </c>
      <c r="D1251" t="s">
        <v>61</v>
      </c>
      <c r="E1251" t="s">
        <v>3</v>
      </c>
      <c r="F1251" t="s">
        <v>62</v>
      </c>
      <c r="G1251" t="s">
        <v>329</v>
      </c>
      <c r="H1251" t="s">
        <v>150</v>
      </c>
      <c r="I1251" t="s">
        <v>310</v>
      </c>
      <c r="J1251" t="s">
        <v>62</v>
      </c>
      <c r="K1251" t="s">
        <v>311</v>
      </c>
      <c r="L1251" t="s">
        <v>312</v>
      </c>
      <c r="N1251">
        <v>1404</v>
      </c>
      <c r="O1251">
        <v>1404</v>
      </c>
      <c r="P1251" t="s">
        <v>154</v>
      </c>
      <c r="Q1251" t="s">
        <v>155</v>
      </c>
      <c r="R1251" t="s">
        <v>156</v>
      </c>
      <c r="S1251" t="s">
        <v>157</v>
      </c>
      <c r="T1251" t="s">
        <v>62</v>
      </c>
    </row>
    <row r="1252" spans="1:20" x14ac:dyDescent="0.25">
      <c r="A1252">
        <v>2025</v>
      </c>
      <c r="B1252" t="s">
        <v>107</v>
      </c>
      <c r="C1252" s="142">
        <v>45806</v>
      </c>
      <c r="D1252" t="s">
        <v>61</v>
      </c>
      <c r="E1252" t="s">
        <v>3</v>
      </c>
      <c r="F1252" t="s">
        <v>62</v>
      </c>
      <c r="G1252" t="s">
        <v>329</v>
      </c>
      <c r="H1252" t="s">
        <v>150</v>
      </c>
      <c r="I1252" t="s">
        <v>310</v>
      </c>
      <c r="J1252" t="s">
        <v>62</v>
      </c>
      <c r="K1252" t="s">
        <v>311</v>
      </c>
      <c r="L1252" t="s">
        <v>312</v>
      </c>
      <c r="N1252">
        <v>1656</v>
      </c>
      <c r="O1252">
        <v>1656</v>
      </c>
      <c r="P1252" t="s">
        <v>154</v>
      </c>
      <c r="Q1252" t="s">
        <v>155</v>
      </c>
      <c r="R1252" t="s">
        <v>156</v>
      </c>
      <c r="S1252" t="s">
        <v>157</v>
      </c>
      <c r="T1252" t="s">
        <v>62</v>
      </c>
    </row>
    <row r="1253" spans="1:20" x14ac:dyDescent="0.25">
      <c r="A1253">
        <v>2025</v>
      </c>
      <c r="B1253" t="s">
        <v>107</v>
      </c>
      <c r="C1253" s="142">
        <v>45807</v>
      </c>
      <c r="D1253" t="s">
        <v>61</v>
      </c>
      <c r="E1253" t="s">
        <v>3</v>
      </c>
      <c r="F1253" t="s">
        <v>62</v>
      </c>
      <c r="G1253" t="s">
        <v>329</v>
      </c>
      <c r="H1253" t="s">
        <v>150</v>
      </c>
      <c r="I1253" t="s">
        <v>310</v>
      </c>
      <c r="J1253" t="s">
        <v>62</v>
      </c>
      <c r="K1253" t="s">
        <v>311</v>
      </c>
      <c r="L1253" t="s">
        <v>312</v>
      </c>
      <c r="N1253">
        <v>1016.89</v>
      </c>
      <c r="O1253">
        <v>1016.89</v>
      </c>
      <c r="P1253" t="s">
        <v>154</v>
      </c>
      <c r="Q1253" t="s">
        <v>155</v>
      </c>
      <c r="R1253" t="s">
        <v>156</v>
      </c>
      <c r="S1253" t="s">
        <v>157</v>
      </c>
      <c r="T1253" t="s">
        <v>62</v>
      </c>
    </row>
    <row r="1254" spans="1:20" x14ac:dyDescent="0.25">
      <c r="A1254">
        <v>2025</v>
      </c>
      <c r="B1254" t="s">
        <v>107</v>
      </c>
      <c r="C1254" s="142">
        <v>45785</v>
      </c>
      <c r="D1254" t="s">
        <v>61</v>
      </c>
      <c r="E1254" t="s">
        <v>3</v>
      </c>
      <c r="F1254" t="s">
        <v>62</v>
      </c>
      <c r="G1254" t="s">
        <v>329</v>
      </c>
      <c r="H1254" t="s">
        <v>150</v>
      </c>
      <c r="I1254" t="s">
        <v>310</v>
      </c>
      <c r="J1254" t="s">
        <v>62</v>
      </c>
      <c r="K1254" t="s">
        <v>206</v>
      </c>
      <c r="L1254" t="s">
        <v>207</v>
      </c>
      <c r="N1254">
        <v>1988</v>
      </c>
      <c r="O1254">
        <v>1988</v>
      </c>
      <c r="P1254" t="s">
        <v>154</v>
      </c>
      <c r="Q1254" t="s">
        <v>155</v>
      </c>
      <c r="R1254" t="s">
        <v>156</v>
      </c>
      <c r="S1254" t="s">
        <v>157</v>
      </c>
      <c r="T1254" t="s">
        <v>62</v>
      </c>
    </row>
    <row r="1255" spans="1:20" x14ac:dyDescent="0.25">
      <c r="A1255">
        <v>2025</v>
      </c>
      <c r="B1255" t="s">
        <v>108</v>
      </c>
      <c r="C1255" s="142">
        <v>45812</v>
      </c>
      <c r="D1255" t="s">
        <v>61</v>
      </c>
      <c r="E1255" t="s">
        <v>3</v>
      </c>
      <c r="F1255" t="s">
        <v>62</v>
      </c>
      <c r="G1255" t="s">
        <v>329</v>
      </c>
      <c r="H1255" t="s">
        <v>161</v>
      </c>
      <c r="I1255" t="s">
        <v>310</v>
      </c>
      <c r="J1255" t="s">
        <v>62</v>
      </c>
      <c r="K1255" t="s">
        <v>159</v>
      </c>
      <c r="L1255" t="s">
        <v>160</v>
      </c>
      <c r="M1255" t="s">
        <v>1390</v>
      </c>
      <c r="N1255">
        <v>6948.68</v>
      </c>
      <c r="O1255">
        <v>-6948.68</v>
      </c>
      <c r="P1255" t="s">
        <v>154</v>
      </c>
      <c r="Q1255" t="s">
        <v>165</v>
      </c>
      <c r="R1255" t="s">
        <v>166</v>
      </c>
      <c r="S1255" t="s">
        <v>167</v>
      </c>
      <c r="T1255" t="s">
        <v>1391</v>
      </c>
    </row>
    <row r="1256" spans="1:20" x14ac:dyDescent="0.25">
      <c r="A1256">
        <v>2025</v>
      </c>
      <c r="B1256" t="s">
        <v>108</v>
      </c>
      <c r="C1256" s="142">
        <v>45828</v>
      </c>
      <c r="D1256" t="s">
        <v>61</v>
      </c>
      <c r="E1256" t="s">
        <v>3</v>
      </c>
      <c r="F1256" t="s">
        <v>62</v>
      </c>
      <c r="G1256" t="s">
        <v>329</v>
      </c>
      <c r="H1256" t="s">
        <v>161</v>
      </c>
      <c r="I1256" t="s">
        <v>310</v>
      </c>
      <c r="J1256" t="s">
        <v>62</v>
      </c>
      <c r="K1256" t="s">
        <v>152</v>
      </c>
      <c r="L1256" t="s">
        <v>153</v>
      </c>
      <c r="M1256" t="s">
        <v>1064</v>
      </c>
      <c r="N1256">
        <v>107.53</v>
      </c>
      <c r="O1256">
        <v>-107.53</v>
      </c>
      <c r="P1256" t="s">
        <v>154</v>
      </c>
      <c r="Q1256" t="s">
        <v>165</v>
      </c>
      <c r="R1256" t="s">
        <v>166</v>
      </c>
      <c r="S1256" t="s">
        <v>167</v>
      </c>
      <c r="T1256" t="s">
        <v>1200</v>
      </c>
    </row>
    <row r="1257" spans="1:20" x14ac:dyDescent="0.25">
      <c r="A1257">
        <v>2025</v>
      </c>
      <c r="B1257" t="s">
        <v>108</v>
      </c>
      <c r="C1257" s="142">
        <v>45814</v>
      </c>
      <c r="D1257" t="s">
        <v>61</v>
      </c>
      <c r="E1257" t="s">
        <v>3</v>
      </c>
      <c r="F1257" t="s">
        <v>62</v>
      </c>
      <c r="G1257" t="s">
        <v>329</v>
      </c>
      <c r="H1257" t="s">
        <v>161</v>
      </c>
      <c r="I1257" t="s">
        <v>310</v>
      </c>
      <c r="J1257" t="s">
        <v>62</v>
      </c>
      <c r="K1257" t="s">
        <v>162</v>
      </c>
      <c r="L1257" t="s">
        <v>163</v>
      </c>
      <c r="M1257" t="s">
        <v>1392</v>
      </c>
      <c r="N1257">
        <v>12.55</v>
      </c>
      <c r="O1257">
        <v>-12.55</v>
      </c>
      <c r="P1257" t="s">
        <v>154</v>
      </c>
      <c r="Q1257" t="s">
        <v>165</v>
      </c>
      <c r="R1257" t="s">
        <v>166</v>
      </c>
      <c r="S1257" t="s">
        <v>167</v>
      </c>
      <c r="T1257" t="s">
        <v>1393</v>
      </c>
    </row>
    <row r="1258" spans="1:20" x14ac:dyDescent="0.25">
      <c r="A1258">
        <v>2025</v>
      </c>
      <c r="B1258" t="s">
        <v>108</v>
      </c>
      <c r="C1258" s="142">
        <v>45838</v>
      </c>
      <c r="D1258" t="s">
        <v>61</v>
      </c>
      <c r="E1258" t="s">
        <v>3</v>
      </c>
      <c r="F1258" t="s">
        <v>62</v>
      </c>
      <c r="G1258" t="s">
        <v>329</v>
      </c>
      <c r="H1258" t="s">
        <v>161</v>
      </c>
      <c r="I1258" t="s">
        <v>310</v>
      </c>
      <c r="J1258" t="s">
        <v>62</v>
      </c>
      <c r="K1258" t="s">
        <v>162</v>
      </c>
      <c r="L1258" t="s">
        <v>163</v>
      </c>
      <c r="M1258" t="s">
        <v>1102</v>
      </c>
      <c r="N1258">
        <v>850</v>
      </c>
      <c r="O1258">
        <v>-850</v>
      </c>
      <c r="P1258" t="s">
        <v>154</v>
      </c>
      <c r="Q1258" t="s">
        <v>165</v>
      </c>
      <c r="R1258" t="s">
        <v>166</v>
      </c>
      <c r="S1258" t="s">
        <v>167</v>
      </c>
      <c r="T1258" t="s">
        <v>1256</v>
      </c>
    </row>
    <row r="1259" spans="1:20" x14ac:dyDescent="0.25">
      <c r="A1259">
        <v>2025</v>
      </c>
      <c r="B1259" t="s">
        <v>108</v>
      </c>
      <c r="C1259" s="142">
        <v>45809</v>
      </c>
      <c r="D1259" t="s">
        <v>61</v>
      </c>
      <c r="E1259" t="s">
        <v>3</v>
      </c>
      <c r="F1259" t="s">
        <v>62</v>
      </c>
      <c r="G1259" t="s">
        <v>329</v>
      </c>
      <c r="H1259" t="s">
        <v>357</v>
      </c>
      <c r="I1259" t="s">
        <v>310</v>
      </c>
      <c r="J1259" t="s">
        <v>62</v>
      </c>
      <c r="K1259" t="s">
        <v>311</v>
      </c>
      <c r="L1259" t="s">
        <v>312</v>
      </c>
      <c r="N1259">
        <v>3472.43</v>
      </c>
      <c r="O1259">
        <v>-3472.43</v>
      </c>
      <c r="P1259" t="s">
        <v>154</v>
      </c>
      <c r="Q1259" t="s">
        <v>165</v>
      </c>
      <c r="R1259" t="s">
        <v>166</v>
      </c>
      <c r="S1259" t="s">
        <v>167</v>
      </c>
      <c r="T1259" t="s">
        <v>358</v>
      </c>
    </row>
    <row r="1260" spans="1:20" x14ac:dyDescent="0.25">
      <c r="A1260">
        <v>2025</v>
      </c>
      <c r="B1260" t="s">
        <v>109</v>
      </c>
      <c r="C1260" s="142">
        <v>45846</v>
      </c>
      <c r="D1260" t="s">
        <v>61</v>
      </c>
      <c r="E1260" t="s">
        <v>3</v>
      </c>
      <c r="F1260" t="s">
        <v>62</v>
      </c>
      <c r="G1260" t="s">
        <v>329</v>
      </c>
      <c r="H1260" t="s">
        <v>291</v>
      </c>
      <c r="I1260" t="s">
        <v>310</v>
      </c>
      <c r="J1260" t="s">
        <v>62</v>
      </c>
      <c r="K1260" t="s">
        <v>152</v>
      </c>
      <c r="L1260" t="s">
        <v>153</v>
      </c>
      <c r="M1260" t="s">
        <v>638</v>
      </c>
      <c r="N1260">
        <v>58.97</v>
      </c>
      <c r="O1260">
        <v>-58.97</v>
      </c>
      <c r="P1260" t="s">
        <v>154</v>
      </c>
      <c r="Q1260" t="s">
        <v>165</v>
      </c>
      <c r="R1260" t="s">
        <v>166</v>
      </c>
      <c r="S1260" t="s">
        <v>167</v>
      </c>
      <c r="T1260" t="s">
        <v>639</v>
      </c>
    </row>
    <row r="1261" spans="1:20" x14ac:dyDescent="0.25">
      <c r="A1261">
        <v>2025</v>
      </c>
      <c r="B1261" t="s">
        <v>109</v>
      </c>
      <c r="C1261" s="142">
        <v>45842</v>
      </c>
      <c r="D1261" t="s">
        <v>61</v>
      </c>
      <c r="E1261" t="s">
        <v>3</v>
      </c>
      <c r="F1261" t="s">
        <v>62</v>
      </c>
      <c r="G1261" t="s">
        <v>329</v>
      </c>
      <c r="H1261" t="s">
        <v>161</v>
      </c>
      <c r="I1261" t="s">
        <v>350</v>
      </c>
      <c r="J1261" t="s">
        <v>62</v>
      </c>
      <c r="K1261" t="s">
        <v>162</v>
      </c>
      <c r="L1261" t="s">
        <v>163</v>
      </c>
      <c r="M1261" t="s">
        <v>1394</v>
      </c>
      <c r="N1261">
        <v>2000</v>
      </c>
      <c r="O1261">
        <v>-2000</v>
      </c>
      <c r="P1261" t="s">
        <v>154</v>
      </c>
      <c r="Q1261" t="s">
        <v>165</v>
      </c>
      <c r="R1261" t="s">
        <v>156</v>
      </c>
      <c r="S1261" t="s">
        <v>157</v>
      </c>
      <c r="T1261" t="s">
        <v>1395</v>
      </c>
    </row>
    <row r="1262" spans="1:20" x14ac:dyDescent="0.25">
      <c r="A1262">
        <v>2025</v>
      </c>
      <c r="B1262" t="s">
        <v>109</v>
      </c>
      <c r="C1262" s="142">
        <v>45842</v>
      </c>
      <c r="D1262" t="s">
        <v>61</v>
      </c>
      <c r="E1262" t="s">
        <v>3</v>
      </c>
      <c r="F1262" t="s">
        <v>62</v>
      </c>
      <c r="G1262" t="s">
        <v>329</v>
      </c>
      <c r="H1262" t="s">
        <v>161</v>
      </c>
      <c r="I1262" t="s">
        <v>350</v>
      </c>
      <c r="J1262" t="s">
        <v>62</v>
      </c>
      <c r="K1262" t="s">
        <v>162</v>
      </c>
      <c r="L1262" t="s">
        <v>163</v>
      </c>
      <c r="M1262" t="s">
        <v>1396</v>
      </c>
      <c r="N1262">
        <v>2000</v>
      </c>
      <c r="O1262">
        <v>-2000</v>
      </c>
      <c r="P1262" t="s">
        <v>154</v>
      </c>
      <c r="Q1262" t="s">
        <v>165</v>
      </c>
      <c r="R1262" t="s">
        <v>156</v>
      </c>
      <c r="S1262" t="s">
        <v>157</v>
      </c>
      <c r="T1262" t="s">
        <v>1397</v>
      </c>
    </row>
    <row r="1263" spans="1:20" x14ac:dyDescent="0.25">
      <c r="A1263">
        <v>2025</v>
      </c>
      <c r="B1263" t="s">
        <v>109</v>
      </c>
      <c r="C1263" s="142">
        <v>45842</v>
      </c>
      <c r="D1263" t="s">
        <v>61</v>
      </c>
      <c r="E1263" t="s">
        <v>3</v>
      </c>
      <c r="F1263" t="s">
        <v>62</v>
      </c>
      <c r="G1263" t="s">
        <v>329</v>
      </c>
      <c r="H1263" t="s">
        <v>161</v>
      </c>
      <c r="I1263" t="s">
        <v>350</v>
      </c>
      <c r="J1263" t="s">
        <v>62</v>
      </c>
      <c r="K1263" t="s">
        <v>162</v>
      </c>
      <c r="L1263" t="s">
        <v>163</v>
      </c>
      <c r="M1263" t="s">
        <v>1398</v>
      </c>
      <c r="N1263">
        <v>2000</v>
      </c>
      <c r="O1263">
        <v>-2000</v>
      </c>
      <c r="P1263" t="s">
        <v>154</v>
      </c>
      <c r="Q1263" t="s">
        <v>165</v>
      </c>
      <c r="R1263" t="s">
        <v>156</v>
      </c>
      <c r="S1263" t="s">
        <v>157</v>
      </c>
      <c r="T1263" t="s">
        <v>1399</v>
      </c>
    </row>
    <row r="1264" spans="1:20" x14ac:dyDescent="0.25">
      <c r="A1264">
        <v>2025</v>
      </c>
      <c r="B1264" t="s">
        <v>109</v>
      </c>
      <c r="C1264" s="142">
        <v>45842</v>
      </c>
      <c r="D1264" t="s">
        <v>61</v>
      </c>
      <c r="E1264" t="s">
        <v>3</v>
      </c>
      <c r="F1264" t="s">
        <v>62</v>
      </c>
      <c r="G1264" t="s">
        <v>329</v>
      </c>
      <c r="H1264" t="s">
        <v>161</v>
      </c>
      <c r="I1264" t="s">
        <v>350</v>
      </c>
      <c r="J1264" t="s">
        <v>62</v>
      </c>
      <c r="K1264" t="s">
        <v>162</v>
      </c>
      <c r="L1264" t="s">
        <v>163</v>
      </c>
      <c r="M1264" t="s">
        <v>1400</v>
      </c>
      <c r="N1264">
        <v>2000</v>
      </c>
      <c r="O1264">
        <v>-2000</v>
      </c>
      <c r="P1264" t="s">
        <v>154</v>
      </c>
      <c r="Q1264" t="s">
        <v>165</v>
      </c>
      <c r="R1264" t="s">
        <v>156</v>
      </c>
      <c r="S1264" t="s">
        <v>157</v>
      </c>
      <c r="T1264" t="s">
        <v>1401</v>
      </c>
    </row>
    <row r="1265" spans="1:20" x14ac:dyDescent="0.25">
      <c r="A1265">
        <v>2025</v>
      </c>
      <c r="B1265" t="s">
        <v>109</v>
      </c>
      <c r="C1265" s="142">
        <v>45842</v>
      </c>
      <c r="D1265" t="s">
        <v>61</v>
      </c>
      <c r="E1265" t="s">
        <v>3</v>
      </c>
      <c r="F1265" t="s">
        <v>62</v>
      </c>
      <c r="G1265" t="s">
        <v>329</v>
      </c>
      <c r="H1265" t="s">
        <v>161</v>
      </c>
      <c r="I1265" t="s">
        <v>350</v>
      </c>
      <c r="J1265" t="s">
        <v>62</v>
      </c>
      <c r="K1265" t="s">
        <v>162</v>
      </c>
      <c r="L1265" t="s">
        <v>163</v>
      </c>
      <c r="M1265" t="s">
        <v>1402</v>
      </c>
      <c r="N1265">
        <v>2000</v>
      </c>
      <c r="O1265">
        <v>-2000</v>
      </c>
      <c r="P1265" t="s">
        <v>154</v>
      </c>
      <c r="Q1265" t="s">
        <v>165</v>
      </c>
      <c r="R1265" t="s">
        <v>156</v>
      </c>
      <c r="S1265" t="s">
        <v>157</v>
      </c>
      <c r="T1265" t="s">
        <v>1403</v>
      </c>
    </row>
    <row r="1266" spans="1:20" x14ac:dyDescent="0.25">
      <c r="A1266">
        <v>2025</v>
      </c>
      <c r="B1266" t="s">
        <v>109</v>
      </c>
      <c r="C1266" s="142">
        <v>45846</v>
      </c>
      <c r="D1266" t="s">
        <v>61</v>
      </c>
      <c r="E1266" t="s">
        <v>3</v>
      </c>
      <c r="F1266" t="s">
        <v>62</v>
      </c>
      <c r="G1266" t="s">
        <v>329</v>
      </c>
      <c r="H1266" t="s">
        <v>161</v>
      </c>
      <c r="I1266" t="s">
        <v>310</v>
      </c>
      <c r="J1266" t="s">
        <v>62</v>
      </c>
      <c r="K1266" t="s">
        <v>162</v>
      </c>
      <c r="L1266" t="s">
        <v>163</v>
      </c>
      <c r="M1266" t="s">
        <v>640</v>
      </c>
      <c r="N1266">
        <v>1491</v>
      </c>
      <c r="O1266">
        <v>-1491</v>
      </c>
      <c r="P1266" t="s">
        <v>154</v>
      </c>
      <c r="Q1266" t="s">
        <v>165</v>
      </c>
      <c r="R1266" t="s">
        <v>166</v>
      </c>
      <c r="S1266" t="s">
        <v>167</v>
      </c>
      <c r="T1266" t="s">
        <v>641</v>
      </c>
    </row>
    <row r="1267" spans="1:20" x14ac:dyDescent="0.25">
      <c r="A1267">
        <v>2025</v>
      </c>
      <c r="B1267" t="s">
        <v>109</v>
      </c>
      <c r="C1267" s="142">
        <v>45853</v>
      </c>
      <c r="D1267" t="s">
        <v>61</v>
      </c>
      <c r="E1267" t="s">
        <v>3</v>
      </c>
      <c r="F1267" t="s">
        <v>62</v>
      </c>
      <c r="G1267" t="s">
        <v>329</v>
      </c>
      <c r="H1267" t="s">
        <v>161</v>
      </c>
      <c r="I1267" t="s">
        <v>310</v>
      </c>
      <c r="J1267" t="s">
        <v>62</v>
      </c>
      <c r="K1267" t="s">
        <v>162</v>
      </c>
      <c r="L1267" t="s">
        <v>163</v>
      </c>
      <c r="M1267" t="s">
        <v>642</v>
      </c>
      <c r="N1267">
        <v>670.04</v>
      </c>
      <c r="O1267">
        <v>-670.04</v>
      </c>
      <c r="P1267" t="s">
        <v>154</v>
      </c>
      <c r="Q1267" t="s">
        <v>165</v>
      </c>
      <c r="R1267" t="s">
        <v>166</v>
      </c>
      <c r="S1267" t="s">
        <v>167</v>
      </c>
      <c r="T1267" t="s">
        <v>643</v>
      </c>
    </row>
    <row r="1268" spans="1:20" x14ac:dyDescent="0.25">
      <c r="A1268">
        <v>2025</v>
      </c>
      <c r="B1268" t="s">
        <v>109</v>
      </c>
      <c r="C1268" s="142">
        <v>45861</v>
      </c>
      <c r="D1268" t="s">
        <v>61</v>
      </c>
      <c r="E1268" t="s">
        <v>3</v>
      </c>
      <c r="F1268" t="s">
        <v>62</v>
      </c>
      <c r="G1268" t="s">
        <v>329</v>
      </c>
      <c r="H1268" t="s">
        <v>161</v>
      </c>
      <c r="I1268" t="s">
        <v>310</v>
      </c>
      <c r="J1268" t="s">
        <v>62</v>
      </c>
      <c r="K1268" t="s">
        <v>162</v>
      </c>
      <c r="L1268" t="s">
        <v>163</v>
      </c>
      <c r="M1268" t="s">
        <v>1404</v>
      </c>
      <c r="N1268">
        <v>90</v>
      </c>
      <c r="O1268">
        <v>-90</v>
      </c>
      <c r="P1268" t="s">
        <v>154</v>
      </c>
      <c r="Q1268" t="s">
        <v>165</v>
      </c>
      <c r="R1268" t="s">
        <v>166</v>
      </c>
      <c r="S1268" t="s">
        <v>167</v>
      </c>
      <c r="T1268" t="s">
        <v>1405</v>
      </c>
    </row>
    <row r="1269" spans="1:20" x14ac:dyDescent="0.25">
      <c r="A1269">
        <v>2025</v>
      </c>
      <c r="B1269" t="s">
        <v>109</v>
      </c>
      <c r="C1269" s="142">
        <v>45861</v>
      </c>
      <c r="D1269" t="s">
        <v>61</v>
      </c>
      <c r="E1269" t="s">
        <v>3</v>
      </c>
      <c r="F1269" t="s">
        <v>62</v>
      </c>
      <c r="G1269" t="s">
        <v>329</v>
      </c>
      <c r="H1269" t="s">
        <v>161</v>
      </c>
      <c r="I1269" t="s">
        <v>310</v>
      </c>
      <c r="J1269" t="s">
        <v>62</v>
      </c>
      <c r="K1269" t="s">
        <v>162</v>
      </c>
      <c r="L1269" t="s">
        <v>163</v>
      </c>
      <c r="M1269" t="s">
        <v>1406</v>
      </c>
      <c r="N1269">
        <v>30</v>
      </c>
      <c r="O1269">
        <v>-30</v>
      </c>
      <c r="P1269" t="s">
        <v>154</v>
      </c>
      <c r="Q1269" t="s">
        <v>165</v>
      </c>
      <c r="R1269" t="s">
        <v>166</v>
      </c>
      <c r="S1269" t="s">
        <v>167</v>
      </c>
      <c r="T1269" t="s">
        <v>1407</v>
      </c>
    </row>
    <row r="1270" spans="1:20" x14ac:dyDescent="0.25">
      <c r="A1270">
        <v>2025</v>
      </c>
      <c r="B1270" t="s">
        <v>109</v>
      </c>
      <c r="C1270" s="142">
        <v>45868</v>
      </c>
      <c r="D1270" t="s">
        <v>61</v>
      </c>
      <c r="E1270" t="s">
        <v>3</v>
      </c>
      <c r="F1270" t="s">
        <v>62</v>
      </c>
      <c r="G1270" t="s">
        <v>329</v>
      </c>
      <c r="H1270" t="s">
        <v>161</v>
      </c>
      <c r="I1270" t="s">
        <v>350</v>
      </c>
      <c r="J1270" t="s">
        <v>62</v>
      </c>
      <c r="K1270" t="s">
        <v>162</v>
      </c>
      <c r="L1270" t="s">
        <v>163</v>
      </c>
      <c r="M1270" t="s">
        <v>1408</v>
      </c>
      <c r="N1270">
        <v>360</v>
      </c>
      <c r="O1270">
        <v>-360</v>
      </c>
      <c r="P1270" t="s">
        <v>154</v>
      </c>
      <c r="Q1270" t="s">
        <v>165</v>
      </c>
      <c r="R1270" t="s">
        <v>156</v>
      </c>
      <c r="S1270" t="s">
        <v>157</v>
      </c>
      <c r="T1270" t="s">
        <v>1409</v>
      </c>
    </row>
    <row r="1271" spans="1:20" x14ac:dyDescent="0.25">
      <c r="A1271">
        <v>2025</v>
      </c>
      <c r="B1271" t="s">
        <v>110</v>
      </c>
      <c r="C1271" s="142">
        <v>45888</v>
      </c>
      <c r="D1271" t="s">
        <v>61</v>
      </c>
      <c r="E1271" t="s">
        <v>3</v>
      </c>
      <c r="F1271" t="s">
        <v>62</v>
      </c>
      <c r="G1271" t="s">
        <v>329</v>
      </c>
      <c r="H1271" t="s">
        <v>161</v>
      </c>
      <c r="I1271" t="s">
        <v>310</v>
      </c>
      <c r="J1271" t="s">
        <v>62</v>
      </c>
      <c r="K1271" t="s">
        <v>159</v>
      </c>
      <c r="L1271" t="s">
        <v>160</v>
      </c>
      <c r="M1271" t="s">
        <v>988</v>
      </c>
      <c r="N1271">
        <v>16891.29</v>
      </c>
      <c r="O1271">
        <v>-16891.29</v>
      </c>
      <c r="P1271" t="s">
        <v>154</v>
      </c>
      <c r="Q1271" t="s">
        <v>165</v>
      </c>
      <c r="R1271" t="s">
        <v>166</v>
      </c>
      <c r="S1271" t="s">
        <v>167</v>
      </c>
      <c r="T1271" t="s">
        <v>989</v>
      </c>
    </row>
    <row r="1272" spans="1:20" x14ac:dyDescent="0.25">
      <c r="A1272">
        <v>2025</v>
      </c>
      <c r="B1272" t="s">
        <v>110</v>
      </c>
      <c r="C1272" s="142">
        <v>45888</v>
      </c>
      <c r="D1272" t="s">
        <v>61</v>
      </c>
      <c r="E1272" t="s">
        <v>3</v>
      </c>
      <c r="F1272" t="s">
        <v>62</v>
      </c>
      <c r="G1272" t="s">
        <v>329</v>
      </c>
      <c r="H1272" t="s">
        <v>161</v>
      </c>
      <c r="I1272" t="s">
        <v>310</v>
      </c>
      <c r="J1272" t="s">
        <v>62</v>
      </c>
      <c r="K1272" t="s">
        <v>159</v>
      </c>
      <c r="L1272" t="s">
        <v>160</v>
      </c>
      <c r="M1272" t="s">
        <v>988</v>
      </c>
      <c r="N1272">
        <v>16891.29</v>
      </c>
      <c r="O1272">
        <v>-16891.29</v>
      </c>
      <c r="P1272" t="s">
        <v>154</v>
      </c>
      <c r="Q1272" t="s">
        <v>165</v>
      </c>
      <c r="R1272" t="s">
        <v>166</v>
      </c>
      <c r="S1272" t="s">
        <v>167</v>
      </c>
      <c r="T1272" t="s">
        <v>989</v>
      </c>
    </row>
    <row r="1273" spans="1:20" x14ac:dyDescent="0.25">
      <c r="A1273">
        <v>2025</v>
      </c>
      <c r="B1273" t="s">
        <v>110</v>
      </c>
      <c r="C1273" s="142">
        <v>45888</v>
      </c>
      <c r="D1273" t="s">
        <v>61</v>
      </c>
      <c r="E1273" t="s">
        <v>3</v>
      </c>
      <c r="F1273" t="s">
        <v>62</v>
      </c>
      <c r="G1273" t="s">
        <v>329</v>
      </c>
      <c r="H1273" t="s">
        <v>161</v>
      </c>
      <c r="I1273" t="s">
        <v>310</v>
      </c>
      <c r="J1273" t="s">
        <v>62</v>
      </c>
      <c r="K1273" t="s">
        <v>159</v>
      </c>
      <c r="L1273" t="s">
        <v>160</v>
      </c>
      <c r="M1273" t="s">
        <v>988</v>
      </c>
      <c r="N1273">
        <v>16896.36</v>
      </c>
      <c r="O1273">
        <v>-16896.36</v>
      </c>
      <c r="P1273" t="s">
        <v>154</v>
      </c>
      <c r="Q1273" t="s">
        <v>165</v>
      </c>
      <c r="R1273" t="s">
        <v>166</v>
      </c>
      <c r="S1273" t="s">
        <v>167</v>
      </c>
      <c r="T1273" t="s">
        <v>989</v>
      </c>
    </row>
    <row r="1274" spans="1:20" x14ac:dyDescent="0.25">
      <c r="A1274">
        <v>2025</v>
      </c>
      <c r="B1274" t="s">
        <v>110</v>
      </c>
      <c r="C1274" s="142">
        <v>45897</v>
      </c>
      <c r="D1274" t="s">
        <v>61</v>
      </c>
      <c r="E1274" t="s">
        <v>3</v>
      </c>
      <c r="F1274" t="s">
        <v>62</v>
      </c>
      <c r="G1274" t="s">
        <v>329</v>
      </c>
      <c r="H1274" t="s">
        <v>161</v>
      </c>
      <c r="I1274" t="s">
        <v>310</v>
      </c>
      <c r="J1274" t="s">
        <v>62</v>
      </c>
      <c r="K1274" t="s">
        <v>159</v>
      </c>
      <c r="L1274" t="s">
        <v>160</v>
      </c>
      <c r="M1274" t="s">
        <v>1410</v>
      </c>
      <c r="N1274">
        <v>957.35</v>
      </c>
      <c r="O1274">
        <v>-957.35</v>
      </c>
      <c r="P1274" t="s">
        <v>154</v>
      </c>
      <c r="Q1274" t="s">
        <v>165</v>
      </c>
      <c r="R1274" t="s">
        <v>166</v>
      </c>
      <c r="S1274" t="s">
        <v>167</v>
      </c>
      <c r="T1274" t="s">
        <v>1411</v>
      </c>
    </row>
    <row r="1275" spans="1:20" x14ac:dyDescent="0.25">
      <c r="A1275">
        <v>2025</v>
      </c>
      <c r="B1275" t="s">
        <v>110</v>
      </c>
      <c r="C1275" s="142">
        <v>45891</v>
      </c>
      <c r="D1275" t="s">
        <v>61</v>
      </c>
      <c r="E1275" t="s">
        <v>3</v>
      </c>
      <c r="F1275" t="s">
        <v>62</v>
      </c>
      <c r="G1275" t="s">
        <v>329</v>
      </c>
      <c r="H1275" t="s">
        <v>161</v>
      </c>
      <c r="I1275" t="s">
        <v>310</v>
      </c>
      <c r="J1275" t="s">
        <v>62</v>
      </c>
      <c r="K1275" t="s">
        <v>152</v>
      </c>
      <c r="L1275" t="s">
        <v>153</v>
      </c>
      <c r="M1275" t="s">
        <v>992</v>
      </c>
      <c r="N1275">
        <v>387.5</v>
      </c>
      <c r="O1275">
        <v>-387.5</v>
      </c>
      <c r="P1275" t="s">
        <v>154</v>
      </c>
      <c r="Q1275" t="s">
        <v>165</v>
      </c>
      <c r="R1275" t="s">
        <v>166</v>
      </c>
      <c r="S1275" t="s">
        <v>167</v>
      </c>
      <c r="T1275" t="s">
        <v>993</v>
      </c>
    </row>
    <row r="1276" spans="1:20" x14ac:dyDescent="0.25">
      <c r="A1276">
        <v>2025</v>
      </c>
      <c r="B1276" t="s">
        <v>110</v>
      </c>
      <c r="C1276" s="142">
        <v>45898</v>
      </c>
      <c r="D1276" t="s">
        <v>61</v>
      </c>
      <c r="E1276" t="s">
        <v>3</v>
      </c>
      <c r="F1276" t="s">
        <v>62</v>
      </c>
      <c r="G1276" t="s">
        <v>329</v>
      </c>
      <c r="H1276" t="s">
        <v>161</v>
      </c>
      <c r="I1276" t="s">
        <v>310</v>
      </c>
      <c r="J1276" t="s">
        <v>62</v>
      </c>
      <c r="K1276" t="s">
        <v>162</v>
      </c>
      <c r="L1276" t="s">
        <v>163</v>
      </c>
      <c r="M1276" t="s">
        <v>998</v>
      </c>
      <c r="N1276">
        <v>2511</v>
      </c>
      <c r="O1276">
        <v>-2511</v>
      </c>
      <c r="P1276" t="s">
        <v>154</v>
      </c>
      <c r="Q1276" t="s">
        <v>165</v>
      </c>
      <c r="R1276" t="s">
        <v>166</v>
      </c>
      <c r="S1276" t="s">
        <v>167</v>
      </c>
      <c r="T1276" t="s">
        <v>999</v>
      </c>
    </row>
    <row r="1277" spans="1:20" x14ac:dyDescent="0.25">
      <c r="A1277">
        <v>2025</v>
      </c>
      <c r="B1277" t="s">
        <v>110</v>
      </c>
      <c r="C1277" s="142">
        <v>45898</v>
      </c>
      <c r="D1277" t="s">
        <v>61</v>
      </c>
      <c r="E1277" t="s">
        <v>3</v>
      </c>
      <c r="F1277" t="s">
        <v>62</v>
      </c>
      <c r="G1277" t="s">
        <v>329</v>
      </c>
      <c r="H1277" t="s">
        <v>161</v>
      </c>
      <c r="I1277" t="s">
        <v>310</v>
      </c>
      <c r="J1277" t="s">
        <v>62</v>
      </c>
      <c r="K1277" t="s">
        <v>162</v>
      </c>
      <c r="L1277" t="s">
        <v>163</v>
      </c>
      <c r="M1277" t="s">
        <v>998</v>
      </c>
      <c r="N1277">
        <v>2511</v>
      </c>
      <c r="O1277">
        <v>-2511</v>
      </c>
      <c r="P1277" t="s">
        <v>154</v>
      </c>
      <c r="Q1277" t="s">
        <v>165</v>
      </c>
      <c r="R1277" t="s">
        <v>166</v>
      </c>
      <c r="S1277" t="s">
        <v>167</v>
      </c>
      <c r="T1277" t="s">
        <v>999</v>
      </c>
    </row>
    <row r="1278" spans="1:20" x14ac:dyDescent="0.25">
      <c r="A1278">
        <v>2025</v>
      </c>
      <c r="B1278" t="s">
        <v>110</v>
      </c>
      <c r="C1278" s="142">
        <v>45870</v>
      </c>
      <c r="D1278" t="s">
        <v>61</v>
      </c>
      <c r="E1278" t="s">
        <v>3</v>
      </c>
      <c r="F1278" t="s">
        <v>62</v>
      </c>
      <c r="G1278" t="s">
        <v>329</v>
      </c>
      <c r="H1278" t="s">
        <v>357</v>
      </c>
      <c r="I1278" t="s">
        <v>310</v>
      </c>
      <c r="J1278" t="s">
        <v>62</v>
      </c>
      <c r="K1278" t="s">
        <v>311</v>
      </c>
      <c r="L1278" t="s">
        <v>312</v>
      </c>
      <c r="N1278">
        <v>1704.69</v>
      </c>
      <c r="O1278">
        <v>-1704.69</v>
      </c>
      <c r="P1278" t="s">
        <v>154</v>
      </c>
      <c r="Q1278" t="s">
        <v>165</v>
      </c>
      <c r="R1278" t="s">
        <v>166</v>
      </c>
      <c r="S1278" t="s">
        <v>167</v>
      </c>
      <c r="T1278" t="s">
        <v>367</v>
      </c>
    </row>
    <row r="1279" spans="1:20" x14ac:dyDescent="0.25">
      <c r="A1279">
        <v>2025</v>
      </c>
      <c r="B1279" t="s">
        <v>111</v>
      </c>
      <c r="C1279" s="142">
        <v>45905</v>
      </c>
      <c r="D1279" t="s">
        <v>61</v>
      </c>
      <c r="E1279" t="s">
        <v>3</v>
      </c>
      <c r="F1279" t="s">
        <v>62</v>
      </c>
      <c r="G1279" t="s">
        <v>329</v>
      </c>
      <c r="H1279" t="s">
        <v>161</v>
      </c>
      <c r="I1279" t="s">
        <v>310</v>
      </c>
      <c r="J1279" t="s">
        <v>62</v>
      </c>
      <c r="K1279" t="s">
        <v>152</v>
      </c>
      <c r="L1279" t="s">
        <v>153</v>
      </c>
      <c r="M1279" t="s">
        <v>1001</v>
      </c>
      <c r="N1279">
        <v>297.10000000000002</v>
      </c>
      <c r="O1279">
        <v>-297.10000000000002</v>
      </c>
      <c r="P1279" t="s">
        <v>154</v>
      </c>
      <c r="Q1279" t="s">
        <v>165</v>
      </c>
      <c r="R1279" t="s">
        <v>166</v>
      </c>
      <c r="S1279" t="s">
        <v>167</v>
      </c>
      <c r="T1279" t="s">
        <v>1002</v>
      </c>
    </row>
    <row r="1280" spans="1:20" x14ac:dyDescent="0.25">
      <c r="A1280">
        <v>2025</v>
      </c>
      <c r="B1280" t="s">
        <v>111</v>
      </c>
      <c r="C1280" s="142">
        <v>45917</v>
      </c>
      <c r="D1280" t="s">
        <v>61</v>
      </c>
      <c r="E1280" t="s">
        <v>3</v>
      </c>
      <c r="F1280" t="s">
        <v>62</v>
      </c>
      <c r="G1280" t="s">
        <v>329</v>
      </c>
      <c r="H1280" t="s">
        <v>161</v>
      </c>
      <c r="I1280" t="s">
        <v>310</v>
      </c>
      <c r="J1280" t="s">
        <v>62</v>
      </c>
      <c r="K1280" t="s">
        <v>152</v>
      </c>
      <c r="L1280" t="s">
        <v>153</v>
      </c>
      <c r="M1280" t="s">
        <v>1003</v>
      </c>
      <c r="N1280">
        <v>83</v>
      </c>
      <c r="O1280">
        <v>-83</v>
      </c>
      <c r="P1280" t="s">
        <v>154</v>
      </c>
      <c r="Q1280" t="s">
        <v>165</v>
      </c>
      <c r="R1280" t="s">
        <v>166</v>
      </c>
      <c r="S1280" t="s">
        <v>167</v>
      </c>
      <c r="T1280" t="s">
        <v>1004</v>
      </c>
    </row>
    <row r="1281" spans="1:20" x14ac:dyDescent="0.25">
      <c r="A1281">
        <v>2025</v>
      </c>
      <c r="B1281" t="s">
        <v>111</v>
      </c>
      <c r="C1281" s="142">
        <v>45923</v>
      </c>
      <c r="D1281" t="s">
        <v>61</v>
      </c>
      <c r="E1281" t="s">
        <v>3</v>
      </c>
      <c r="F1281" t="s">
        <v>62</v>
      </c>
      <c r="G1281" t="s">
        <v>329</v>
      </c>
      <c r="H1281" t="s">
        <v>161</v>
      </c>
      <c r="I1281" t="s">
        <v>310</v>
      </c>
      <c r="J1281" t="s">
        <v>62</v>
      </c>
      <c r="K1281" t="s">
        <v>152</v>
      </c>
      <c r="L1281" t="s">
        <v>153</v>
      </c>
      <c r="M1281" t="s">
        <v>1005</v>
      </c>
      <c r="N1281">
        <v>105.84</v>
      </c>
      <c r="O1281">
        <v>-105.84</v>
      </c>
      <c r="P1281" t="s">
        <v>154</v>
      </c>
      <c r="Q1281" t="s">
        <v>165</v>
      </c>
      <c r="R1281" t="s">
        <v>166</v>
      </c>
      <c r="S1281" t="s">
        <v>167</v>
      </c>
      <c r="T1281" t="s">
        <v>1006</v>
      </c>
    </row>
    <row r="1282" spans="1:20" x14ac:dyDescent="0.25">
      <c r="A1282">
        <v>2025</v>
      </c>
      <c r="B1282" t="s">
        <v>111</v>
      </c>
      <c r="C1282" s="142">
        <v>45909</v>
      </c>
      <c r="D1282" t="s">
        <v>61</v>
      </c>
      <c r="E1282" t="s">
        <v>3</v>
      </c>
      <c r="F1282" t="s">
        <v>62</v>
      </c>
      <c r="G1282" t="s">
        <v>329</v>
      </c>
      <c r="H1282" t="s">
        <v>161</v>
      </c>
      <c r="I1282" t="s">
        <v>310</v>
      </c>
      <c r="J1282" t="s">
        <v>62</v>
      </c>
      <c r="K1282" t="s">
        <v>162</v>
      </c>
      <c r="L1282" t="s">
        <v>163</v>
      </c>
      <c r="M1282" t="s">
        <v>1007</v>
      </c>
      <c r="N1282">
        <v>3594</v>
      </c>
      <c r="O1282">
        <v>-3594</v>
      </c>
      <c r="P1282" t="s">
        <v>154</v>
      </c>
      <c r="Q1282" t="s">
        <v>165</v>
      </c>
      <c r="R1282" t="s">
        <v>166</v>
      </c>
      <c r="S1282" t="s">
        <v>167</v>
      </c>
      <c r="T1282" t="s">
        <v>1008</v>
      </c>
    </row>
    <row r="1283" spans="1:20" x14ac:dyDescent="0.25">
      <c r="A1283">
        <v>2025</v>
      </c>
      <c r="B1283" t="s">
        <v>111</v>
      </c>
      <c r="C1283" s="142">
        <v>45912</v>
      </c>
      <c r="D1283" t="s">
        <v>61</v>
      </c>
      <c r="E1283" t="s">
        <v>3</v>
      </c>
      <c r="F1283" t="s">
        <v>62</v>
      </c>
      <c r="G1283" t="s">
        <v>329</v>
      </c>
      <c r="H1283" t="s">
        <v>161</v>
      </c>
      <c r="I1283" t="s">
        <v>310</v>
      </c>
      <c r="J1283" t="s">
        <v>62</v>
      </c>
      <c r="K1283" t="s">
        <v>162</v>
      </c>
      <c r="L1283" t="s">
        <v>163</v>
      </c>
      <c r="M1283" t="s">
        <v>1412</v>
      </c>
      <c r="N1283">
        <v>687.36</v>
      </c>
      <c r="O1283">
        <v>-687.36</v>
      </c>
      <c r="P1283" t="s">
        <v>154</v>
      </c>
      <c r="Q1283" t="s">
        <v>165</v>
      </c>
      <c r="R1283" t="s">
        <v>166</v>
      </c>
      <c r="S1283" t="s">
        <v>167</v>
      </c>
      <c r="T1283" t="s">
        <v>1413</v>
      </c>
    </row>
    <row r="1284" spans="1:20" x14ac:dyDescent="0.25">
      <c r="A1284">
        <v>2025</v>
      </c>
      <c r="B1284" t="s">
        <v>111</v>
      </c>
      <c r="C1284" s="142">
        <v>45916</v>
      </c>
      <c r="D1284" t="s">
        <v>61</v>
      </c>
      <c r="E1284" t="s">
        <v>3</v>
      </c>
      <c r="F1284" t="s">
        <v>62</v>
      </c>
      <c r="G1284" t="s">
        <v>329</v>
      </c>
      <c r="H1284" t="s">
        <v>161</v>
      </c>
      <c r="I1284" t="s">
        <v>310</v>
      </c>
      <c r="J1284" t="s">
        <v>62</v>
      </c>
      <c r="K1284" t="s">
        <v>162</v>
      </c>
      <c r="L1284" t="s">
        <v>163</v>
      </c>
      <c r="M1284" t="s">
        <v>1012</v>
      </c>
      <c r="N1284">
        <v>671.66</v>
      </c>
      <c r="O1284">
        <v>-671.66</v>
      </c>
      <c r="P1284" t="s">
        <v>154</v>
      </c>
      <c r="Q1284" t="s">
        <v>165</v>
      </c>
      <c r="R1284" t="s">
        <v>166</v>
      </c>
      <c r="S1284" t="s">
        <v>167</v>
      </c>
      <c r="T1284" t="s">
        <v>1013</v>
      </c>
    </row>
    <row r="1285" spans="1:20" x14ac:dyDescent="0.25">
      <c r="A1285">
        <v>2025</v>
      </c>
      <c r="B1285" t="s">
        <v>111</v>
      </c>
      <c r="C1285" s="142">
        <v>45918</v>
      </c>
      <c r="D1285" t="s">
        <v>61</v>
      </c>
      <c r="E1285" t="s">
        <v>3</v>
      </c>
      <c r="F1285" t="s">
        <v>62</v>
      </c>
      <c r="G1285" t="s">
        <v>329</v>
      </c>
      <c r="H1285" t="s">
        <v>161</v>
      </c>
      <c r="I1285" t="s">
        <v>310</v>
      </c>
      <c r="J1285" t="s">
        <v>62</v>
      </c>
      <c r="K1285" t="s">
        <v>162</v>
      </c>
      <c r="L1285" t="s">
        <v>163</v>
      </c>
      <c r="M1285" t="s">
        <v>1014</v>
      </c>
      <c r="N1285">
        <v>1020</v>
      </c>
      <c r="O1285">
        <v>-1020</v>
      </c>
      <c r="P1285" t="s">
        <v>154</v>
      </c>
      <c r="Q1285" t="s">
        <v>165</v>
      </c>
      <c r="R1285" t="s">
        <v>166</v>
      </c>
      <c r="S1285" t="s">
        <v>167</v>
      </c>
      <c r="T1285" t="s">
        <v>1015</v>
      </c>
    </row>
    <row r="1286" spans="1:20" x14ac:dyDescent="0.25">
      <c r="A1286">
        <v>2025</v>
      </c>
      <c r="B1286" t="s">
        <v>111</v>
      </c>
      <c r="C1286" s="142">
        <v>45918</v>
      </c>
      <c r="D1286" t="s">
        <v>61</v>
      </c>
      <c r="E1286" t="s">
        <v>3</v>
      </c>
      <c r="F1286" t="s">
        <v>62</v>
      </c>
      <c r="G1286" t="s">
        <v>329</v>
      </c>
      <c r="H1286" t="s">
        <v>161</v>
      </c>
      <c r="I1286" t="s">
        <v>310</v>
      </c>
      <c r="J1286" t="s">
        <v>62</v>
      </c>
      <c r="K1286" t="s">
        <v>162</v>
      </c>
      <c r="L1286" t="s">
        <v>163</v>
      </c>
      <c r="M1286" t="s">
        <v>1014</v>
      </c>
      <c r="N1286">
        <v>1020</v>
      </c>
      <c r="O1286">
        <v>-1020</v>
      </c>
      <c r="P1286" t="s">
        <v>154</v>
      </c>
      <c r="Q1286" t="s">
        <v>165</v>
      </c>
      <c r="R1286" t="s">
        <v>166</v>
      </c>
      <c r="S1286" t="s">
        <v>167</v>
      </c>
      <c r="T1286" t="s">
        <v>1015</v>
      </c>
    </row>
    <row r="1287" spans="1:20" x14ac:dyDescent="0.25">
      <c r="A1287">
        <v>2025</v>
      </c>
      <c r="B1287" t="s">
        <v>111</v>
      </c>
      <c r="C1287" s="142">
        <v>45923</v>
      </c>
      <c r="D1287" t="s">
        <v>61</v>
      </c>
      <c r="E1287" t="s">
        <v>3</v>
      </c>
      <c r="F1287" t="s">
        <v>62</v>
      </c>
      <c r="G1287" t="s">
        <v>329</v>
      </c>
      <c r="H1287" t="s">
        <v>161</v>
      </c>
      <c r="I1287" t="s">
        <v>310</v>
      </c>
      <c r="J1287" t="s">
        <v>62</v>
      </c>
      <c r="K1287" t="s">
        <v>162</v>
      </c>
      <c r="L1287" t="s">
        <v>163</v>
      </c>
      <c r="M1287" t="s">
        <v>1414</v>
      </c>
      <c r="N1287">
        <v>3878.54</v>
      </c>
      <c r="O1287">
        <v>-3878.54</v>
      </c>
      <c r="P1287" t="s">
        <v>154</v>
      </c>
      <c r="Q1287" t="s">
        <v>165</v>
      </c>
      <c r="R1287" t="s">
        <v>166</v>
      </c>
      <c r="S1287" t="s">
        <v>167</v>
      </c>
      <c r="T1287" t="s">
        <v>1415</v>
      </c>
    </row>
    <row r="1288" spans="1:20" x14ac:dyDescent="0.25">
      <c r="A1288">
        <v>2025</v>
      </c>
      <c r="B1288" t="s">
        <v>111</v>
      </c>
      <c r="C1288" s="142">
        <v>45927</v>
      </c>
      <c r="D1288" t="s">
        <v>61</v>
      </c>
      <c r="E1288" t="s">
        <v>3</v>
      </c>
      <c r="F1288" t="s">
        <v>62</v>
      </c>
      <c r="G1288" t="s">
        <v>329</v>
      </c>
      <c r="H1288" t="s">
        <v>161</v>
      </c>
      <c r="I1288" t="s">
        <v>310</v>
      </c>
      <c r="J1288" t="s">
        <v>62</v>
      </c>
      <c r="K1288" t="s">
        <v>162</v>
      </c>
      <c r="L1288" t="s">
        <v>163</v>
      </c>
      <c r="M1288" t="s">
        <v>1416</v>
      </c>
      <c r="N1288">
        <v>317.5</v>
      </c>
      <c r="O1288">
        <v>-317.5</v>
      </c>
      <c r="P1288" t="s">
        <v>154</v>
      </c>
      <c r="Q1288" t="s">
        <v>165</v>
      </c>
      <c r="R1288" t="s">
        <v>166</v>
      </c>
      <c r="S1288" t="s">
        <v>167</v>
      </c>
      <c r="T1288" t="s">
        <v>1417</v>
      </c>
    </row>
    <row r="1289" spans="1:20" x14ac:dyDescent="0.25">
      <c r="A1289">
        <v>2025</v>
      </c>
      <c r="B1289" t="s">
        <v>111</v>
      </c>
      <c r="C1289" s="142">
        <v>45929</v>
      </c>
      <c r="D1289" t="s">
        <v>61</v>
      </c>
      <c r="E1289" t="s">
        <v>3</v>
      </c>
      <c r="F1289" t="s">
        <v>62</v>
      </c>
      <c r="G1289" t="s">
        <v>329</v>
      </c>
      <c r="H1289" t="s">
        <v>161</v>
      </c>
      <c r="I1289" t="s">
        <v>310</v>
      </c>
      <c r="J1289" t="s">
        <v>62</v>
      </c>
      <c r="K1289" t="s">
        <v>162</v>
      </c>
      <c r="L1289" t="s">
        <v>163</v>
      </c>
      <c r="M1289" t="s">
        <v>249</v>
      </c>
      <c r="N1289">
        <v>421.43</v>
      </c>
      <c r="O1289">
        <v>-421.43</v>
      </c>
      <c r="P1289" t="s">
        <v>154</v>
      </c>
      <c r="Q1289" t="s">
        <v>165</v>
      </c>
      <c r="R1289" t="s">
        <v>166</v>
      </c>
      <c r="S1289" t="s">
        <v>167</v>
      </c>
      <c r="T1289" t="s">
        <v>1418</v>
      </c>
    </row>
    <row r="1290" spans="1:20" x14ac:dyDescent="0.25">
      <c r="A1290">
        <v>2025</v>
      </c>
      <c r="B1290" t="s">
        <v>111</v>
      </c>
      <c r="C1290" s="142">
        <v>45901</v>
      </c>
      <c r="D1290" t="s">
        <v>61</v>
      </c>
      <c r="E1290" t="s">
        <v>3</v>
      </c>
      <c r="F1290" t="s">
        <v>62</v>
      </c>
      <c r="G1290" t="s">
        <v>329</v>
      </c>
      <c r="H1290" t="s">
        <v>357</v>
      </c>
      <c r="I1290" t="s">
        <v>310</v>
      </c>
      <c r="J1290" t="s">
        <v>62</v>
      </c>
      <c r="K1290" t="s">
        <v>311</v>
      </c>
      <c r="L1290" t="s">
        <v>312</v>
      </c>
      <c r="N1290">
        <v>10771.24</v>
      </c>
      <c r="O1290">
        <v>-10771.24</v>
      </c>
      <c r="P1290" t="s">
        <v>154</v>
      </c>
      <c r="Q1290" t="s">
        <v>165</v>
      </c>
      <c r="R1290" t="s">
        <v>166</v>
      </c>
      <c r="S1290" t="s">
        <v>167</v>
      </c>
      <c r="T1290" t="s">
        <v>387</v>
      </c>
    </row>
    <row r="1291" spans="1:20" x14ac:dyDescent="0.25">
      <c r="A1291">
        <v>2025</v>
      </c>
      <c r="B1291" t="s">
        <v>112</v>
      </c>
      <c r="C1291" s="142">
        <v>45961</v>
      </c>
      <c r="D1291" t="s">
        <v>61</v>
      </c>
      <c r="E1291" t="s">
        <v>3</v>
      </c>
      <c r="F1291" t="s">
        <v>62</v>
      </c>
      <c r="G1291" t="s">
        <v>329</v>
      </c>
      <c r="H1291" t="s">
        <v>161</v>
      </c>
      <c r="I1291" t="s">
        <v>310</v>
      </c>
      <c r="J1291" t="s">
        <v>62</v>
      </c>
      <c r="K1291" t="s">
        <v>152</v>
      </c>
      <c r="L1291" t="s">
        <v>153</v>
      </c>
      <c r="M1291" t="s">
        <v>1313</v>
      </c>
      <c r="N1291">
        <v>96.59</v>
      </c>
      <c r="O1291">
        <v>-96.59</v>
      </c>
      <c r="P1291" t="s">
        <v>154</v>
      </c>
      <c r="Q1291" t="s">
        <v>187</v>
      </c>
      <c r="R1291" t="s">
        <v>166</v>
      </c>
      <c r="S1291" t="s">
        <v>167</v>
      </c>
      <c r="T1291" t="s">
        <v>1314</v>
      </c>
    </row>
    <row r="1292" spans="1:20" x14ac:dyDescent="0.25">
      <c r="A1292">
        <v>2025</v>
      </c>
      <c r="B1292" t="s">
        <v>112</v>
      </c>
      <c r="C1292" s="142">
        <v>45931</v>
      </c>
      <c r="D1292" t="s">
        <v>61</v>
      </c>
      <c r="E1292" t="s">
        <v>3</v>
      </c>
      <c r="F1292" t="s">
        <v>62</v>
      </c>
      <c r="G1292" t="s">
        <v>329</v>
      </c>
      <c r="H1292" t="s">
        <v>161</v>
      </c>
      <c r="I1292" t="s">
        <v>310</v>
      </c>
      <c r="J1292" t="s">
        <v>62</v>
      </c>
      <c r="K1292" t="s">
        <v>162</v>
      </c>
      <c r="L1292" t="s">
        <v>163</v>
      </c>
      <c r="M1292" t="s">
        <v>1419</v>
      </c>
      <c r="N1292">
        <v>6374.93</v>
      </c>
      <c r="O1292">
        <v>-6374.93</v>
      </c>
      <c r="P1292" t="s">
        <v>154</v>
      </c>
      <c r="Q1292" t="s">
        <v>187</v>
      </c>
      <c r="R1292" t="s">
        <v>166</v>
      </c>
      <c r="S1292" t="s">
        <v>167</v>
      </c>
      <c r="T1292" t="s">
        <v>1420</v>
      </c>
    </row>
    <row r="1293" spans="1:20" x14ac:dyDescent="0.25">
      <c r="A1293">
        <v>2025</v>
      </c>
      <c r="B1293" t="s">
        <v>112</v>
      </c>
      <c r="C1293" s="142">
        <v>45931</v>
      </c>
      <c r="D1293" t="s">
        <v>61</v>
      </c>
      <c r="E1293" t="s">
        <v>3</v>
      </c>
      <c r="F1293" t="s">
        <v>62</v>
      </c>
      <c r="G1293" t="s">
        <v>329</v>
      </c>
      <c r="H1293" t="s">
        <v>161</v>
      </c>
      <c r="I1293" t="s">
        <v>310</v>
      </c>
      <c r="J1293" t="s">
        <v>62</v>
      </c>
      <c r="K1293" t="s">
        <v>162</v>
      </c>
      <c r="L1293" t="s">
        <v>163</v>
      </c>
      <c r="M1293" t="s">
        <v>1421</v>
      </c>
      <c r="N1293">
        <v>4924.4799999999996</v>
      </c>
      <c r="O1293">
        <v>-4924.4799999999996</v>
      </c>
      <c r="P1293" t="s">
        <v>154</v>
      </c>
      <c r="Q1293" t="s">
        <v>187</v>
      </c>
      <c r="R1293" t="s">
        <v>166</v>
      </c>
      <c r="S1293" t="s">
        <v>167</v>
      </c>
      <c r="T1293" t="s">
        <v>1422</v>
      </c>
    </row>
    <row r="1294" spans="1:20" x14ac:dyDescent="0.25">
      <c r="A1294">
        <v>2025</v>
      </c>
      <c r="B1294" t="s">
        <v>112</v>
      </c>
      <c r="C1294" s="142">
        <v>45931</v>
      </c>
      <c r="D1294" t="s">
        <v>61</v>
      </c>
      <c r="E1294" t="s">
        <v>3</v>
      </c>
      <c r="F1294" t="s">
        <v>62</v>
      </c>
      <c r="G1294" t="s">
        <v>329</v>
      </c>
      <c r="H1294" t="s">
        <v>161</v>
      </c>
      <c r="I1294" t="s">
        <v>310</v>
      </c>
      <c r="J1294" t="s">
        <v>62</v>
      </c>
      <c r="K1294" t="s">
        <v>162</v>
      </c>
      <c r="L1294" t="s">
        <v>163</v>
      </c>
      <c r="M1294" t="s">
        <v>1423</v>
      </c>
      <c r="N1294">
        <v>6518.67</v>
      </c>
      <c r="O1294">
        <v>-6518.67</v>
      </c>
      <c r="P1294" t="s">
        <v>154</v>
      </c>
      <c r="Q1294" t="s">
        <v>187</v>
      </c>
      <c r="R1294" t="s">
        <v>166</v>
      </c>
      <c r="S1294" t="s">
        <v>167</v>
      </c>
      <c r="T1294" t="s">
        <v>1424</v>
      </c>
    </row>
    <row r="1295" spans="1:20" x14ac:dyDescent="0.25">
      <c r="A1295">
        <v>2025</v>
      </c>
      <c r="B1295" t="s">
        <v>112</v>
      </c>
      <c r="C1295" s="142">
        <v>45932</v>
      </c>
      <c r="D1295" t="s">
        <v>61</v>
      </c>
      <c r="E1295" t="s">
        <v>3</v>
      </c>
      <c r="F1295" t="s">
        <v>62</v>
      </c>
      <c r="G1295" t="s">
        <v>329</v>
      </c>
      <c r="H1295" t="s">
        <v>161</v>
      </c>
      <c r="I1295" t="s">
        <v>310</v>
      </c>
      <c r="J1295" t="s">
        <v>62</v>
      </c>
      <c r="K1295" t="s">
        <v>162</v>
      </c>
      <c r="L1295" t="s">
        <v>163</v>
      </c>
      <c r="M1295" t="s">
        <v>1425</v>
      </c>
      <c r="N1295">
        <v>357</v>
      </c>
      <c r="O1295">
        <v>-357</v>
      </c>
      <c r="P1295" t="s">
        <v>154</v>
      </c>
      <c r="Q1295" t="s">
        <v>187</v>
      </c>
      <c r="R1295" t="s">
        <v>166</v>
      </c>
      <c r="S1295" t="s">
        <v>167</v>
      </c>
      <c r="T1295" t="s">
        <v>1426</v>
      </c>
    </row>
    <row r="1296" spans="1:20" x14ac:dyDescent="0.25">
      <c r="A1296">
        <v>2025</v>
      </c>
      <c r="B1296" t="s">
        <v>112</v>
      </c>
      <c r="C1296" s="142">
        <v>45937</v>
      </c>
      <c r="D1296" t="s">
        <v>61</v>
      </c>
      <c r="E1296" t="s">
        <v>3</v>
      </c>
      <c r="F1296" t="s">
        <v>62</v>
      </c>
      <c r="G1296" t="s">
        <v>329</v>
      </c>
      <c r="H1296" t="s">
        <v>161</v>
      </c>
      <c r="I1296" t="s">
        <v>310</v>
      </c>
      <c r="J1296" t="s">
        <v>62</v>
      </c>
      <c r="K1296" t="s">
        <v>162</v>
      </c>
      <c r="L1296" t="s">
        <v>163</v>
      </c>
      <c r="M1296" t="s">
        <v>1427</v>
      </c>
      <c r="N1296">
        <v>50</v>
      </c>
      <c r="O1296">
        <v>-50</v>
      </c>
      <c r="P1296" t="s">
        <v>154</v>
      </c>
      <c r="Q1296" t="s">
        <v>187</v>
      </c>
      <c r="R1296" t="s">
        <v>166</v>
      </c>
      <c r="S1296" t="s">
        <v>167</v>
      </c>
      <c r="T1296" t="s">
        <v>1428</v>
      </c>
    </row>
    <row r="1297" spans="1:20" x14ac:dyDescent="0.25">
      <c r="A1297">
        <v>2025</v>
      </c>
      <c r="B1297" t="s">
        <v>112</v>
      </c>
      <c r="C1297" s="142">
        <v>45945</v>
      </c>
      <c r="D1297" t="s">
        <v>61</v>
      </c>
      <c r="E1297" t="s">
        <v>3</v>
      </c>
      <c r="F1297" t="s">
        <v>62</v>
      </c>
      <c r="G1297" t="s">
        <v>329</v>
      </c>
      <c r="H1297" t="s">
        <v>161</v>
      </c>
      <c r="I1297" t="s">
        <v>310</v>
      </c>
      <c r="J1297" t="s">
        <v>62</v>
      </c>
      <c r="K1297" t="s">
        <v>162</v>
      </c>
      <c r="L1297" t="s">
        <v>163</v>
      </c>
      <c r="M1297" t="s">
        <v>1429</v>
      </c>
      <c r="N1297">
        <v>401.71</v>
      </c>
      <c r="O1297">
        <v>-401.71</v>
      </c>
      <c r="P1297" t="s">
        <v>154</v>
      </c>
      <c r="Q1297" t="s">
        <v>187</v>
      </c>
      <c r="R1297" t="s">
        <v>166</v>
      </c>
      <c r="S1297" t="s">
        <v>167</v>
      </c>
      <c r="T1297" t="s">
        <v>1430</v>
      </c>
    </row>
    <row r="1298" spans="1:20" x14ac:dyDescent="0.25">
      <c r="A1298">
        <v>2025</v>
      </c>
      <c r="B1298" t="s">
        <v>112</v>
      </c>
      <c r="C1298" s="142">
        <v>45952</v>
      </c>
      <c r="D1298" t="s">
        <v>61</v>
      </c>
      <c r="E1298" t="s">
        <v>3</v>
      </c>
      <c r="F1298" t="s">
        <v>62</v>
      </c>
      <c r="G1298" t="s">
        <v>329</v>
      </c>
      <c r="H1298" t="s">
        <v>161</v>
      </c>
      <c r="I1298" t="s">
        <v>310</v>
      </c>
      <c r="J1298" t="s">
        <v>62</v>
      </c>
      <c r="K1298" t="s">
        <v>162</v>
      </c>
      <c r="L1298" t="s">
        <v>163</v>
      </c>
      <c r="M1298" t="s">
        <v>1431</v>
      </c>
      <c r="N1298">
        <v>2522.25</v>
      </c>
      <c r="O1298">
        <v>-2522.25</v>
      </c>
      <c r="P1298" t="s">
        <v>154</v>
      </c>
      <c r="Q1298" t="s">
        <v>187</v>
      </c>
      <c r="R1298" t="s">
        <v>166</v>
      </c>
      <c r="S1298" t="s">
        <v>167</v>
      </c>
      <c r="T1298" t="s">
        <v>1432</v>
      </c>
    </row>
    <row r="1299" spans="1:20" x14ac:dyDescent="0.25">
      <c r="A1299">
        <v>2025</v>
      </c>
      <c r="B1299" t="s">
        <v>112</v>
      </c>
      <c r="C1299" s="142">
        <v>45958</v>
      </c>
      <c r="D1299" t="s">
        <v>61</v>
      </c>
      <c r="E1299" t="s">
        <v>3</v>
      </c>
      <c r="F1299" t="s">
        <v>62</v>
      </c>
      <c r="G1299" t="s">
        <v>329</v>
      </c>
      <c r="H1299" t="s">
        <v>161</v>
      </c>
      <c r="I1299" t="s">
        <v>310</v>
      </c>
      <c r="J1299" t="s">
        <v>62</v>
      </c>
      <c r="K1299" t="s">
        <v>162</v>
      </c>
      <c r="L1299" t="s">
        <v>163</v>
      </c>
      <c r="M1299" t="s">
        <v>1433</v>
      </c>
      <c r="N1299">
        <v>119.96</v>
      </c>
      <c r="O1299">
        <v>-119.96</v>
      </c>
      <c r="P1299" t="s">
        <v>154</v>
      </c>
      <c r="Q1299" t="s">
        <v>187</v>
      </c>
      <c r="R1299" t="s">
        <v>166</v>
      </c>
      <c r="S1299" t="s">
        <v>167</v>
      </c>
      <c r="T1299" t="s">
        <v>1434</v>
      </c>
    </row>
    <row r="1300" spans="1:20" x14ac:dyDescent="0.25">
      <c r="A1300">
        <v>2025</v>
      </c>
      <c r="B1300" t="s">
        <v>112</v>
      </c>
      <c r="C1300" s="142">
        <v>45961</v>
      </c>
      <c r="D1300" t="s">
        <v>61</v>
      </c>
      <c r="E1300" t="s">
        <v>3</v>
      </c>
      <c r="F1300" t="s">
        <v>62</v>
      </c>
      <c r="G1300" t="s">
        <v>329</v>
      </c>
      <c r="H1300" t="s">
        <v>357</v>
      </c>
      <c r="I1300" t="s">
        <v>310</v>
      </c>
      <c r="J1300" t="s">
        <v>62</v>
      </c>
      <c r="K1300" t="s">
        <v>311</v>
      </c>
      <c r="L1300" t="s">
        <v>312</v>
      </c>
      <c r="M1300" t="s">
        <v>390</v>
      </c>
      <c r="N1300">
        <v>13420.34</v>
      </c>
      <c r="O1300">
        <v>-13420.34</v>
      </c>
      <c r="P1300" t="s">
        <v>154</v>
      </c>
      <c r="Q1300" t="s">
        <v>187</v>
      </c>
      <c r="R1300" t="s">
        <v>166</v>
      </c>
      <c r="S1300" t="s">
        <v>167</v>
      </c>
      <c r="T1300" t="s">
        <v>391</v>
      </c>
    </row>
    <row r="1301" spans="1:20" x14ac:dyDescent="0.25">
      <c r="A1301">
        <v>2025</v>
      </c>
      <c r="B1301" t="s">
        <v>113</v>
      </c>
      <c r="C1301" s="142">
        <v>45985</v>
      </c>
      <c r="D1301" t="s">
        <v>61</v>
      </c>
      <c r="E1301" t="s">
        <v>3</v>
      </c>
      <c r="F1301" t="s">
        <v>62</v>
      </c>
      <c r="G1301" t="s">
        <v>329</v>
      </c>
      <c r="H1301" t="s">
        <v>161</v>
      </c>
      <c r="I1301" t="s">
        <v>310</v>
      </c>
      <c r="J1301" t="s">
        <v>62</v>
      </c>
      <c r="K1301" t="s">
        <v>152</v>
      </c>
      <c r="L1301" t="s">
        <v>153</v>
      </c>
      <c r="M1301" t="s">
        <v>1030</v>
      </c>
      <c r="N1301">
        <v>96.59</v>
      </c>
      <c r="O1301">
        <v>-96.59</v>
      </c>
      <c r="P1301" t="s">
        <v>154</v>
      </c>
      <c r="Q1301" t="s">
        <v>187</v>
      </c>
      <c r="R1301" t="s">
        <v>166</v>
      </c>
      <c r="S1301" t="s">
        <v>167</v>
      </c>
      <c r="T1301" t="s">
        <v>1031</v>
      </c>
    </row>
    <row r="1302" spans="1:20" x14ac:dyDescent="0.25">
      <c r="A1302">
        <v>2025</v>
      </c>
      <c r="B1302" t="s">
        <v>113</v>
      </c>
      <c r="C1302" s="142">
        <v>45971</v>
      </c>
      <c r="D1302" t="s">
        <v>61</v>
      </c>
      <c r="E1302" t="s">
        <v>3</v>
      </c>
      <c r="F1302" t="s">
        <v>62</v>
      </c>
      <c r="G1302" t="s">
        <v>329</v>
      </c>
      <c r="H1302" t="s">
        <v>161</v>
      </c>
      <c r="I1302" t="s">
        <v>310</v>
      </c>
      <c r="J1302" t="s">
        <v>62</v>
      </c>
      <c r="K1302" t="s">
        <v>162</v>
      </c>
      <c r="L1302" t="s">
        <v>163</v>
      </c>
      <c r="M1302" t="s">
        <v>584</v>
      </c>
      <c r="N1302">
        <v>800</v>
      </c>
      <c r="O1302">
        <v>-800</v>
      </c>
      <c r="P1302" t="s">
        <v>154</v>
      </c>
      <c r="Q1302" t="s">
        <v>187</v>
      </c>
      <c r="R1302" t="s">
        <v>166</v>
      </c>
      <c r="S1302" t="s">
        <v>167</v>
      </c>
      <c r="T1302" t="s">
        <v>1435</v>
      </c>
    </row>
    <row r="1303" spans="1:20" x14ac:dyDescent="0.25">
      <c r="A1303">
        <v>2025</v>
      </c>
      <c r="B1303" t="s">
        <v>113</v>
      </c>
      <c r="C1303" s="142">
        <v>45979</v>
      </c>
      <c r="D1303" t="s">
        <v>61</v>
      </c>
      <c r="E1303" t="s">
        <v>3</v>
      </c>
      <c r="F1303" t="s">
        <v>62</v>
      </c>
      <c r="G1303" t="s">
        <v>329</v>
      </c>
      <c r="H1303" t="s">
        <v>161</v>
      </c>
      <c r="I1303" t="s">
        <v>310</v>
      </c>
      <c r="J1303" t="s">
        <v>62</v>
      </c>
      <c r="K1303" t="s">
        <v>162</v>
      </c>
      <c r="L1303" t="s">
        <v>163</v>
      </c>
      <c r="M1303" t="s">
        <v>1436</v>
      </c>
      <c r="N1303">
        <v>3987.33</v>
      </c>
      <c r="O1303">
        <v>-3987.33</v>
      </c>
      <c r="P1303" t="s">
        <v>154</v>
      </c>
      <c r="Q1303" t="s">
        <v>187</v>
      </c>
      <c r="R1303" t="s">
        <v>166</v>
      </c>
      <c r="S1303" t="s">
        <v>167</v>
      </c>
      <c r="T1303" t="s">
        <v>1437</v>
      </c>
    </row>
    <row r="1304" spans="1:20" x14ac:dyDescent="0.25">
      <c r="A1304">
        <v>2025</v>
      </c>
      <c r="B1304" t="s">
        <v>113</v>
      </c>
      <c r="C1304" s="142">
        <v>45986</v>
      </c>
      <c r="D1304" t="s">
        <v>61</v>
      </c>
      <c r="E1304" t="s">
        <v>3</v>
      </c>
      <c r="F1304" t="s">
        <v>62</v>
      </c>
      <c r="G1304" t="s">
        <v>329</v>
      </c>
      <c r="H1304" t="s">
        <v>161</v>
      </c>
      <c r="I1304" t="s">
        <v>310</v>
      </c>
      <c r="J1304" t="s">
        <v>62</v>
      </c>
      <c r="K1304" t="s">
        <v>162</v>
      </c>
      <c r="L1304" t="s">
        <v>163</v>
      </c>
      <c r="M1304" t="s">
        <v>1438</v>
      </c>
      <c r="N1304">
        <v>13.14</v>
      </c>
      <c r="O1304">
        <v>-13.14</v>
      </c>
      <c r="P1304" t="s">
        <v>154</v>
      </c>
      <c r="Q1304" t="s">
        <v>187</v>
      </c>
      <c r="R1304" t="s">
        <v>166</v>
      </c>
      <c r="S1304" t="s">
        <v>167</v>
      </c>
      <c r="T1304" t="s">
        <v>1439</v>
      </c>
    </row>
    <row r="1305" spans="1:20" x14ac:dyDescent="0.25">
      <c r="A1305">
        <v>2025</v>
      </c>
      <c r="B1305" t="s">
        <v>113</v>
      </c>
      <c r="C1305" s="142">
        <v>45991</v>
      </c>
      <c r="D1305" t="s">
        <v>61</v>
      </c>
      <c r="E1305" t="s">
        <v>3</v>
      </c>
      <c r="F1305" t="s">
        <v>62</v>
      </c>
      <c r="G1305" t="s">
        <v>329</v>
      </c>
      <c r="H1305" t="s">
        <v>357</v>
      </c>
      <c r="I1305" t="s">
        <v>310</v>
      </c>
      <c r="J1305" t="s">
        <v>62</v>
      </c>
      <c r="K1305" t="s">
        <v>311</v>
      </c>
      <c r="L1305" t="s">
        <v>312</v>
      </c>
      <c r="M1305" t="s">
        <v>400</v>
      </c>
      <c r="N1305">
        <v>9074.3700000000008</v>
      </c>
      <c r="O1305">
        <v>-9074.3700000000008</v>
      </c>
      <c r="P1305" t="s">
        <v>154</v>
      </c>
      <c r="Q1305" t="s">
        <v>187</v>
      </c>
      <c r="R1305" t="s">
        <v>166</v>
      </c>
      <c r="S1305" t="s">
        <v>167</v>
      </c>
      <c r="T1305" t="s">
        <v>401</v>
      </c>
    </row>
    <row r="1306" spans="1:20" x14ac:dyDescent="0.25">
      <c r="A1306">
        <v>2025</v>
      </c>
      <c r="B1306" t="s">
        <v>114</v>
      </c>
      <c r="C1306" s="142">
        <v>45996</v>
      </c>
      <c r="D1306" t="s">
        <v>61</v>
      </c>
      <c r="E1306" t="s">
        <v>3</v>
      </c>
      <c r="F1306" t="s">
        <v>62</v>
      </c>
      <c r="G1306" t="s">
        <v>329</v>
      </c>
      <c r="H1306" t="s">
        <v>161</v>
      </c>
      <c r="I1306" t="s">
        <v>310</v>
      </c>
      <c r="J1306" t="s">
        <v>62</v>
      </c>
      <c r="K1306" t="s">
        <v>152</v>
      </c>
      <c r="L1306" t="s">
        <v>153</v>
      </c>
      <c r="M1306" t="s">
        <v>1440</v>
      </c>
      <c r="N1306">
        <v>110.94</v>
      </c>
      <c r="O1306">
        <v>-110.94</v>
      </c>
      <c r="P1306" t="s">
        <v>209</v>
      </c>
      <c r="Q1306" t="s">
        <v>187</v>
      </c>
      <c r="R1306" t="s">
        <v>166</v>
      </c>
      <c r="S1306" t="s">
        <v>167</v>
      </c>
      <c r="T1306" t="s">
        <v>1441</v>
      </c>
    </row>
    <row r="1307" spans="1:20" x14ac:dyDescent="0.25">
      <c r="A1307">
        <v>2025</v>
      </c>
      <c r="B1307" t="s">
        <v>114</v>
      </c>
      <c r="C1307" s="142">
        <v>45993</v>
      </c>
      <c r="D1307" t="s">
        <v>61</v>
      </c>
      <c r="E1307" t="s">
        <v>3</v>
      </c>
      <c r="F1307" t="s">
        <v>62</v>
      </c>
      <c r="G1307" t="s">
        <v>329</v>
      </c>
      <c r="H1307" t="s">
        <v>161</v>
      </c>
      <c r="I1307" t="s">
        <v>310</v>
      </c>
      <c r="J1307" t="s">
        <v>62</v>
      </c>
      <c r="K1307" t="s">
        <v>162</v>
      </c>
      <c r="L1307" t="s">
        <v>163</v>
      </c>
      <c r="M1307" t="s">
        <v>1442</v>
      </c>
      <c r="N1307">
        <v>1846.66</v>
      </c>
      <c r="O1307">
        <v>-1846.66</v>
      </c>
      <c r="P1307" t="s">
        <v>209</v>
      </c>
      <c r="Q1307" t="s">
        <v>187</v>
      </c>
      <c r="R1307" t="s">
        <v>166</v>
      </c>
      <c r="S1307" t="s">
        <v>167</v>
      </c>
      <c r="T1307" t="s">
        <v>1443</v>
      </c>
    </row>
    <row r="1308" spans="1:20" x14ac:dyDescent="0.25">
      <c r="A1308">
        <v>2025</v>
      </c>
      <c r="B1308" t="s">
        <v>114</v>
      </c>
      <c r="C1308" s="142">
        <v>45995</v>
      </c>
      <c r="D1308" t="s">
        <v>61</v>
      </c>
      <c r="E1308" t="s">
        <v>3</v>
      </c>
      <c r="F1308" t="s">
        <v>62</v>
      </c>
      <c r="G1308" t="s">
        <v>329</v>
      </c>
      <c r="H1308" t="s">
        <v>291</v>
      </c>
      <c r="I1308" t="s">
        <v>310</v>
      </c>
      <c r="J1308" t="s">
        <v>62</v>
      </c>
      <c r="K1308" t="s">
        <v>162</v>
      </c>
      <c r="L1308" t="s">
        <v>163</v>
      </c>
      <c r="M1308" t="s">
        <v>1230</v>
      </c>
      <c r="N1308">
        <v>179.38</v>
      </c>
      <c r="O1308">
        <v>-179.38</v>
      </c>
      <c r="P1308" t="s">
        <v>209</v>
      </c>
      <c r="Q1308" t="s">
        <v>187</v>
      </c>
      <c r="R1308" t="s">
        <v>166</v>
      </c>
      <c r="S1308" t="s">
        <v>167</v>
      </c>
      <c r="T1308" t="s">
        <v>1231</v>
      </c>
    </row>
    <row r="1309" spans="1:20" x14ac:dyDescent="0.25">
      <c r="A1309">
        <v>2025</v>
      </c>
      <c r="B1309" t="s">
        <v>114</v>
      </c>
      <c r="C1309" s="142">
        <v>46008</v>
      </c>
      <c r="D1309" t="s">
        <v>61</v>
      </c>
      <c r="E1309" t="s">
        <v>3</v>
      </c>
      <c r="F1309" t="s">
        <v>62</v>
      </c>
      <c r="G1309" t="s">
        <v>329</v>
      </c>
      <c r="H1309" t="s">
        <v>161</v>
      </c>
      <c r="I1309" t="s">
        <v>310</v>
      </c>
      <c r="J1309" t="s">
        <v>62</v>
      </c>
      <c r="K1309" t="s">
        <v>162</v>
      </c>
      <c r="L1309" t="s">
        <v>163</v>
      </c>
      <c r="M1309" t="s">
        <v>1444</v>
      </c>
      <c r="N1309">
        <v>5918.37</v>
      </c>
      <c r="O1309">
        <v>-5918.37</v>
      </c>
      <c r="P1309" t="s">
        <v>209</v>
      </c>
      <c r="Q1309" t="s">
        <v>187</v>
      </c>
      <c r="R1309" t="s">
        <v>166</v>
      </c>
      <c r="S1309" t="s">
        <v>167</v>
      </c>
      <c r="T1309" t="s">
        <v>1445</v>
      </c>
    </row>
    <row r="1310" spans="1:20" x14ac:dyDescent="0.25">
      <c r="A1310">
        <v>2025</v>
      </c>
      <c r="B1310" t="s">
        <v>114</v>
      </c>
      <c r="C1310" s="142">
        <v>46022</v>
      </c>
      <c r="D1310" t="s">
        <v>61</v>
      </c>
      <c r="E1310" t="s">
        <v>3</v>
      </c>
      <c r="F1310" t="s">
        <v>62</v>
      </c>
      <c r="G1310" t="s">
        <v>329</v>
      </c>
      <c r="H1310" t="s">
        <v>357</v>
      </c>
      <c r="I1310" t="s">
        <v>310</v>
      </c>
      <c r="J1310" t="s">
        <v>62</v>
      </c>
      <c r="K1310" t="s">
        <v>311</v>
      </c>
      <c r="L1310" t="s">
        <v>312</v>
      </c>
      <c r="M1310" t="s">
        <v>413</v>
      </c>
      <c r="N1310">
        <v>3058</v>
      </c>
      <c r="O1310">
        <v>-3058</v>
      </c>
      <c r="P1310" t="s">
        <v>154</v>
      </c>
      <c r="Q1310" t="s">
        <v>187</v>
      </c>
      <c r="R1310" t="s">
        <v>166</v>
      </c>
      <c r="S1310" t="s">
        <v>167</v>
      </c>
      <c r="T1310" t="s">
        <v>414</v>
      </c>
    </row>
    <row r="1311" spans="1:20" x14ac:dyDescent="0.25">
      <c r="A1311">
        <v>2026</v>
      </c>
      <c r="B1311" t="s">
        <v>115</v>
      </c>
      <c r="C1311" s="142">
        <v>46029</v>
      </c>
      <c r="D1311" t="s">
        <v>61</v>
      </c>
      <c r="E1311" t="s">
        <v>3</v>
      </c>
      <c r="F1311" t="s">
        <v>62</v>
      </c>
      <c r="G1311" t="s">
        <v>329</v>
      </c>
      <c r="H1311" t="s">
        <v>161</v>
      </c>
      <c r="I1311" t="s">
        <v>310</v>
      </c>
      <c r="J1311" t="s">
        <v>62</v>
      </c>
      <c r="K1311" t="s">
        <v>152</v>
      </c>
      <c r="L1311" t="s">
        <v>153</v>
      </c>
      <c r="M1311" t="s">
        <v>662</v>
      </c>
      <c r="N1311">
        <v>68.599999999999994</v>
      </c>
      <c r="O1311">
        <v>-68.599999999999994</v>
      </c>
      <c r="P1311" t="s">
        <v>154</v>
      </c>
      <c r="Q1311" t="s">
        <v>187</v>
      </c>
      <c r="R1311" t="s">
        <v>156</v>
      </c>
      <c r="S1311" t="s">
        <v>157</v>
      </c>
      <c r="T1311" t="s">
        <v>663</v>
      </c>
    </row>
    <row r="1312" spans="1:20" x14ac:dyDescent="0.25">
      <c r="A1312">
        <v>2026</v>
      </c>
      <c r="B1312" t="s">
        <v>115</v>
      </c>
      <c r="C1312" s="142">
        <v>46041</v>
      </c>
      <c r="D1312" t="s">
        <v>61</v>
      </c>
      <c r="E1312" t="s">
        <v>3</v>
      </c>
      <c r="F1312" t="s">
        <v>62</v>
      </c>
      <c r="G1312" t="s">
        <v>329</v>
      </c>
      <c r="H1312" t="s">
        <v>161</v>
      </c>
      <c r="I1312" t="s">
        <v>310</v>
      </c>
      <c r="J1312" t="s">
        <v>62</v>
      </c>
      <c r="K1312" t="s">
        <v>152</v>
      </c>
      <c r="L1312" t="s">
        <v>153</v>
      </c>
      <c r="M1312" t="s">
        <v>269</v>
      </c>
      <c r="N1312">
        <v>25.89</v>
      </c>
      <c r="O1312">
        <v>-25.89</v>
      </c>
      <c r="P1312" t="s">
        <v>154</v>
      </c>
      <c r="Q1312" t="s">
        <v>187</v>
      </c>
      <c r="R1312" t="s">
        <v>156</v>
      </c>
      <c r="S1312" t="s">
        <v>157</v>
      </c>
      <c r="T1312" t="s">
        <v>1152</v>
      </c>
    </row>
    <row r="1313" spans="1:20" x14ac:dyDescent="0.25">
      <c r="A1313">
        <v>2026</v>
      </c>
      <c r="B1313" t="s">
        <v>115</v>
      </c>
      <c r="C1313" s="142">
        <v>46050</v>
      </c>
      <c r="D1313" t="s">
        <v>61</v>
      </c>
      <c r="E1313" t="s">
        <v>3</v>
      </c>
      <c r="F1313" t="s">
        <v>62</v>
      </c>
      <c r="G1313" t="s">
        <v>329</v>
      </c>
      <c r="H1313" t="s">
        <v>161</v>
      </c>
      <c r="I1313" t="s">
        <v>310</v>
      </c>
      <c r="J1313" t="s">
        <v>62</v>
      </c>
      <c r="K1313" t="s">
        <v>152</v>
      </c>
      <c r="L1313" t="s">
        <v>153</v>
      </c>
      <c r="M1313" t="s">
        <v>1446</v>
      </c>
      <c r="N1313">
        <v>107.58</v>
      </c>
      <c r="O1313">
        <v>-107.58</v>
      </c>
      <c r="P1313" t="s">
        <v>154</v>
      </c>
      <c r="Q1313" t="s">
        <v>187</v>
      </c>
      <c r="R1313" t="s">
        <v>156</v>
      </c>
      <c r="S1313" t="s">
        <v>157</v>
      </c>
      <c r="T1313" t="s">
        <v>1447</v>
      </c>
    </row>
    <row r="1314" spans="1:20" x14ac:dyDescent="0.25">
      <c r="A1314">
        <v>2026</v>
      </c>
      <c r="B1314" t="s">
        <v>115</v>
      </c>
      <c r="C1314" s="142">
        <v>46027</v>
      </c>
      <c r="D1314" t="s">
        <v>61</v>
      </c>
      <c r="E1314" t="s">
        <v>3</v>
      </c>
      <c r="F1314" t="s">
        <v>62</v>
      </c>
      <c r="G1314" t="s">
        <v>329</v>
      </c>
      <c r="H1314" t="s">
        <v>161</v>
      </c>
      <c r="I1314" t="s">
        <v>310</v>
      </c>
      <c r="J1314" t="s">
        <v>62</v>
      </c>
      <c r="K1314" t="s">
        <v>162</v>
      </c>
      <c r="L1314" t="s">
        <v>163</v>
      </c>
      <c r="M1314" t="s">
        <v>1448</v>
      </c>
      <c r="N1314">
        <v>925.77</v>
      </c>
      <c r="O1314">
        <v>-925.77</v>
      </c>
      <c r="P1314" t="s">
        <v>154</v>
      </c>
      <c r="Q1314" t="s">
        <v>187</v>
      </c>
      <c r="R1314" t="s">
        <v>156</v>
      </c>
      <c r="S1314" t="s">
        <v>157</v>
      </c>
      <c r="T1314" t="s">
        <v>1449</v>
      </c>
    </row>
    <row r="1315" spans="1:20" x14ac:dyDescent="0.25">
      <c r="A1315">
        <v>2026</v>
      </c>
      <c r="B1315" t="s">
        <v>115</v>
      </c>
      <c r="C1315" s="142">
        <v>46028</v>
      </c>
      <c r="D1315" t="s">
        <v>61</v>
      </c>
      <c r="E1315" t="s">
        <v>3</v>
      </c>
      <c r="F1315" t="s">
        <v>62</v>
      </c>
      <c r="G1315" t="s">
        <v>329</v>
      </c>
      <c r="H1315" t="s">
        <v>161</v>
      </c>
      <c r="I1315" t="s">
        <v>310</v>
      </c>
      <c r="J1315" t="s">
        <v>62</v>
      </c>
      <c r="K1315" t="s">
        <v>162</v>
      </c>
      <c r="L1315" t="s">
        <v>163</v>
      </c>
      <c r="M1315" t="s">
        <v>664</v>
      </c>
      <c r="N1315">
        <v>1988</v>
      </c>
      <c r="O1315">
        <v>-1988</v>
      </c>
      <c r="P1315" t="s">
        <v>154</v>
      </c>
      <c r="Q1315" t="s">
        <v>187</v>
      </c>
      <c r="R1315" t="s">
        <v>156</v>
      </c>
      <c r="S1315" t="s">
        <v>157</v>
      </c>
      <c r="T1315" t="s">
        <v>665</v>
      </c>
    </row>
    <row r="1316" spans="1:20" x14ac:dyDescent="0.25">
      <c r="A1316">
        <v>2026</v>
      </c>
      <c r="B1316" t="s">
        <v>115</v>
      </c>
      <c r="C1316" s="142">
        <v>46044</v>
      </c>
      <c r="D1316" t="s">
        <v>61</v>
      </c>
      <c r="E1316" t="s">
        <v>3</v>
      </c>
      <c r="F1316" t="s">
        <v>62</v>
      </c>
      <c r="G1316" t="s">
        <v>329</v>
      </c>
      <c r="H1316" t="s">
        <v>161</v>
      </c>
      <c r="I1316" t="s">
        <v>310</v>
      </c>
      <c r="J1316" t="s">
        <v>62</v>
      </c>
      <c r="K1316" t="s">
        <v>162</v>
      </c>
      <c r="L1316" t="s">
        <v>163</v>
      </c>
      <c r="M1316" t="s">
        <v>1450</v>
      </c>
      <c r="N1316">
        <v>64.84</v>
      </c>
      <c r="O1316">
        <v>-64.84</v>
      </c>
      <c r="P1316" t="s">
        <v>154</v>
      </c>
      <c r="Q1316" t="s">
        <v>187</v>
      </c>
      <c r="R1316" t="s">
        <v>156</v>
      </c>
      <c r="S1316" t="s">
        <v>157</v>
      </c>
      <c r="T1316" t="s">
        <v>1451</v>
      </c>
    </row>
    <row r="1317" spans="1:20" x14ac:dyDescent="0.25">
      <c r="A1317">
        <v>2026</v>
      </c>
      <c r="B1317" t="s">
        <v>115</v>
      </c>
      <c r="C1317" s="142">
        <v>46049</v>
      </c>
      <c r="D1317" t="s">
        <v>61</v>
      </c>
      <c r="E1317" t="s">
        <v>3</v>
      </c>
      <c r="F1317" t="s">
        <v>62</v>
      </c>
      <c r="G1317" t="s">
        <v>329</v>
      </c>
      <c r="H1317" t="s">
        <v>161</v>
      </c>
      <c r="I1317" t="s">
        <v>310</v>
      </c>
      <c r="J1317" t="s">
        <v>62</v>
      </c>
      <c r="K1317" t="s">
        <v>162</v>
      </c>
      <c r="L1317" t="s">
        <v>163</v>
      </c>
      <c r="M1317" t="s">
        <v>1452</v>
      </c>
      <c r="N1317">
        <v>2040</v>
      </c>
      <c r="O1317">
        <v>-2040</v>
      </c>
      <c r="P1317" t="s">
        <v>154</v>
      </c>
      <c r="Q1317" t="s">
        <v>187</v>
      </c>
      <c r="R1317" t="s">
        <v>156</v>
      </c>
      <c r="S1317" t="s">
        <v>157</v>
      </c>
      <c r="T1317" t="s">
        <v>1453</v>
      </c>
    </row>
    <row r="1318" spans="1:20" x14ac:dyDescent="0.25">
      <c r="A1318">
        <v>2026</v>
      </c>
      <c r="B1318" t="s">
        <v>115</v>
      </c>
      <c r="C1318" s="142">
        <v>46050</v>
      </c>
      <c r="D1318" t="s">
        <v>61</v>
      </c>
      <c r="E1318" t="s">
        <v>3</v>
      </c>
      <c r="F1318" t="s">
        <v>62</v>
      </c>
      <c r="G1318" t="s">
        <v>329</v>
      </c>
      <c r="H1318" t="s">
        <v>161</v>
      </c>
      <c r="I1318" t="s">
        <v>310</v>
      </c>
      <c r="J1318" t="s">
        <v>62</v>
      </c>
      <c r="K1318" t="s">
        <v>162</v>
      </c>
      <c r="L1318" t="s">
        <v>163</v>
      </c>
      <c r="M1318" t="s">
        <v>300</v>
      </c>
      <c r="N1318">
        <v>76.37</v>
      </c>
      <c r="O1318">
        <v>-76.37</v>
      </c>
      <c r="P1318" t="s">
        <v>154</v>
      </c>
      <c r="Q1318" t="s">
        <v>187</v>
      </c>
      <c r="R1318" t="s">
        <v>156</v>
      </c>
      <c r="S1318" t="s">
        <v>157</v>
      </c>
      <c r="T1318" t="s">
        <v>1153</v>
      </c>
    </row>
    <row r="1319" spans="1:20" x14ac:dyDescent="0.25">
      <c r="A1319">
        <v>2026</v>
      </c>
      <c r="B1319" t="s">
        <v>115</v>
      </c>
      <c r="C1319" s="142">
        <v>46053</v>
      </c>
      <c r="D1319" t="s">
        <v>61</v>
      </c>
      <c r="E1319" t="s">
        <v>3</v>
      </c>
      <c r="F1319" t="s">
        <v>62</v>
      </c>
      <c r="H1319" t="s">
        <v>291</v>
      </c>
      <c r="I1319" t="s">
        <v>310</v>
      </c>
      <c r="J1319" t="s">
        <v>62</v>
      </c>
      <c r="K1319" t="s">
        <v>311</v>
      </c>
      <c r="L1319" t="s">
        <v>312</v>
      </c>
      <c r="M1319" t="s">
        <v>313</v>
      </c>
      <c r="N1319">
        <v>9621.2099999999991</v>
      </c>
      <c r="O1319">
        <v>-9621.2099999999991</v>
      </c>
      <c r="P1319" t="s">
        <v>154</v>
      </c>
      <c r="Q1319" t="s">
        <v>187</v>
      </c>
      <c r="R1319" t="s">
        <v>314</v>
      </c>
      <c r="S1319" t="s">
        <v>315</v>
      </c>
      <c r="T1319" t="s">
        <v>316</v>
      </c>
    </row>
    <row r="1320" spans="1:20" x14ac:dyDescent="0.25">
      <c r="A1320">
        <v>2026</v>
      </c>
      <c r="B1320" t="s">
        <v>116</v>
      </c>
      <c r="C1320" s="142">
        <v>46077</v>
      </c>
      <c r="D1320" t="s">
        <v>61</v>
      </c>
      <c r="E1320" t="s">
        <v>3</v>
      </c>
      <c r="F1320" t="s">
        <v>62</v>
      </c>
      <c r="G1320" t="s">
        <v>329</v>
      </c>
      <c r="H1320" t="s">
        <v>161</v>
      </c>
      <c r="I1320" t="s">
        <v>310</v>
      </c>
      <c r="J1320" t="s">
        <v>62</v>
      </c>
      <c r="K1320" t="s">
        <v>152</v>
      </c>
      <c r="L1320" t="s">
        <v>153</v>
      </c>
      <c r="M1320" t="s">
        <v>1346</v>
      </c>
      <c r="N1320">
        <v>82.79</v>
      </c>
      <c r="O1320">
        <v>-82.79</v>
      </c>
      <c r="P1320" t="s">
        <v>154</v>
      </c>
      <c r="Q1320" t="s">
        <v>187</v>
      </c>
      <c r="R1320" t="s">
        <v>156</v>
      </c>
      <c r="S1320" t="s">
        <v>157</v>
      </c>
      <c r="T1320" t="s">
        <v>1347</v>
      </c>
    </row>
    <row r="1321" spans="1:20" x14ac:dyDescent="0.25">
      <c r="A1321">
        <v>2026</v>
      </c>
      <c r="B1321" t="s">
        <v>116</v>
      </c>
      <c r="C1321" s="142">
        <v>46058</v>
      </c>
      <c r="D1321" t="s">
        <v>61</v>
      </c>
      <c r="E1321" t="s">
        <v>3</v>
      </c>
      <c r="F1321" t="s">
        <v>62</v>
      </c>
      <c r="G1321" t="s">
        <v>329</v>
      </c>
      <c r="H1321" t="s">
        <v>688</v>
      </c>
      <c r="I1321" t="s">
        <v>310</v>
      </c>
      <c r="J1321" t="s">
        <v>62</v>
      </c>
      <c r="K1321" t="s">
        <v>162</v>
      </c>
      <c r="L1321" t="s">
        <v>163</v>
      </c>
      <c r="M1321" t="s">
        <v>1158</v>
      </c>
      <c r="N1321">
        <v>812.12</v>
      </c>
      <c r="O1321">
        <v>-812.12</v>
      </c>
      <c r="P1321" t="s">
        <v>154</v>
      </c>
      <c r="Q1321" t="s">
        <v>187</v>
      </c>
      <c r="R1321" t="s">
        <v>156</v>
      </c>
      <c r="S1321" t="s">
        <v>157</v>
      </c>
      <c r="T1321" t="s">
        <v>1159</v>
      </c>
    </row>
    <row r="1322" spans="1:20" x14ac:dyDescent="0.25">
      <c r="A1322">
        <v>2026</v>
      </c>
      <c r="B1322" t="s">
        <v>116</v>
      </c>
      <c r="C1322" s="142">
        <v>46058</v>
      </c>
      <c r="D1322" t="s">
        <v>61</v>
      </c>
      <c r="E1322" t="s">
        <v>3</v>
      </c>
      <c r="F1322" t="s">
        <v>62</v>
      </c>
      <c r="G1322" t="s">
        <v>329</v>
      </c>
      <c r="H1322" t="s">
        <v>161</v>
      </c>
      <c r="I1322" t="s">
        <v>310</v>
      </c>
      <c r="J1322" t="s">
        <v>62</v>
      </c>
      <c r="K1322" t="s">
        <v>162</v>
      </c>
      <c r="L1322" t="s">
        <v>163</v>
      </c>
      <c r="M1322" t="s">
        <v>915</v>
      </c>
      <c r="N1322">
        <v>12.62</v>
      </c>
      <c r="O1322">
        <v>-12.62</v>
      </c>
      <c r="P1322" t="s">
        <v>154</v>
      </c>
      <c r="Q1322" t="s">
        <v>187</v>
      </c>
      <c r="R1322" t="s">
        <v>156</v>
      </c>
      <c r="S1322" t="s">
        <v>157</v>
      </c>
      <c r="T1322" t="s">
        <v>916</v>
      </c>
    </row>
    <row r="1323" spans="1:20" x14ac:dyDescent="0.25">
      <c r="A1323">
        <v>2026</v>
      </c>
      <c r="B1323" t="s">
        <v>116</v>
      </c>
      <c r="C1323" s="142">
        <v>46062</v>
      </c>
      <c r="D1323" t="s">
        <v>61</v>
      </c>
      <c r="E1323" t="s">
        <v>3</v>
      </c>
      <c r="F1323" t="s">
        <v>62</v>
      </c>
      <c r="G1323" t="s">
        <v>329</v>
      </c>
      <c r="H1323" t="s">
        <v>161</v>
      </c>
      <c r="I1323" t="s">
        <v>310</v>
      </c>
      <c r="J1323" t="s">
        <v>62</v>
      </c>
      <c r="K1323" t="s">
        <v>162</v>
      </c>
      <c r="L1323" t="s">
        <v>163</v>
      </c>
      <c r="M1323" t="s">
        <v>1454</v>
      </c>
      <c r="N1323">
        <v>9260.5300000000007</v>
      </c>
      <c r="O1323">
        <v>-9260.5300000000007</v>
      </c>
      <c r="P1323" t="s">
        <v>154</v>
      </c>
      <c r="Q1323" t="s">
        <v>187</v>
      </c>
      <c r="R1323" t="s">
        <v>156</v>
      </c>
      <c r="S1323" t="s">
        <v>157</v>
      </c>
      <c r="T1323" t="s">
        <v>1455</v>
      </c>
    </row>
    <row r="1324" spans="1:20" x14ac:dyDescent="0.25">
      <c r="A1324">
        <v>2026</v>
      </c>
      <c r="B1324" t="s">
        <v>116</v>
      </c>
      <c r="C1324" s="142">
        <v>46064</v>
      </c>
      <c r="D1324" t="s">
        <v>61</v>
      </c>
      <c r="E1324" t="s">
        <v>3</v>
      </c>
      <c r="F1324" t="s">
        <v>62</v>
      </c>
      <c r="G1324" t="s">
        <v>329</v>
      </c>
      <c r="H1324" t="s">
        <v>161</v>
      </c>
      <c r="I1324" t="s">
        <v>310</v>
      </c>
      <c r="J1324" t="s">
        <v>62</v>
      </c>
      <c r="K1324" t="s">
        <v>162</v>
      </c>
      <c r="L1324" t="s">
        <v>163</v>
      </c>
      <c r="M1324" t="s">
        <v>1456</v>
      </c>
      <c r="N1324">
        <v>391.13</v>
      </c>
      <c r="O1324">
        <v>-391.13</v>
      </c>
      <c r="P1324" t="s">
        <v>154</v>
      </c>
      <c r="Q1324" t="s">
        <v>187</v>
      </c>
      <c r="R1324" t="s">
        <v>156</v>
      </c>
      <c r="S1324" t="s">
        <v>157</v>
      </c>
      <c r="T1324" t="s">
        <v>1457</v>
      </c>
    </row>
    <row r="1325" spans="1:20" x14ac:dyDescent="0.25">
      <c r="A1325">
        <v>2026</v>
      </c>
      <c r="B1325" t="s">
        <v>116</v>
      </c>
      <c r="C1325" s="142">
        <v>46076</v>
      </c>
      <c r="D1325" t="s">
        <v>61</v>
      </c>
      <c r="E1325" t="s">
        <v>3</v>
      </c>
      <c r="F1325" t="s">
        <v>62</v>
      </c>
      <c r="G1325" t="s">
        <v>329</v>
      </c>
      <c r="H1325" t="s">
        <v>161</v>
      </c>
      <c r="I1325" t="s">
        <v>310</v>
      </c>
      <c r="J1325" t="s">
        <v>62</v>
      </c>
      <c r="K1325" t="s">
        <v>162</v>
      </c>
      <c r="L1325" t="s">
        <v>163</v>
      </c>
      <c r="M1325" t="s">
        <v>1458</v>
      </c>
      <c r="N1325">
        <v>160</v>
      </c>
      <c r="O1325">
        <v>-160</v>
      </c>
      <c r="P1325" t="s">
        <v>154</v>
      </c>
      <c r="Q1325" t="s">
        <v>187</v>
      </c>
      <c r="R1325" t="s">
        <v>156</v>
      </c>
      <c r="S1325" t="s">
        <v>157</v>
      </c>
      <c r="T1325" t="s">
        <v>1459</v>
      </c>
    </row>
    <row r="1326" spans="1:20" x14ac:dyDescent="0.25">
      <c r="A1326">
        <v>2026</v>
      </c>
      <c r="B1326" t="s">
        <v>116</v>
      </c>
      <c r="C1326" s="142">
        <v>46079</v>
      </c>
      <c r="D1326" t="s">
        <v>61</v>
      </c>
      <c r="E1326" t="s">
        <v>3</v>
      </c>
      <c r="F1326" t="s">
        <v>62</v>
      </c>
      <c r="G1326" t="s">
        <v>329</v>
      </c>
      <c r="H1326" t="s">
        <v>161</v>
      </c>
      <c r="I1326" t="s">
        <v>310</v>
      </c>
      <c r="J1326" t="s">
        <v>62</v>
      </c>
      <c r="K1326" t="s">
        <v>162</v>
      </c>
      <c r="L1326" t="s">
        <v>163</v>
      </c>
      <c r="M1326" t="s">
        <v>1460</v>
      </c>
      <c r="N1326">
        <v>4244.3999999999996</v>
      </c>
      <c r="O1326">
        <v>-4244.3999999999996</v>
      </c>
      <c r="P1326" t="s">
        <v>154</v>
      </c>
      <c r="Q1326" t="s">
        <v>187</v>
      </c>
      <c r="R1326" t="s">
        <v>156</v>
      </c>
      <c r="S1326" t="s">
        <v>157</v>
      </c>
      <c r="T1326" t="s">
        <v>1461</v>
      </c>
    </row>
    <row r="1327" spans="1:20" x14ac:dyDescent="0.25">
      <c r="A1327">
        <v>2026</v>
      </c>
      <c r="B1327" t="s">
        <v>116</v>
      </c>
      <c r="C1327" s="142">
        <v>46081</v>
      </c>
      <c r="D1327" t="s">
        <v>61</v>
      </c>
      <c r="E1327" t="s">
        <v>3</v>
      </c>
      <c r="F1327" t="s">
        <v>62</v>
      </c>
      <c r="H1327" t="s">
        <v>291</v>
      </c>
      <c r="I1327" t="s">
        <v>310</v>
      </c>
      <c r="J1327" t="s">
        <v>62</v>
      </c>
      <c r="K1327" t="s">
        <v>311</v>
      </c>
      <c r="L1327" t="s">
        <v>312</v>
      </c>
      <c r="M1327" t="s">
        <v>335</v>
      </c>
      <c r="N1327">
        <v>10233.5</v>
      </c>
      <c r="O1327">
        <v>-10233.5</v>
      </c>
      <c r="P1327" t="s">
        <v>154</v>
      </c>
      <c r="Q1327" t="s">
        <v>187</v>
      </c>
      <c r="R1327" t="s">
        <v>314</v>
      </c>
      <c r="S1327" t="s">
        <v>315</v>
      </c>
      <c r="T1327" t="s">
        <v>336</v>
      </c>
    </row>
    <row r="1328" spans="1:20" x14ac:dyDescent="0.25">
      <c r="A1328">
        <v>2026</v>
      </c>
      <c r="B1328" t="s">
        <v>117</v>
      </c>
      <c r="C1328" s="142">
        <v>46105</v>
      </c>
      <c r="D1328" t="s">
        <v>61</v>
      </c>
      <c r="E1328" t="s">
        <v>3</v>
      </c>
      <c r="F1328" t="s">
        <v>62</v>
      </c>
      <c r="G1328" t="s">
        <v>329</v>
      </c>
      <c r="H1328" t="s">
        <v>161</v>
      </c>
      <c r="I1328" t="s">
        <v>310</v>
      </c>
      <c r="J1328" t="s">
        <v>62</v>
      </c>
      <c r="K1328" t="s">
        <v>152</v>
      </c>
      <c r="L1328" t="s">
        <v>153</v>
      </c>
      <c r="M1328" t="s">
        <v>674</v>
      </c>
      <c r="N1328">
        <v>55.53</v>
      </c>
      <c r="O1328">
        <v>-55.53</v>
      </c>
      <c r="P1328" t="s">
        <v>224</v>
      </c>
      <c r="Q1328" t="s">
        <v>187</v>
      </c>
      <c r="R1328" t="s">
        <v>156</v>
      </c>
      <c r="S1328" t="s">
        <v>157</v>
      </c>
      <c r="T1328" t="s">
        <v>675</v>
      </c>
    </row>
    <row r="1329" spans="1:20" x14ac:dyDescent="0.25">
      <c r="A1329">
        <v>2026</v>
      </c>
      <c r="B1329" t="s">
        <v>117</v>
      </c>
      <c r="C1329" s="142">
        <v>46083</v>
      </c>
      <c r="D1329" t="s">
        <v>61</v>
      </c>
      <c r="E1329" t="s">
        <v>3</v>
      </c>
      <c r="F1329" t="s">
        <v>62</v>
      </c>
      <c r="G1329" t="s">
        <v>329</v>
      </c>
      <c r="H1329" t="s">
        <v>161</v>
      </c>
      <c r="I1329" t="s">
        <v>310</v>
      </c>
      <c r="J1329" t="s">
        <v>62</v>
      </c>
      <c r="K1329" t="s">
        <v>162</v>
      </c>
      <c r="L1329" t="s">
        <v>163</v>
      </c>
      <c r="M1329" t="s">
        <v>1462</v>
      </c>
      <c r="N1329">
        <v>47.4</v>
      </c>
      <c r="O1329">
        <v>-47.4</v>
      </c>
      <c r="P1329" t="s">
        <v>224</v>
      </c>
      <c r="Q1329" t="s">
        <v>187</v>
      </c>
      <c r="R1329" t="s">
        <v>156</v>
      </c>
      <c r="S1329" t="s">
        <v>157</v>
      </c>
      <c r="T1329" t="s">
        <v>1463</v>
      </c>
    </row>
    <row r="1330" spans="1:20" x14ac:dyDescent="0.25">
      <c r="A1330">
        <v>2026</v>
      </c>
      <c r="B1330" t="s">
        <v>117</v>
      </c>
      <c r="C1330" s="142">
        <v>46086</v>
      </c>
      <c r="D1330" t="s">
        <v>61</v>
      </c>
      <c r="E1330" t="s">
        <v>3</v>
      </c>
      <c r="F1330" t="s">
        <v>62</v>
      </c>
      <c r="G1330" t="s">
        <v>329</v>
      </c>
      <c r="H1330" t="s">
        <v>161</v>
      </c>
      <c r="I1330" t="s">
        <v>310</v>
      </c>
      <c r="J1330" t="s">
        <v>62</v>
      </c>
      <c r="K1330" t="s">
        <v>162</v>
      </c>
      <c r="L1330" t="s">
        <v>163</v>
      </c>
      <c r="M1330" t="s">
        <v>319</v>
      </c>
      <c r="N1330">
        <v>4000</v>
      </c>
      <c r="O1330">
        <v>-4000</v>
      </c>
      <c r="P1330" t="s">
        <v>224</v>
      </c>
      <c r="Q1330" t="s">
        <v>187</v>
      </c>
      <c r="R1330" t="s">
        <v>156</v>
      </c>
      <c r="S1330" t="s">
        <v>157</v>
      </c>
      <c r="T1330" t="s">
        <v>1464</v>
      </c>
    </row>
    <row r="1331" spans="1:20" x14ac:dyDescent="0.25">
      <c r="A1331">
        <v>2026</v>
      </c>
      <c r="B1331" t="s">
        <v>117</v>
      </c>
      <c r="C1331" s="142">
        <v>46090</v>
      </c>
      <c r="D1331" t="s">
        <v>61</v>
      </c>
      <c r="E1331" t="s">
        <v>3</v>
      </c>
      <c r="F1331" t="s">
        <v>62</v>
      </c>
      <c r="G1331" t="s">
        <v>329</v>
      </c>
      <c r="H1331" t="s">
        <v>161</v>
      </c>
      <c r="I1331" t="s">
        <v>310</v>
      </c>
      <c r="J1331" t="s">
        <v>62</v>
      </c>
      <c r="K1331" t="s">
        <v>162</v>
      </c>
      <c r="L1331" t="s">
        <v>163</v>
      </c>
      <c r="M1331" t="s">
        <v>1465</v>
      </c>
      <c r="N1331">
        <v>3189.84</v>
      </c>
      <c r="O1331">
        <v>-3189.84</v>
      </c>
      <c r="P1331" t="s">
        <v>224</v>
      </c>
      <c r="Q1331" t="s">
        <v>187</v>
      </c>
      <c r="R1331" t="s">
        <v>156</v>
      </c>
      <c r="S1331" t="s">
        <v>157</v>
      </c>
      <c r="T1331" t="s">
        <v>1466</v>
      </c>
    </row>
    <row r="1332" spans="1:20" x14ac:dyDescent="0.25">
      <c r="A1332">
        <v>2026</v>
      </c>
      <c r="B1332" t="s">
        <v>117</v>
      </c>
      <c r="C1332" s="142">
        <v>46105</v>
      </c>
      <c r="D1332" t="s">
        <v>61</v>
      </c>
      <c r="E1332" t="s">
        <v>3</v>
      </c>
      <c r="F1332" t="s">
        <v>62</v>
      </c>
      <c r="G1332" t="s">
        <v>329</v>
      </c>
      <c r="H1332" t="s">
        <v>161</v>
      </c>
      <c r="I1332" t="s">
        <v>310</v>
      </c>
      <c r="J1332" t="s">
        <v>62</v>
      </c>
      <c r="K1332" t="s">
        <v>162</v>
      </c>
      <c r="L1332" t="s">
        <v>163</v>
      </c>
      <c r="M1332" t="s">
        <v>674</v>
      </c>
      <c r="N1332">
        <v>55.53</v>
      </c>
      <c r="O1332">
        <v>-55.53</v>
      </c>
      <c r="P1332" t="s">
        <v>224</v>
      </c>
      <c r="Q1332" t="s">
        <v>187</v>
      </c>
      <c r="R1332" t="s">
        <v>156</v>
      </c>
      <c r="S1332" t="s">
        <v>157</v>
      </c>
      <c r="T1332" t="s">
        <v>675</v>
      </c>
    </row>
    <row r="1333" spans="1:20" x14ac:dyDescent="0.25">
      <c r="A1333">
        <v>2026</v>
      </c>
      <c r="B1333" t="s">
        <v>117</v>
      </c>
      <c r="C1333" s="142">
        <v>46112</v>
      </c>
      <c r="D1333" t="s">
        <v>61</v>
      </c>
      <c r="E1333" t="s">
        <v>3</v>
      </c>
      <c r="F1333" t="s">
        <v>62</v>
      </c>
      <c r="H1333" t="s">
        <v>291</v>
      </c>
      <c r="I1333" t="s">
        <v>310</v>
      </c>
      <c r="J1333" t="s">
        <v>62</v>
      </c>
      <c r="K1333" t="s">
        <v>311</v>
      </c>
      <c r="L1333" t="s">
        <v>312</v>
      </c>
      <c r="M1333" t="s">
        <v>347</v>
      </c>
      <c r="N1333">
        <v>7395.53</v>
      </c>
      <c r="O1333">
        <v>-7395.53</v>
      </c>
      <c r="P1333" t="s">
        <v>154</v>
      </c>
      <c r="Q1333" t="s">
        <v>187</v>
      </c>
      <c r="R1333" t="s">
        <v>314</v>
      </c>
      <c r="S1333" t="s">
        <v>315</v>
      </c>
      <c r="T1333" t="s">
        <v>348</v>
      </c>
    </row>
    <row r="1334" spans="1:20" x14ac:dyDescent="0.25">
      <c r="A1334">
        <v>2025</v>
      </c>
      <c r="B1334" t="s">
        <v>104</v>
      </c>
      <c r="C1334" s="142">
        <v>45705</v>
      </c>
      <c r="D1334" t="s">
        <v>88</v>
      </c>
      <c r="E1334" t="s">
        <v>3</v>
      </c>
      <c r="F1334" t="s">
        <v>89</v>
      </c>
      <c r="G1334" t="s">
        <v>329</v>
      </c>
      <c r="H1334" t="s">
        <v>150</v>
      </c>
      <c r="I1334" t="s">
        <v>350</v>
      </c>
      <c r="J1334" t="s">
        <v>89</v>
      </c>
      <c r="K1334" t="s">
        <v>152</v>
      </c>
      <c r="L1334" t="s">
        <v>153</v>
      </c>
      <c r="N1334">
        <v>148.72999999999999</v>
      </c>
      <c r="O1334">
        <v>148.72999999999999</v>
      </c>
      <c r="P1334" t="s">
        <v>154</v>
      </c>
      <c r="Q1334" t="s">
        <v>155</v>
      </c>
      <c r="R1334" t="s">
        <v>156</v>
      </c>
      <c r="S1334" t="s">
        <v>157</v>
      </c>
      <c r="T1334" t="s">
        <v>89</v>
      </c>
    </row>
    <row r="1335" spans="1:20" x14ac:dyDescent="0.25">
      <c r="A1335">
        <v>2025</v>
      </c>
      <c r="B1335" t="s">
        <v>108</v>
      </c>
      <c r="C1335" s="142">
        <v>45824</v>
      </c>
      <c r="D1335" t="s">
        <v>88</v>
      </c>
      <c r="E1335" t="s">
        <v>3</v>
      </c>
      <c r="F1335" t="s">
        <v>89</v>
      </c>
      <c r="G1335" t="s">
        <v>449</v>
      </c>
      <c r="H1335" t="s">
        <v>161</v>
      </c>
      <c r="I1335" t="s">
        <v>89</v>
      </c>
      <c r="J1335" t="s">
        <v>89</v>
      </c>
      <c r="K1335" t="s">
        <v>162</v>
      </c>
      <c r="L1335" t="s">
        <v>163</v>
      </c>
      <c r="M1335" t="s">
        <v>1467</v>
      </c>
      <c r="N1335">
        <v>1802</v>
      </c>
      <c r="O1335">
        <v>-1802</v>
      </c>
      <c r="P1335" t="s">
        <v>154</v>
      </c>
      <c r="Q1335" t="s">
        <v>165</v>
      </c>
      <c r="R1335" t="s">
        <v>166</v>
      </c>
      <c r="S1335" t="s">
        <v>167</v>
      </c>
      <c r="T1335" t="s">
        <v>1468</v>
      </c>
    </row>
    <row r="1336" spans="1:20" x14ac:dyDescent="0.25">
      <c r="A1336">
        <v>2025</v>
      </c>
      <c r="B1336" t="s">
        <v>110</v>
      </c>
      <c r="C1336" s="142">
        <v>45898</v>
      </c>
      <c r="D1336" t="s">
        <v>88</v>
      </c>
      <c r="E1336" t="s">
        <v>3</v>
      </c>
      <c r="F1336" t="s">
        <v>89</v>
      </c>
      <c r="G1336" t="s">
        <v>449</v>
      </c>
      <c r="H1336" t="s">
        <v>161</v>
      </c>
      <c r="I1336" t="s">
        <v>89</v>
      </c>
      <c r="J1336" t="s">
        <v>89</v>
      </c>
      <c r="K1336" t="s">
        <v>159</v>
      </c>
      <c r="L1336" t="s">
        <v>160</v>
      </c>
      <c r="M1336" t="s">
        <v>1469</v>
      </c>
      <c r="N1336">
        <v>712.98</v>
      </c>
      <c r="O1336">
        <v>-712.98</v>
      </c>
      <c r="P1336" t="s">
        <v>154</v>
      </c>
      <c r="Q1336" t="s">
        <v>165</v>
      </c>
      <c r="R1336" t="s">
        <v>166</v>
      </c>
      <c r="S1336" t="s">
        <v>167</v>
      </c>
      <c r="T1336" t="s">
        <v>1470</v>
      </c>
    </row>
    <row r="1337" spans="1:20" x14ac:dyDescent="0.25">
      <c r="A1337">
        <v>2025</v>
      </c>
      <c r="B1337" t="s">
        <v>111</v>
      </c>
      <c r="C1337" s="142">
        <v>45901</v>
      </c>
      <c r="D1337" t="s">
        <v>88</v>
      </c>
      <c r="E1337" t="s">
        <v>3</v>
      </c>
      <c r="F1337" t="s">
        <v>89</v>
      </c>
      <c r="G1337" t="s">
        <v>449</v>
      </c>
      <c r="H1337" t="s">
        <v>161</v>
      </c>
      <c r="I1337" t="s">
        <v>89</v>
      </c>
      <c r="J1337" t="s">
        <v>89</v>
      </c>
      <c r="K1337" t="s">
        <v>152</v>
      </c>
      <c r="L1337" t="s">
        <v>153</v>
      </c>
      <c r="M1337" t="s">
        <v>524</v>
      </c>
      <c r="N1337">
        <v>146.99</v>
      </c>
      <c r="O1337">
        <v>-146.99</v>
      </c>
      <c r="P1337" t="s">
        <v>154</v>
      </c>
      <c r="Q1337" t="s">
        <v>165</v>
      </c>
      <c r="R1337" t="s">
        <v>166</v>
      </c>
      <c r="S1337" t="s">
        <v>167</v>
      </c>
      <c r="T1337" t="s">
        <v>525</v>
      </c>
    </row>
    <row r="1338" spans="1:20" x14ac:dyDescent="0.25">
      <c r="A1338">
        <v>2025</v>
      </c>
      <c r="B1338" t="s">
        <v>111</v>
      </c>
      <c r="C1338" s="142">
        <v>45905</v>
      </c>
      <c r="D1338" t="s">
        <v>88</v>
      </c>
      <c r="E1338" t="s">
        <v>3</v>
      </c>
      <c r="F1338" t="s">
        <v>89</v>
      </c>
      <c r="G1338" t="s">
        <v>449</v>
      </c>
      <c r="H1338" t="s">
        <v>161</v>
      </c>
      <c r="I1338" t="s">
        <v>89</v>
      </c>
      <c r="J1338" t="s">
        <v>89</v>
      </c>
      <c r="K1338" t="s">
        <v>162</v>
      </c>
      <c r="L1338" t="s">
        <v>163</v>
      </c>
      <c r="M1338" t="s">
        <v>1471</v>
      </c>
      <c r="N1338">
        <v>8515.66</v>
      </c>
      <c r="O1338">
        <v>-8515.66</v>
      </c>
      <c r="P1338" t="s">
        <v>154</v>
      </c>
      <c r="Q1338" t="s">
        <v>165</v>
      </c>
      <c r="R1338" t="s">
        <v>166</v>
      </c>
      <c r="S1338" t="s">
        <v>167</v>
      </c>
      <c r="T1338" t="s">
        <v>1472</v>
      </c>
    </row>
    <row r="1339" spans="1:20" x14ac:dyDescent="0.25">
      <c r="A1339">
        <v>2025</v>
      </c>
      <c r="B1339" t="s">
        <v>113</v>
      </c>
      <c r="C1339" s="142">
        <v>45978</v>
      </c>
      <c r="D1339" t="s">
        <v>88</v>
      </c>
      <c r="E1339" t="s">
        <v>3</v>
      </c>
      <c r="F1339" t="s">
        <v>89</v>
      </c>
      <c r="G1339" t="s">
        <v>449</v>
      </c>
      <c r="H1339" t="s">
        <v>161</v>
      </c>
      <c r="I1339" t="s">
        <v>89</v>
      </c>
      <c r="J1339" t="s">
        <v>89</v>
      </c>
      <c r="K1339" t="s">
        <v>162</v>
      </c>
      <c r="L1339" t="s">
        <v>163</v>
      </c>
      <c r="M1339" t="s">
        <v>1473</v>
      </c>
      <c r="N1339">
        <v>34.729999999999997</v>
      </c>
      <c r="O1339">
        <v>-34.729999999999997</v>
      </c>
      <c r="P1339" t="s">
        <v>154</v>
      </c>
      <c r="Q1339" t="s">
        <v>187</v>
      </c>
      <c r="R1339" t="s">
        <v>166</v>
      </c>
      <c r="S1339" t="s">
        <v>167</v>
      </c>
      <c r="T1339" t="s">
        <v>1474</v>
      </c>
    </row>
    <row r="1340" spans="1:20" x14ac:dyDescent="0.25">
      <c r="A1340">
        <v>2025</v>
      </c>
      <c r="B1340" t="s">
        <v>113</v>
      </c>
      <c r="C1340" s="142">
        <v>45980</v>
      </c>
      <c r="D1340" t="s">
        <v>88</v>
      </c>
      <c r="E1340" t="s">
        <v>3</v>
      </c>
      <c r="F1340" t="s">
        <v>89</v>
      </c>
      <c r="G1340" t="s">
        <v>449</v>
      </c>
      <c r="H1340" t="s">
        <v>161</v>
      </c>
      <c r="I1340" t="s">
        <v>89</v>
      </c>
      <c r="J1340" t="s">
        <v>89</v>
      </c>
      <c r="K1340" t="s">
        <v>162</v>
      </c>
      <c r="L1340" t="s">
        <v>163</v>
      </c>
      <c r="M1340" t="s">
        <v>652</v>
      </c>
      <c r="N1340">
        <v>381.46</v>
      </c>
      <c r="O1340">
        <v>-381.46</v>
      </c>
      <c r="P1340" t="s">
        <v>154</v>
      </c>
      <c r="Q1340" t="s">
        <v>187</v>
      </c>
      <c r="R1340" t="s">
        <v>166</v>
      </c>
      <c r="S1340" t="s">
        <v>167</v>
      </c>
      <c r="T1340" t="s">
        <v>1475</v>
      </c>
    </row>
    <row r="1341" spans="1:20" x14ac:dyDescent="0.25">
      <c r="A1341">
        <v>2026</v>
      </c>
      <c r="B1341" t="s">
        <v>115</v>
      </c>
      <c r="C1341" s="142">
        <v>46048</v>
      </c>
      <c r="D1341" t="s">
        <v>88</v>
      </c>
      <c r="E1341" t="s">
        <v>3</v>
      </c>
      <c r="F1341" t="s">
        <v>89</v>
      </c>
      <c r="G1341" t="s">
        <v>449</v>
      </c>
      <c r="H1341" t="s">
        <v>161</v>
      </c>
      <c r="I1341" t="s">
        <v>89</v>
      </c>
      <c r="J1341" t="s">
        <v>89</v>
      </c>
      <c r="K1341" t="s">
        <v>162</v>
      </c>
      <c r="L1341" t="s">
        <v>163</v>
      </c>
      <c r="M1341" t="s">
        <v>1476</v>
      </c>
      <c r="N1341">
        <v>1350</v>
      </c>
      <c r="O1341">
        <v>-1350</v>
      </c>
      <c r="P1341" t="s">
        <v>154</v>
      </c>
      <c r="Q1341" t="s">
        <v>187</v>
      </c>
      <c r="R1341" t="s">
        <v>156</v>
      </c>
      <c r="S1341" t="s">
        <v>157</v>
      </c>
      <c r="T1341" t="s">
        <v>1477</v>
      </c>
    </row>
    <row r="1342" spans="1:20" x14ac:dyDescent="0.25">
      <c r="A1342">
        <v>2026</v>
      </c>
      <c r="B1342" t="s">
        <v>117</v>
      </c>
      <c r="C1342" s="142">
        <v>46108</v>
      </c>
      <c r="D1342" t="s">
        <v>88</v>
      </c>
      <c r="E1342" t="s">
        <v>3</v>
      </c>
      <c r="F1342" t="s">
        <v>89</v>
      </c>
      <c r="G1342" t="s">
        <v>449</v>
      </c>
      <c r="H1342" t="s">
        <v>161</v>
      </c>
      <c r="I1342" t="s">
        <v>1478</v>
      </c>
      <c r="J1342" t="s">
        <v>89</v>
      </c>
      <c r="K1342" t="s">
        <v>162</v>
      </c>
      <c r="L1342" t="s">
        <v>163</v>
      </c>
      <c r="M1342" t="s">
        <v>1479</v>
      </c>
      <c r="N1342">
        <v>1330.02</v>
      </c>
      <c r="O1342">
        <v>-1330.02</v>
      </c>
      <c r="P1342" t="s">
        <v>224</v>
      </c>
      <c r="Q1342" t="s">
        <v>187</v>
      </c>
      <c r="R1342" t="s">
        <v>1480</v>
      </c>
      <c r="S1342" t="s">
        <v>167</v>
      </c>
      <c r="T1342" t="s">
        <v>1481</v>
      </c>
    </row>
    <row r="1343" spans="1:20" x14ac:dyDescent="0.25">
      <c r="A1343">
        <v>2026</v>
      </c>
      <c r="B1343" t="s">
        <v>117</v>
      </c>
      <c r="C1343" s="142">
        <v>46108</v>
      </c>
      <c r="D1343" t="s">
        <v>88</v>
      </c>
      <c r="E1343" t="s">
        <v>3</v>
      </c>
      <c r="F1343" t="s">
        <v>89</v>
      </c>
      <c r="H1343" t="s">
        <v>161</v>
      </c>
      <c r="I1343" t="s">
        <v>89</v>
      </c>
      <c r="J1343" t="s">
        <v>89</v>
      </c>
      <c r="K1343" t="s">
        <v>162</v>
      </c>
      <c r="L1343" t="s">
        <v>163</v>
      </c>
      <c r="M1343" t="s">
        <v>1479</v>
      </c>
      <c r="N1343">
        <v>1330.02</v>
      </c>
      <c r="O1343">
        <v>-1330.02</v>
      </c>
      <c r="P1343" t="s">
        <v>224</v>
      </c>
      <c r="Q1343" t="s">
        <v>187</v>
      </c>
      <c r="R1343" t="s">
        <v>1480</v>
      </c>
      <c r="S1343" t="s">
        <v>167</v>
      </c>
      <c r="T1343" t="s">
        <v>1482</v>
      </c>
    </row>
    <row r="1344" spans="1:20" x14ac:dyDescent="0.25">
      <c r="A1344">
        <v>2025</v>
      </c>
      <c r="B1344" t="s">
        <v>104</v>
      </c>
      <c r="C1344" s="142">
        <v>45706</v>
      </c>
      <c r="D1344" t="s">
        <v>88</v>
      </c>
      <c r="E1344" t="s">
        <v>3</v>
      </c>
      <c r="F1344" t="s">
        <v>90</v>
      </c>
      <c r="G1344" t="s">
        <v>329</v>
      </c>
      <c r="H1344" t="s">
        <v>150</v>
      </c>
      <c r="I1344" t="s">
        <v>350</v>
      </c>
      <c r="J1344" t="s">
        <v>90</v>
      </c>
      <c r="K1344" t="s">
        <v>152</v>
      </c>
      <c r="L1344" t="s">
        <v>153</v>
      </c>
      <c r="N1344">
        <v>45.02</v>
      </c>
      <c r="O1344">
        <v>45.02</v>
      </c>
      <c r="P1344" t="s">
        <v>154</v>
      </c>
      <c r="Q1344" t="s">
        <v>155</v>
      </c>
      <c r="R1344" t="s">
        <v>156</v>
      </c>
      <c r="S1344" t="s">
        <v>157</v>
      </c>
      <c r="T1344" t="s">
        <v>90</v>
      </c>
    </row>
    <row r="1345" spans="1:20" x14ac:dyDescent="0.25">
      <c r="A1345">
        <v>2025</v>
      </c>
      <c r="B1345" t="s">
        <v>104</v>
      </c>
      <c r="C1345" s="142">
        <v>45692</v>
      </c>
      <c r="D1345" t="s">
        <v>88</v>
      </c>
      <c r="E1345" t="s">
        <v>3</v>
      </c>
      <c r="F1345" t="s">
        <v>90</v>
      </c>
      <c r="G1345" t="s">
        <v>329</v>
      </c>
      <c r="H1345" t="s">
        <v>150</v>
      </c>
      <c r="I1345" t="s">
        <v>350</v>
      </c>
      <c r="J1345" t="s">
        <v>90</v>
      </c>
      <c r="K1345" t="s">
        <v>206</v>
      </c>
      <c r="L1345" t="s">
        <v>207</v>
      </c>
      <c r="N1345">
        <v>680</v>
      </c>
      <c r="O1345">
        <v>680</v>
      </c>
      <c r="P1345" t="s">
        <v>154</v>
      </c>
      <c r="Q1345" t="s">
        <v>155</v>
      </c>
      <c r="R1345" t="s">
        <v>156</v>
      </c>
      <c r="S1345" t="s">
        <v>157</v>
      </c>
      <c r="T1345" t="s">
        <v>90</v>
      </c>
    </row>
    <row r="1346" spans="1:20" x14ac:dyDescent="0.25">
      <c r="A1346">
        <v>2025</v>
      </c>
      <c r="B1346" t="s">
        <v>108</v>
      </c>
      <c r="C1346" s="142">
        <v>45825</v>
      </c>
      <c r="D1346" t="s">
        <v>88</v>
      </c>
      <c r="E1346" t="s">
        <v>3</v>
      </c>
      <c r="F1346" t="s">
        <v>90</v>
      </c>
      <c r="G1346" t="s">
        <v>449</v>
      </c>
      <c r="H1346" t="s">
        <v>161</v>
      </c>
      <c r="I1346" t="s">
        <v>90</v>
      </c>
      <c r="J1346" t="s">
        <v>90</v>
      </c>
      <c r="K1346" t="s">
        <v>162</v>
      </c>
      <c r="L1346" t="s">
        <v>163</v>
      </c>
      <c r="M1346" t="s">
        <v>1483</v>
      </c>
      <c r="N1346">
        <v>2872</v>
      </c>
      <c r="O1346">
        <v>-2872</v>
      </c>
      <c r="P1346" t="s">
        <v>154</v>
      </c>
      <c r="Q1346" t="s">
        <v>165</v>
      </c>
      <c r="R1346" t="s">
        <v>166</v>
      </c>
      <c r="S1346" t="s">
        <v>167</v>
      </c>
      <c r="T1346" t="s">
        <v>1484</v>
      </c>
    </row>
    <row r="1347" spans="1:20" x14ac:dyDescent="0.25">
      <c r="A1347">
        <v>2025</v>
      </c>
      <c r="B1347" t="s">
        <v>108</v>
      </c>
      <c r="C1347" s="142">
        <v>45831</v>
      </c>
      <c r="D1347" t="s">
        <v>88</v>
      </c>
      <c r="E1347" t="s">
        <v>3</v>
      </c>
      <c r="F1347" t="s">
        <v>90</v>
      </c>
      <c r="G1347" t="s">
        <v>449</v>
      </c>
      <c r="H1347" t="s">
        <v>291</v>
      </c>
      <c r="I1347" t="s">
        <v>90</v>
      </c>
      <c r="J1347" t="s">
        <v>90</v>
      </c>
      <c r="K1347" t="s">
        <v>162</v>
      </c>
      <c r="L1347" t="s">
        <v>163</v>
      </c>
      <c r="M1347" t="s">
        <v>1485</v>
      </c>
      <c r="N1347">
        <v>100</v>
      </c>
      <c r="O1347">
        <v>-100</v>
      </c>
      <c r="P1347" t="s">
        <v>154</v>
      </c>
      <c r="Q1347" t="s">
        <v>165</v>
      </c>
      <c r="R1347" t="s">
        <v>166</v>
      </c>
      <c r="S1347" t="s">
        <v>167</v>
      </c>
      <c r="T1347" t="s">
        <v>1486</v>
      </c>
    </row>
    <row r="1348" spans="1:20" x14ac:dyDescent="0.25">
      <c r="A1348">
        <v>2025</v>
      </c>
      <c r="B1348" t="s">
        <v>108</v>
      </c>
      <c r="C1348" s="142">
        <v>45838</v>
      </c>
      <c r="D1348" t="s">
        <v>88</v>
      </c>
      <c r="E1348" t="s">
        <v>3</v>
      </c>
      <c r="F1348" t="s">
        <v>90</v>
      </c>
      <c r="G1348" t="s">
        <v>449</v>
      </c>
      <c r="H1348" t="s">
        <v>161</v>
      </c>
      <c r="I1348" t="s">
        <v>90</v>
      </c>
      <c r="J1348" t="s">
        <v>90</v>
      </c>
      <c r="K1348" t="s">
        <v>162</v>
      </c>
      <c r="L1348" t="s">
        <v>163</v>
      </c>
      <c r="M1348" t="s">
        <v>1102</v>
      </c>
      <c r="N1348">
        <v>850</v>
      </c>
      <c r="O1348">
        <v>-850</v>
      </c>
      <c r="P1348" t="s">
        <v>154</v>
      </c>
      <c r="Q1348" t="s">
        <v>165</v>
      </c>
      <c r="R1348" t="s">
        <v>166</v>
      </c>
      <c r="S1348" t="s">
        <v>167</v>
      </c>
      <c r="T1348" t="s">
        <v>1103</v>
      </c>
    </row>
    <row r="1349" spans="1:20" x14ac:dyDescent="0.25">
      <c r="A1349">
        <v>2025</v>
      </c>
      <c r="B1349" t="s">
        <v>108</v>
      </c>
      <c r="C1349" s="142">
        <v>45809</v>
      </c>
      <c r="D1349" t="s">
        <v>88</v>
      </c>
      <c r="E1349" t="s">
        <v>3</v>
      </c>
      <c r="F1349" t="s">
        <v>90</v>
      </c>
      <c r="G1349" t="s">
        <v>449</v>
      </c>
      <c r="H1349" t="s">
        <v>357</v>
      </c>
      <c r="I1349" t="s">
        <v>90</v>
      </c>
      <c r="J1349" t="s">
        <v>90</v>
      </c>
      <c r="K1349" t="s">
        <v>311</v>
      </c>
      <c r="L1349" t="s">
        <v>312</v>
      </c>
      <c r="N1349">
        <v>7988.46</v>
      </c>
      <c r="O1349">
        <v>-7988.46</v>
      </c>
      <c r="P1349" t="s">
        <v>154</v>
      </c>
      <c r="Q1349" t="s">
        <v>165</v>
      </c>
      <c r="R1349" t="s">
        <v>166</v>
      </c>
      <c r="S1349" t="s">
        <v>167</v>
      </c>
      <c r="T1349" t="s">
        <v>358</v>
      </c>
    </row>
    <row r="1350" spans="1:20" x14ac:dyDescent="0.25">
      <c r="A1350">
        <v>2025</v>
      </c>
      <c r="B1350" t="s">
        <v>109</v>
      </c>
      <c r="C1350" s="142">
        <v>45839</v>
      </c>
      <c r="D1350" t="s">
        <v>88</v>
      </c>
      <c r="E1350" t="s">
        <v>3</v>
      </c>
      <c r="F1350" t="s">
        <v>90</v>
      </c>
      <c r="G1350" t="s">
        <v>449</v>
      </c>
      <c r="H1350" t="s">
        <v>161</v>
      </c>
      <c r="I1350" t="s">
        <v>90</v>
      </c>
      <c r="J1350" t="s">
        <v>90</v>
      </c>
      <c r="K1350" t="s">
        <v>152</v>
      </c>
      <c r="L1350" t="s">
        <v>153</v>
      </c>
      <c r="M1350" t="s">
        <v>1487</v>
      </c>
      <c r="N1350">
        <v>36.99</v>
      </c>
      <c r="O1350">
        <v>-36.99</v>
      </c>
      <c r="P1350" t="s">
        <v>154</v>
      </c>
      <c r="Q1350" t="s">
        <v>165</v>
      </c>
      <c r="R1350" t="s">
        <v>166</v>
      </c>
      <c r="S1350" t="s">
        <v>167</v>
      </c>
      <c r="T1350" t="s">
        <v>1488</v>
      </c>
    </row>
    <row r="1351" spans="1:20" x14ac:dyDescent="0.25">
      <c r="A1351">
        <v>2025</v>
      </c>
      <c r="B1351" t="s">
        <v>109</v>
      </c>
      <c r="C1351" s="142">
        <v>45852</v>
      </c>
      <c r="D1351" t="s">
        <v>88</v>
      </c>
      <c r="E1351" t="s">
        <v>3</v>
      </c>
      <c r="F1351" t="s">
        <v>90</v>
      </c>
      <c r="G1351" t="s">
        <v>449</v>
      </c>
      <c r="H1351" t="s">
        <v>161</v>
      </c>
      <c r="I1351" t="s">
        <v>90</v>
      </c>
      <c r="J1351" t="s">
        <v>90</v>
      </c>
      <c r="K1351" t="s">
        <v>162</v>
      </c>
      <c r="L1351" t="s">
        <v>163</v>
      </c>
      <c r="M1351" t="s">
        <v>1489</v>
      </c>
      <c r="N1351">
        <v>29.15</v>
      </c>
      <c r="O1351">
        <v>-29.15</v>
      </c>
      <c r="P1351" t="s">
        <v>154</v>
      </c>
      <c r="Q1351" t="s">
        <v>165</v>
      </c>
      <c r="R1351" t="s">
        <v>166</v>
      </c>
      <c r="S1351" t="s">
        <v>167</v>
      </c>
      <c r="T1351" t="s">
        <v>1490</v>
      </c>
    </row>
    <row r="1352" spans="1:20" x14ac:dyDescent="0.25">
      <c r="A1352">
        <v>2025</v>
      </c>
      <c r="B1352" t="s">
        <v>109</v>
      </c>
      <c r="C1352" s="142">
        <v>45852</v>
      </c>
      <c r="D1352" t="s">
        <v>88</v>
      </c>
      <c r="E1352" t="s">
        <v>3</v>
      </c>
      <c r="F1352" t="s">
        <v>90</v>
      </c>
      <c r="G1352" t="s">
        <v>449</v>
      </c>
      <c r="H1352" t="s">
        <v>161</v>
      </c>
      <c r="I1352" t="s">
        <v>90</v>
      </c>
      <c r="J1352" t="s">
        <v>90</v>
      </c>
      <c r="K1352" t="s">
        <v>162</v>
      </c>
      <c r="L1352" t="s">
        <v>163</v>
      </c>
      <c r="M1352" t="s">
        <v>1489</v>
      </c>
      <c r="N1352">
        <v>29.15</v>
      </c>
      <c r="O1352">
        <v>-29.15</v>
      </c>
      <c r="P1352" t="s">
        <v>154</v>
      </c>
      <c r="Q1352" t="s">
        <v>165</v>
      </c>
      <c r="R1352" t="s">
        <v>166</v>
      </c>
      <c r="S1352" t="s">
        <v>167</v>
      </c>
      <c r="T1352" t="s">
        <v>1490</v>
      </c>
    </row>
    <row r="1353" spans="1:20" x14ac:dyDescent="0.25">
      <c r="A1353">
        <v>2025</v>
      </c>
      <c r="B1353" t="s">
        <v>109</v>
      </c>
      <c r="C1353" s="142">
        <v>45855</v>
      </c>
      <c r="D1353" t="s">
        <v>88</v>
      </c>
      <c r="E1353" t="s">
        <v>3</v>
      </c>
      <c r="F1353" t="s">
        <v>90</v>
      </c>
      <c r="G1353" t="s">
        <v>449</v>
      </c>
      <c r="H1353" t="s">
        <v>161</v>
      </c>
      <c r="I1353" t="s">
        <v>90</v>
      </c>
      <c r="J1353" t="s">
        <v>90</v>
      </c>
      <c r="K1353" t="s">
        <v>162</v>
      </c>
      <c r="L1353" t="s">
        <v>163</v>
      </c>
      <c r="M1353" t="s">
        <v>1491</v>
      </c>
      <c r="N1353">
        <v>6.8</v>
      </c>
      <c r="O1353">
        <v>-6.8</v>
      </c>
      <c r="P1353" t="s">
        <v>154</v>
      </c>
      <c r="Q1353" t="s">
        <v>165</v>
      </c>
      <c r="R1353" t="s">
        <v>166</v>
      </c>
      <c r="S1353" t="s">
        <v>167</v>
      </c>
      <c r="T1353" t="s">
        <v>1492</v>
      </c>
    </row>
    <row r="1354" spans="1:20" x14ac:dyDescent="0.25">
      <c r="A1354">
        <v>2025</v>
      </c>
      <c r="B1354" t="s">
        <v>109</v>
      </c>
      <c r="C1354" s="142">
        <v>45855</v>
      </c>
      <c r="D1354" t="s">
        <v>88</v>
      </c>
      <c r="E1354" t="s">
        <v>3</v>
      </c>
      <c r="F1354" t="s">
        <v>90</v>
      </c>
      <c r="G1354" t="s">
        <v>449</v>
      </c>
      <c r="H1354" t="s">
        <v>161</v>
      </c>
      <c r="I1354" t="s">
        <v>90</v>
      </c>
      <c r="J1354" t="s">
        <v>90</v>
      </c>
      <c r="K1354" t="s">
        <v>162</v>
      </c>
      <c r="L1354" t="s">
        <v>163</v>
      </c>
      <c r="M1354" t="s">
        <v>1493</v>
      </c>
      <c r="N1354">
        <v>1490</v>
      </c>
      <c r="O1354">
        <v>-1490</v>
      </c>
      <c r="P1354" t="s">
        <v>154</v>
      </c>
      <c r="Q1354" t="s">
        <v>165</v>
      </c>
      <c r="R1354" t="s">
        <v>166</v>
      </c>
      <c r="S1354" t="s">
        <v>167</v>
      </c>
      <c r="T1354" t="s">
        <v>1494</v>
      </c>
    </row>
    <row r="1355" spans="1:20" x14ac:dyDescent="0.25">
      <c r="A1355">
        <v>2025</v>
      </c>
      <c r="B1355" t="s">
        <v>109</v>
      </c>
      <c r="C1355" s="142">
        <v>45855</v>
      </c>
      <c r="D1355" t="s">
        <v>88</v>
      </c>
      <c r="E1355" t="s">
        <v>3</v>
      </c>
      <c r="F1355" t="s">
        <v>90</v>
      </c>
      <c r="G1355" t="s">
        <v>449</v>
      </c>
      <c r="H1355" t="s">
        <v>161</v>
      </c>
      <c r="I1355" t="s">
        <v>90</v>
      </c>
      <c r="J1355" t="s">
        <v>90</v>
      </c>
      <c r="K1355" t="s">
        <v>162</v>
      </c>
      <c r="L1355" t="s">
        <v>163</v>
      </c>
      <c r="M1355" t="s">
        <v>1106</v>
      </c>
      <c r="N1355">
        <v>367.46</v>
      </c>
      <c r="O1355">
        <v>-367.46</v>
      </c>
      <c r="P1355" t="s">
        <v>154</v>
      </c>
      <c r="Q1355" t="s">
        <v>165</v>
      </c>
      <c r="R1355" t="s">
        <v>166</v>
      </c>
      <c r="S1355" t="s">
        <v>167</v>
      </c>
      <c r="T1355" t="s">
        <v>1107</v>
      </c>
    </row>
    <row r="1356" spans="1:20" x14ac:dyDescent="0.25">
      <c r="A1356">
        <v>2025</v>
      </c>
      <c r="B1356" t="s">
        <v>109</v>
      </c>
      <c r="C1356" s="142">
        <v>45856</v>
      </c>
      <c r="D1356" t="s">
        <v>88</v>
      </c>
      <c r="E1356" t="s">
        <v>3</v>
      </c>
      <c r="F1356" t="s">
        <v>90</v>
      </c>
      <c r="G1356" t="s">
        <v>449</v>
      </c>
      <c r="H1356" t="s">
        <v>161</v>
      </c>
      <c r="I1356" t="s">
        <v>90</v>
      </c>
      <c r="J1356" t="s">
        <v>90</v>
      </c>
      <c r="K1356" t="s">
        <v>162</v>
      </c>
      <c r="L1356" t="s">
        <v>163</v>
      </c>
      <c r="M1356" t="s">
        <v>1495</v>
      </c>
      <c r="N1356">
        <v>300.73</v>
      </c>
      <c r="O1356">
        <v>-300.73</v>
      </c>
      <c r="P1356" t="s">
        <v>154</v>
      </c>
      <c r="Q1356" t="s">
        <v>165</v>
      </c>
      <c r="R1356" t="s">
        <v>166</v>
      </c>
      <c r="S1356" t="s">
        <v>167</v>
      </c>
      <c r="T1356" t="s">
        <v>1496</v>
      </c>
    </row>
    <row r="1357" spans="1:20" x14ac:dyDescent="0.25">
      <c r="A1357">
        <v>2025</v>
      </c>
      <c r="B1357" t="s">
        <v>109</v>
      </c>
      <c r="C1357" s="142">
        <v>45856</v>
      </c>
      <c r="D1357" t="s">
        <v>88</v>
      </c>
      <c r="E1357" t="s">
        <v>3</v>
      </c>
      <c r="F1357" t="s">
        <v>90</v>
      </c>
      <c r="G1357" t="s">
        <v>449</v>
      </c>
      <c r="H1357" t="s">
        <v>161</v>
      </c>
      <c r="I1357" t="s">
        <v>90</v>
      </c>
      <c r="J1357" t="s">
        <v>90</v>
      </c>
      <c r="K1357" t="s">
        <v>162</v>
      </c>
      <c r="L1357" t="s">
        <v>163</v>
      </c>
      <c r="M1357" t="s">
        <v>1497</v>
      </c>
      <c r="N1357">
        <v>150</v>
      </c>
      <c r="O1357">
        <v>-150</v>
      </c>
      <c r="P1357" t="s">
        <v>154</v>
      </c>
      <c r="Q1357" t="s">
        <v>165</v>
      </c>
      <c r="R1357" t="s">
        <v>166</v>
      </c>
      <c r="S1357" t="s">
        <v>167</v>
      </c>
      <c r="T1357" t="s">
        <v>1498</v>
      </c>
    </row>
    <row r="1358" spans="1:20" x14ac:dyDescent="0.25">
      <c r="A1358">
        <v>2025</v>
      </c>
      <c r="B1358" t="s">
        <v>109</v>
      </c>
      <c r="C1358" s="142">
        <v>45856</v>
      </c>
      <c r="D1358" t="s">
        <v>88</v>
      </c>
      <c r="E1358" t="s">
        <v>3</v>
      </c>
      <c r="F1358" t="s">
        <v>90</v>
      </c>
      <c r="G1358" t="s">
        <v>449</v>
      </c>
      <c r="H1358" t="s">
        <v>161</v>
      </c>
      <c r="I1358" t="s">
        <v>90</v>
      </c>
      <c r="J1358" t="s">
        <v>90</v>
      </c>
      <c r="K1358" t="s">
        <v>162</v>
      </c>
      <c r="L1358" t="s">
        <v>163</v>
      </c>
      <c r="M1358" t="s">
        <v>1499</v>
      </c>
      <c r="N1358">
        <v>200</v>
      </c>
      <c r="O1358">
        <v>-200</v>
      </c>
      <c r="P1358" t="s">
        <v>154</v>
      </c>
      <c r="Q1358" t="s">
        <v>165</v>
      </c>
      <c r="R1358" t="s">
        <v>166</v>
      </c>
      <c r="S1358" t="s">
        <v>167</v>
      </c>
      <c r="T1358" t="s">
        <v>1500</v>
      </c>
    </row>
    <row r="1359" spans="1:20" x14ac:dyDescent="0.25">
      <c r="A1359">
        <v>2025</v>
      </c>
      <c r="B1359" t="s">
        <v>109</v>
      </c>
      <c r="C1359" s="142">
        <v>45859</v>
      </c>
      <c r="D1359" t="s">
        <v>88</v>
      </c>
      <c r="E1359" t="s">
        <v>3</v>
      </c>
      <c r="F1359" t="s">
        <v>90</v>
      </c>
      <c r="G1359" t="s">
        <v>449</v>
      </c>
      <c r="H1359" t="s">
        <v>161</v>
      </c>
      <c r="I1359" t="s">
        <v>90</v>
      </c>
      <c r="J1359" t="s">
        <v>90</v>
      </c>
      <c r="K1359" t="s">
        <v>162</v>
      </c>
      <c r="L1359" t="s">
        <v>163</v>
      </c>
      <c r="M1359" t="s">
        <v>1501</v>
      </c>
      <c r="N1359">
        <v>173</v>
      </c>
      <c r="O1359">
        <v>-173</v>
      </c>
      <c r="P1359" t="s">
        <v>154</v>
      </c>
      <c r="Q1359" t="s">
        <v>165</v>
      </c>
      <c r="R1359" t="s">
        <v>166</v>
      </c>
      <c r="S1359" t="s">
        <v>167</v>
      </c>
      <c r="T1359" t="s">
        <v>1502</v>
      </c>
    </row>
    <row r="1360" spans="1:20" x14ac:dyDescent="0.25">
      <c r="A1360">
        <v>2025</v>
      </c>
      <c r="B1360" t="s">
        <v>109</v>
      </c>
      <c r="C1360" s="142">
        <v>45860</v>
      </c>
      <c r="D1360" t="s">
        <v>88</v>
      </c>
      <c r="E1360" t="s">
        <v>3</v>
      </c>
      <c r="F1360" t="s">
        <v>90</v>
      </c>
      <c r="G1360" t="s">
        <v>449</v>
      </c>
      <c r="H1360" t="s">
        <v>161</v>
      </c>
      <c r="I1360" t="s">
        <v>90</v>
      </c>
      <c r="J1360" t="s">
        <v>90</v>
      </c>
      <c r="K1360" t="s">
        <v>162</v>
      </c>
      <c r="L1360" t="s">
        <v>163</v>
      </c>
      <c r="M1360" t="s">
        <v>1503</v>
      </c>
      <c r="N1360">
        <v>230</v>
      </c>
      <c r="O1360">
        <v>-230</v>
      </c>
      <c r="P1360" t="s">
        <v>154</v>
      </c>
      <c r="Q1360" t="s">
        <v>165</v>
      </c>
      <c r="R1360" t="s">
        <v>166</v>
      </c>
      <c r="S1360" t="s">
        <v>167</v>
      </c>
      <c r="T1360" t="s">
        <v>1504</v>
      </c>
    </row>
    <row r="1361" spans="1:20" x14ac:dyDescent="0.25">
      <c r="A1361">
        <v>2025</v>
      </c>
      <c r="B1361" t="s">
        <v>109</v>
      </c>
      <c r="C1361" s="142">
        <v>45839</v>
      </c>
      <c r="D1361" t="s">
        <v>88</v>
      </c>
      <c r="E1361" t="s">
        <v>3</v>
      </c>
      <c r="F1361" t="s">
        <v>90</v>
      </c>
      <c r="G1361" t="s">
        <v>449</v>
      </c>
      <c r="H1361" t="s">
        <v>357</v>
      </c>
      <c r="I1361" t="s">
        <v>90</v>
      </c>
      <c r="J1361" t="s">
        <v>90</v>
      </c>
      <c r="K1361" t="s">
        <v>311</v>
      </c>
      <c r="L1361" t="s">
        <v>312</v>
      </c>
      <c r="N1361">
        <v>18743.16</v>
      </c>
      <c r="O1361">
        <v>-18743.16</v>
      </c>
      <c r="P1361" t="s">
        <v>154</v>
      </c>
      <c r="Q1361" t="s">
        <v>165</v>
      </c>
      <c r="R1361" t="s">
        <v>166</v>
      </c>
      <c r="S1361" t="s">
        <v>167</v>
      </c>
      <c r="T1361" t="s">
        <v>367</v>
      </c>
    </row>
    <row r="1362" spans="1:20" x14ac:dyDescent="0.25">
      <c r="A1362">
        <v>2025</v>
      </c>
      <c r="B1362" t="s">
        <v>110</v>
      </c>
      <c r="C1362" s="142">
        <v>45898</v>
      </c>
      <c r="D1362" t="s">
        <v>88</v>
      </c>
      <c r="E1362" t="s">
        <v>3</v>
      </c>
      <c r="F1362" t="s">
        <v>90</v>
      </c>
      <c r="G1362" t="s">
        <v>449</v>
      </c>
      <c r="H1362" t="s">
        <v>161</v>
      </c>
      <c r="I1362" t="s">
        <v>90</v>
      </c>
      <c r="J1362" t="s">
        <v>90</v>
      </c>
      <c r="K1362" t="s">
        <v>159</v>
      </c>
      <c r="L1362" t="s">
        <v>160</v>
      </c>
      <c r="M1362" t="s">
        <v>1469</v>
      </c>
      <c r="N1362">
        <v>712.97</v>
      </c>
      <c r="O1362">
        <v>-712.97</v>
      </c>
      <c r="P1362" t="s">
        <v>154</v>
      </c>
      <c r="Q1362" t="s">
        <v>165</v>
      </c>
      <c r="R1362" t="s">
        <v>166</v>
      </c>
      <c r="S1362" t="s">
        <v>167</v>
      </c>
      <c r="T1362" t="s">
        <v>1470</v>
      </c>
    </row>
    <row r="1363" spans="1:20" x14ac:dyDescent="0.25">
      <c r="A1363">
        <v>2025</v>
      </c>
      <c r="B1363" t="s">
        <v>110</v>
      </c>
      <c r="C1363" s="142">
        <v>45870</v>
      </c>
      <c r="D1363" t="s">
        <v>88</v>
      </c>
      <c r="E1363" t="s">
        <v>3</v>
      </c>
      <c r="F1363" t="s">
        <v>90</v>
      </c>
      <c r="G1363" t="s">
        <v>329</v>
      </c>
      <c r="H1363" t="s">
        <v>161</v>
      </c>
      <c r="I1363" t="s">
        <v>350</v>
      </c>
      <c r="J1363" t="s">
        <v>90</v>
      </c>
      <c r="K1363" t="s">
        <v>162</v>
      </c>
      <c r="L1363" t="s">
        <v>163</v>
      </c>
      <c r="M1363" t="s">
        <v>1505</v>
      </c>
      <c r="N1363">
        <v>43.54</v>
      </c>
      <c r="O1363">
        <v>-43.54</v>
      </c>
      <c r="P1363" t="s">
        <v>154</v>
      </c>
      <c r="Q1363" t="s">
        <v>165</v>
      </c>
      <c r="R1363" t="s">
        <v>156</v>
      </c>
      <c r="S1363" t="s">
        <v>157</v>
      </c>
      <c r="T1363" t="s">
        <v>1506</v>
      </c>
    </row>
    <row r="1364" spans="1:20" x14ac:dyDescent="0.25">
      <c r="A1364">
        <v>2025</v>
      </c>
      <c r="B1364" t="s">
        <v>110</v>
      </c>
      <c r="C1364" s="142">
        <v>45870</v>
      </c>
      <c r="D1364" t="s">
        <v>88</v>
      </c>
      <c r="E1364" t="s">
        <v>3</v>
      </c>
      <c r="F1364" t="s">
        <v>90</v>
      </c>
      <c r="G1364" t="s">
        <v>449</v>
      </c>
      <c r="H1364" t="s">
        <v>161</v>
      </c>
      <c r="I1364" t="s">
        <v>90</v>
      </c>
      <c r="J1364" t="s">
        <v>90</v>
      </c>
      <c r="K1364" t="s">
        <v>162</v>
      </c>
      <c r="L1364" t="s">
        <v>163</v>
      </c>
      <c r="M1364" t="s">
        <v>1505</v>
      </c>
      <c r="N1364">
        <v>41.06</v>
      </c>
      <c r="O1364">
        <v>-41.06</v>
      </c>
      <c r="P1364" t="s">
        <v>154</v>
      </c>
      <c r="Q1364" t="s">
        <v>165</v>
      </c>
      <c r="R1364" t="s">
        <v>166</v>
      </c>
      <c r="S1364" t="s">
        <v>167</v>
      </c>
      <c r="T1364" t="s">
        <v>1506</v>
      </c>
    </row>
    <row r="1365" spans="1:20" x14ac:dyDescent="0.25">
      <c r="A1365">
        <v>2025</v>
      </c>
      <c r="B1365" t="s">
        <v>110</v>
      </c>
      <c r="C1365" s="142">
        <v>45870</v>
      </c>
      <c r="D1365" t="s">
        <v>88</v>
      </c>
      <c r="E1365" t="s">
        <v>3</v>
      </c>
      <c r="F1365" t="s">
        <v>90</v>
      </c>
      <c r="G1365" t="s">
        <v>449</v>
      </c>
      <c r="H1365" t="s">
        <v>161</v>
      </c>
      <c r="I1365" t="s">
        <v>90</v>
      </c>
      <c r="J1365" t="s">
        <v>90</v>
      </c>
      <c r="K1365" t="s">
        <v>162</v>
      </c>
      <c r="L1365" t="s">
        <v>163</v>
      </c>
      <c r="M1365" t="s">
        <v>1507</v>
      </c>
      <c r="N1365">
        <v>430.9</v>
      </c>
      <c r="O1365">
        <v>-430.9</v>
      </c>
      <c r="P1365" t="s">
        <v>154</v>
      </c>
      <c r="Q1365" t="s">
        <v>165</v>
      </c>
      <c r="R1365" t="s">
        <v>166</v>
      </c>
      <c r="S1365" t="s">
        <v>167</v>
      </c>
      <c r="T1365" t="s">
        <v>1508</v>
      </c>
    </row>
    <row r="1366" spans="1:20" x14ac:dyDescent="0.25">
      <c r="A1366">
        <v>2025</v>
      </c>
      <c r="B1366" t="s">
        <v>110</v>
      </c>
      <c r="C1366" s="142">
        <v>45873</v>
      </c>
      <c r="D1366" t="s">
        <v>88</v>
      </c>
      <c r="E1366" t="s">
        <v>3</v>
      </c>
      <c r="F1366" t="s">
        <v>90</v>
      </c>
      <c r="G1366" t="s">
        <v>449</v>
      </c>
      <c r="H1366" t="s">
        <v>161</v>
      </c>
      <c r="I1366" t="s">
        <v>90</v>
      </c>
      <c r="J1366" t="s">
        <v>90</v>
      </c>
      <c r="K1366" t="s">
        <v>162</v>
      </c>
      <c r="L1366" t="s">
        <v>163</v>
      </c>
      <c r="M1366" t="s">
        <v>1509</v>
      </c>
      <c r="N1366">
        <v>2765</v>
      </c>
      <c r="O1366">
        <v>-2765</v>
      </c>
      <c r="P1366" t="s">
        <v>154</v>
      </c>
      <c r="Q1366" t="s">
        <v>165</v>
      </c>
      <c r="R1366" t="s">
        <v>166</v>
      </c>
      <c r="S1366" t="s">
        <v>167</v>
      </c>
      <c r="T1366" t="s">
        <v>1510</v>
      </c>
    </row>
    <row r="1367" spans="1:20" x14ac:dyDescent="0.25">
      <c r="A1367">
        <v>2025</v>
      </c>
      <c r="B1367" t="s">
        <v>110</v>
      </c>
      <c r="C1367" s="142">
        <v>45884</v>
      </c>
      <c r="D1367" t="s">
        <v>88</v>
      </c>
      <c r="E1367" t="s">
        <v>3</v>
      </c>
      <c r="F1367" t="s">
        <v>90</v>
      </c>
      <c r="G1367" t="s">
        <v>449</v>
      </c>
      <c r="H1367" t="s">
        <v>161</v>
      </c>
      <c r="I1367" t="s">
        <v>90</v>
      </c>
      <c r="J1367" t="s">
        <v>90</v>
      </c>
      <c r="K1367" t="s">
        <v>162</v>
      </c>
      <c r="L1367" t="s">
        <v>163</v>
      </c>
      <c r="M1367" t="s">
        <v>1511</v>
      </c>
      <c r="N1367">
        <v>141.22999999999999</v>
      </c>
      <c r="O1367">
        <v>-141.22999999999999</v>
      </c>
      <c r="P1367" t="s">
        <v>154</v>
      </c>
      <c r="Q1367" t="s">
        <v>165</v>
      </c>
      <c r="R1367" t="s">
        <v>166</v>
      </c>
      <c r="S1367" t="s">
        <v>167</v>
      </c>
      <c r="T1367" t="s">
        <v>1512</v>
      </c>
    </row>
    <row r="1368" spans="1:20" x14ac:dyDescent="0.25">
      <c r="A1368">
        <v>2025</v>
      </c>
      <c r="B1368" t="s">
        <v>110</v>
      </c>
      <c r="C1368" s="142">
        <v>45884</v>
      </c>
      <c r="D1368" t="s">
        <v>88</v>
      </c>
      <c r="E1368" t="s">
        <v>3</v>
      </c>
      <c r="F1368" t="s">
        <v>90</v>
      </c>
      <c r="G1368" t="s">
        <v>449</v>
      </c>
      <c r="H1368" t="s">
        <v>161</v>
      </c>
      <c r="I1368" t="s">
        <v>90</v>
      </c>
      <c r="J1368" t="s">
        <v>90</v>
      </c>
      <c r="K1368" t="s">
        <v>162</v>
      </c>
      <c r="L1368" t="s">
        <v>163</v>
      </c>
      <c r="M1368" t="s">
        <v>1513</v>
      </c>
      <c r="N1368">
        <v>37.64</v>
      </c>
      <c r="O1368">
        <v>-37.64</v>
      </c>
      <c r="P1368" t="s">
        <v>154</v>
      </c>
      <c r="Q1368" t="s">
        <v>165</v>
      </c>
      <c r="R1368" t="s">
        <v>166</v>
      </c>
      <c r="S1368" t="s">
        <v>167</v>
      </c>
      <c r="T1368" t="s">
        <v>1514</v>
      </c>
    </row>
    <row r="1369" spans="1:20" x14ac:dyDescent="0.25">
      <c r="A1369">
        <v>2025</v>
      </c>
      <c r="B1369" t="s">
        <v>110</v>
      </c>
      <c r="C1369" s="142">
        <v>45884</v>
      </c>
      <c r="D1369" t="s">
        <v>88</v>
      </c>
      <c r="E1369" t="s">
        <v>3</v>
      </c>
      <c r="F1369" t="s">
        <v>90</v>
      </c>
      <c r="G1369" t="s">
        <v>449</v>
      </c>
      <c r="H1369" t="s">
        <v>161</v>
      </c>
      <c r="I1369" t="s">
        <v>90</v>
      </c>
      <c r="J1369" t="s">
        <v>90</v>
      </c>
      <c r="K1369" t="s">
        <v>162</v>
      </c>
      <c r="L1369" t="s">
        <v>163</v>
      </c>
      <c r="M1369" t="s">
        <v>1515</v>
      </c>
      <c r="N1369">
        <v>135.72</v>
      </c>
      <c r="O1369">
        <v>-135.72</v>
      </c>
      <c r="P1369" t="s">
        <v>154</v>
      </c>
      <c r="Q1369" t="s">
        <v>165</v>
      </c>
      <c r="R1369" t="s">
        <v>166</v>
      </c>
      <c r="S1369" t="s">
        <v>167</v>
      </c>
      <c r="T1369" t="s">
        <v>1516</v>
      </c>
    </row>
    <row r="1370" spans="1:20" x14ac:dyDescent="0.25">
      <c r="A1370">
        <v>2025</v>
      </c>
      <c r="B1370" t="s">
        <v>110</v>
      </c>
      <c r="C1370" s="142">
        <v>45887</v>
      </c>
      <c r="D1370" t="s">
        <v>88</v>
      </c>
      <c r="E1370" t="s">
        <v>3</v>
      </c>
      <c r="F1370" t="s">
        <v>90</v>
      </c>
      <c r="G1370" t="s">
        <v>449</v>
      </c>
      <c r="H1370" t="s">
        <v>161</v>
      </c>
      <c r="I1370" t="s">
        <v>90</v>
      </c>
      <c r="J1370" t="s">
        <v>90</v>
      </c>
      <c r="K1370" t="s">
        <v>162</v>
      </c>
      <c r="L1370" t="s">
        <v>163</v>
      </c>
      <c r="M1370" t="s">
        <v>1368</v>
      </c>
      <c r="N1370">
        <v>800</v>
      </c>
      <c r="O1370">
        <v>-800</v>
      </c>
      <c r="P1370" t="s">
        <v>154</v>
      </c>
      <c r="Q1370" t="s">
        <v>165</v>
      </c>
      <c r="R1370" t="s">
        <v>166</v>
      </c>
      <c r="S1370" t="s">
        <v>167</v>
      </c>
      <c r="T1370" t="s">
        <v>1517</v>
      </c>
    </row>
    <row r="1371" spans="1:20" x14ac:dyDescent="0.25">
      <c r="A1371">
        <v>2025</v>
      </c>
      <c r="B1371" t="s">
        <v>110</v>
      </c>
      <c r="C1371" s="142">
        <v>45894</v>
      </c>
      <c r="D1371" t="s">
        <v>88</v>
      </c>
      <c r="E1371" t="s">
        <v>3</v>
      </c>
      <c r="F1371" t="s">
        <v>90</v>
      </c>
      <c r="G1371" t="s">
        <v>449</v>
      </c>
      <c r="H1371" t="s">
        <v>161</v>
      </c>
      <c r="I1371" t="s">
        <v>90</v>
      </c>
      <c r="J1371" t="s">
        <v>90</v>
      </c>
      <c r="K1371" t="s">
        <v>162</v>
      </c>
      <c r="L1371" t="s">
        <v>163</v>
      </c>
      <c r="M1371" t="s">
        <v>823</v>
      </c>
      <c r="N1371">
        <v>462.5</v>
      </c>
      <c r="O1371">
        <v>-462.5</v>
      </c>
      <c r="P1371" t="s">
        <v>154</v>
      </c>
      <c r="Q1371" t="s">
        <v>165</v>
      </c>
      <c r="R1371" t="s">
        <v>166</v>
      </c>
      <c r="S1371" t="s">
        <v>167</v>
      </c>
      <c r="T1371" t="s">
        <v>1518</v>
      </c>
    </row>
    <row r="1372" spans="1:20" x14ac:dyDescent="0.25">
      <c r="A1372">
        <v>2025</v>
      </c>
      <c r="B1372" t="s">
        <v>110</v>
      </c>
      <c r="C1372" s="142">
        <v>45894</v>
      </c>
      <c r="D1372" t="s">
        <v>88</v>
      </c>
      <c r="E1372" t="s">
        <v>3</v>
      </c>
      <c r="F1372" t="s">
        <v>90</v>
      </c>
      <c r="G1372" t="s">
        <v>329</v>
      </c>
      <c r="H1372" t="s">
        <v>161</v>
      </c>
      <c r="I1372" t="s">
        <v>350</v>
      </c>
      <c r="J1372" t="s">
        <v>90</v>
      </c>
      <c r="K1372" t="s">
        <v>162</v>
      </c>
      <c r="L1372" t="s">
        <v>163</v>
      </c>
      <c r="M1372" t="s">
        <v>1519</v>
      </c>
      <c r="N1372">
        <v>6</v>
      </c>
      <c r="O1372">
        <v>-6</v>
      </c>
      <c r="P1372" t="s">
        <v>154</v>
      </c>
      <c r="Q1372" t="s">
        <v>165</v>
      </c>
      <c r="R1372" t="s">
        <v>166</v>
      </c>
      <c r="S1372" t="s">
        <v>167</v>
      </c>
      <c r="T1372" t="s">
        <v>1520</v>
      </c>
    </row>
    <row r="1373" spans="1:20" x14ac:dyDescent="0.25">
      <c r="A1373">
        <v>2025</v>
      </c>
      <c r="B1373" t="s">
        <v>110</v>
      </c>
      <c r="C1373" s="142">
        <v>45894</v>
      </c>
      <c r="D1373" t="s">
        <v>88</v>
      </c>
      <c r="E1373" t="s">
        <v>3</v>
      </c>
      <c r="F1373" t="s">
        <v>90</v>
      </c>
      <c r="G1373" t="s">
        <v>449</v>
      </c>
      <c r="H1373" t="s">
        <v>161</v>
      </c>
      <c r="I1373" t="s">
        <v>90</v>
      </c>
      <c r="J1373" t="s">
        <v>90</v>
      </c>
      <c r="K1373" t="s">
        <v>162</v>
      </c>
      <c r="L1373" t="s">
        <v>163</v>
      </c>
      <c r="M1373" t="s">
        <v>1519</v>
      </c>
      <c r="N1373">
        <v>6</v>
      </c>
      <c r="O1373">
        <v>-6</v>
      </c>
      <c r="P1373" t="s">
        <v>154</v>
      </c>
      <c r="Q1373" t="s">
        <v>165</v>
      </c>
      <c r="R1373" t="s">
        <v>166</v>
      </c>
      <c r="S1373" t="s">
        <v>167</v>
      </c>
      <c r="T1373" t="s">
        <v>1520</v>
      </c>
    </row>
    <row r="1374" spans="1:20" x14ac:dyDescent="0.25">
      <c r="A1374">
        <v>2025</v>
      </c>
      <c r="B1374" t="s">
        <v>110</v>
      </c>
      <c r="C1374" s="142">
        <v>45870</v>
      </c>
      <c r="D1374" t="s">
        <v>88</v>
      </c>
      <c r="E1374" t="s">
        <v>3</v>
      </c>
      <c r="F1374" t="s">
        <v>90</v>
      </c>
      <c r="G1374" t="s">
        <v>449</v>
      </c>
      <c r="H1374" t="s">
        <v>357</v>
      </c>
      <c r="I1374" t="s">
        <v>90</v>
      </c>
      <c r="J1374" t="s">
        <v>90</v>
      </c>
      <c r="K1374" t="s">
        <v>311</v>
      </c>
      <c r="L1374" t="s">
        <v>312</v>
      </c>
      <c r="N1374">
        <v>10338.23</v>
      </c>
      <c r="O1374">
        <v>-10338.23</v>
      </c>
      <c r="P1374" t="s">
        <v>154</v>
      </c>
      <c r="Q1374" t="s">
        <v>165</v>
      </c>
      <c r="R1374" t="s">
        <v>166</v>
      </c>
      <c r="S1374" t="s">
        <v>167</v>
      </c>
      <c r="T1374" t="s">
        <v>367</v>
      </c>
    </row>
    <row r="1375" spans="1:20" x14ac:dyDescent="0.25">
      <c r="A1375">
        <v>2025</v>
      </c>
      <c r="B1375" t="s">
        <v>111</v>
      </c>
      <c r="C1375" s="142">
        <v>45901</v>
      </c>
      <c r="D1375" t="s">
        <v>88</v>
      </c>
      <c r="E1375" t="s">
        <v>3</v>
      </c>
      <c r="F1375" t="s">
        <v>90</v>
      </c>
      <c r="G1375" t="s">
        <v>449</v>
      </c>
      <c r="H1375" t="s">
        <v>161</v>
      </c>
      <c r="I1375" t="s">
        <v>90</v>
      </c>
      <c r="J1375" t="s">
        <v>90</v>
      </c>
      <c r="K1375" t="s">
        <v>152</v>
      </c>
      <c r="L1375" t="s">
        <v>153</v>
      </c>
      <c r="M1375" t="s">
        <v>524</v>
      </c>
      <c r="N1375">
        <v>146.99</v>
      </c>
      <c r="O1375">
        <v>-146.99</v>
      </c>
      <c r="P1375" t="s">
        <v>154</v>
      </c>
      <c r="Q1375" t="s">
        <v>165</v>
      </c>
      <c r="R1375" t="s">
        <v>166</v>
      </c>
      <c r="S1375" t="s">
        <v>167</v>
      </c>
      <c r="T1375" t="s">
        <v>525</v>
      </c>
    </row>
    <row r="1376" spans="1:20" x14ac:dyDescent="0.25">
      <c r="A1376">
        <v>2025</v>
      </c>
      <c r="B1376" t="s">
        <v>111</v>
      </c>
      <c r="C1376" s="142">
        <v>45919</v>
      </c>
      <c r="D1376" t="s">
        <v>88</v>
      </c>
      <c r="E1376" t="s">
        <v>3</v>
      </c>
      <c r="F1376" t="s">
        <v>90</v>
      </c>
      <c r="G1376" t="s">
        <v>449</v>
      </c>
      <c r="H1376" t="s">
        <v>161</v>
      </c>
      <c r="I1376" t="s">
        <v>90</v>
      </c>
      <c r="J1376" t="s">
        <v>90</v>
      </c>
      <c r="K1376" t="s">
        <v>152</v>
      </c>
      <c r="L1376" t="s">
        <v>153</v>
      </c>
      <c r="M1376" t="s">
        <v>1118</v>
      </c>
      <c r="N1376">
        <v>125</v>
      </c>
      <c r="O1376">
        <v>-125</v>
      </c>
      <c r="P1376" t="s">
        <v>154</v>
      </c>
      <c r="Q1376" t="s">
        <v>165</v>
      </c>
      <c r="R1376" t="s">
        <v>166</v>
      </c>
      <c r="S1376" t="s">
        <v>167</v>
      </c>
      <c r="T1376" t="s">
        <v>1119</v>
      </c>
    </row>
    <row r="1377" spans="1:20" x14ac:dyDescent="0.25">
      <c r="A1377">
        <v>2025</v>
      </c>
      <c r="B1377" t="s">
        <v>111</v>
      </c>
      <c r="C1377" s="142">
        <v>45905</v>
      </c>
      <c r="D1377" t="s">
        <v>88</v>
      </c>
      <c r="E1377" t="s">
        <v>3</v>
      </c>
      <c r="F1377" t="s">
        <v>90</v>
      </c>
      <c r="G1377" t="s">
        <v>449</v>
      </c>
      <c r="H1377" t="s">
        <v>161</v>
      </c>
      <c r="I1377" t="s">
        <v>90</v>
      </c>
      <c r="J1377" t="s">
        <v>90</v>
      </c>
      <c r="K1377" t="s">
        <v>162</v>
      </c>
      <c r="L1377" t="s">
        <v>163</v>
      </c>
      <c r="M1377" t="s">
        <v>1521</v>
      </c>
      <c r="N1377">
        <v>3652.95</v>
      </c>
      <c r="O1377">
        <v>-3652.95</v>
      </c>
      <c r="P1377" t="s">
        <v>154</v>
      </c>
      <c r="Q1377" t="s">
        <v>165</v>
      </c>
      <c r="R1377" t="s">
        <v>166</v>
      </c>
      <c r="S1377" t="s">
        <v>167</v>
      </c>
      <c r="T1377" t="s">
        <v>1522</v>
      </c>
    </row>
    <row r="1378" spans="1:20" x14ac:dyDescent="0.25">
      <c r="A1378">
        <v>2025</v>
      </c>
      <c r="B1378" t="s">
        <v>111</v>
      </c>
      <c r="C1378" s="142">
        <v>45905</v>
      </c>
      <c r="D1378" t="s">
        <v>88</v>
      </c>
      <c r="E1378" t="s">
        <v>3</v>
      </c>
      <c r="F1378" t="s">
        <v>90</v>
      </c>
      <c r="G1378" t="s">
        <v>449</v>
      </c>
      <c r="H1378" t="s">
        <v>161</v>
      </c>
      <c r="I1378" t="s">
        <v>90</v>
      </c>
      <c r="J1378" t="s">
        <v>90</v>
      </c>
      <c r="K1378" t="s">
        <v>162</v>
      </c>
      <c r="L1378" t="s">
        <v>163</v>
      </c>
      <c r="M1378" t="s">
        <v>1471</v>
      </c>
      <c r="N1378">
        <v>8515.65</v>
      </c>
      <c r="O1378">
        <v>-8515.65</v>
      </c>
      <c r="P1378" t="s">
        <v>154</v>
      </c>
      <c r="Q1378" t="s">
        <v>165</v>
      </c>
      <c r="R1378" t="s">
        <v>166</v>
      </c>
      <c r="S1378" t="s">
        <v>167</v>
      </c>
      <c r="T1378" t="s">
        <v>1472</v>
      </c>
    </row>
    <row r="1379" spans="1:20" x14ac:dyDescent="0.25">
      <c r="A1379">
        <v>2025</v>
      </c>
      <c r="B1379" t="s">
        <v>111</v>
      </c>
      <c r="C1379" s="142">
        <v>45919</v>
      </c>
      <c r="D1379" t="s">
        <v>88</v>
      </c>
      <c r="E1379" t="s">
        <v>3</v>
      </c>
      <c r="F1379" t="s">
        <v>90</v>
      </c>
      <c r="G1379" t="s">
        <v>449</v>
      </c>
      <c r="H1379" t="s">
        <v>161</v>
      </c>
      <c r="I1379" t="s">
        <v>90</v>
      </c>
      <c r="J1379" t="s">
        <v>90</v>
      </c>
      <c r="K1379" t="s">
        <v>162</v>
      </c>
      <c r="L1379" t="s">
        <v>163</v>
      </c>
      <c r="M1379" t="s">
        <v>441</v>
      </c>
      <c r="N1379">
        <v>200</v>
      </c>
      <c r="O1379">
        <v>-200</v>
      </c>
      <c r="P1379" t="s">
        <v>154</v>
      </c>
      <c r="Q1379" t="s">
        <v>165</v>
      </c>
      <c r="R1379" t="s">
        <v>166</v>
      </c>
      <c r="S1379" t="s">
        <v>167</v>
      </c>
      <c r="T1379" t="s">
        <v>1523</v>
      </c>
    </row>
    <row r="1380" spans="1:20" x14ac:dyDescent="0.25">
      <c r="A1380">
        <v>2025</v>
      </c>
      <c r="B1380" t="s">
        <v>111</v>
      </c>
      <c r="C1380" s="142">
        <v>45923</v>
      </c>
      <c r="D1380" t="s">
        <v>88</v>
      </c>
      <c r="E1380" t="s">
        <v>3</v>
      </c>
      <c r="F1380" t="s">
        <v>90</v>
      </c>
      <c r="G1380" t="s">
        <v>449</v>
      </c>
      <c r="H1380" t="s">
        <v>161</v>
      </c>
      <c r="I1380" t="s">
        <v>90</v>
      </c>
      <c r="J1380" t="s">
        <v>90</v>
      </c>
      <c r="K1380" t="s">
        <v>162</v>
      </c>
      <c r="L1380" t="s">
        <v>163</v>
      </c>
      <c r="M1380" t="s">
        <v>1524</v>
      </c>
      <c r="N1380">
        <v>5252.43</v>
      </c>
      <c r="O1380">
        <v>-5252.43</v>
      </c>
      <c r="P1380" t="s">
        <v>154</v>
      </c>
      <c r="Q1380" t="s">
        <v>165</v>
      </c>
      <c r="R1380" t="s">
        <v>166</v>
      </c>
      <c r="S1380" t="s">
        <v>167</v>
      </c>
      <c r="T1380" t="s">
        <v>1525</v>
      </c>
    </row>
    <row r="1381" spans="1:20" x14ac:dyDescent="0.25">
      <c r="A1381">
        <v>2025</v>
      </c>
      <c r="B1381" t="s">
        <v>111</v>
      </c>
      <c r="C1381" s="142">
        <v>45901</v>
      </c>
      <c r="D1381" t="s">
        <v>88</v>
      </c>
      <c r="E1381" t="s">
        <v>3</v>
      </c>
      <c r="F1381" t="s">
        <v>90</v>
      </c>
      <c r="G1381" t="s">
        <v>449</v>
      </c>
      <c r="H1381" t="s">
        <v>357</v>
      </c>
      <c r="I1381" t="s">
        <v>90</v>
      </c>
      <c r="J1381" t="s">
        <v>90</v>
      </c>
      <c r="K1381" t="s">
        <v>311</v>
      </c>
      <c r="L1381" t="s">
        <v>312</v>
      </c>
      <c r="N1381">
        <v>106.28</v>
      </c>
      <c r="O1381">
        <v>-106.28</v>
      </c>
      <c r="P1381" t="s">
        <v>154</v>
      </c>
      <c r="Q1381" t="s">
        <v>165</v>
      </c>
      <c r="R1381" t="s">
        <v>166</v>
      </c>
      <c r="S1381" t="s">
        <v>167</v>
      </c>
      <c r="T1381" t="s">
        <v>387</v>
      </c>
    </row>
    <row r="1382" spans="1:20" x14ac:dyDescent="0.25">
      <c r="A1382">
        <v>2025</v>
      </c>
      <c r="B1382" t="s">
        <v>112</v>
      </c>
      <c r="C1382" s="142">
        <v>45938</v>
      </c>
      <c r="D1382" t="s">
        <v>88</v>
      </c>
      <c r="E1382" t="s">
        <v>3</v>
      </c>
      <c r="F1382" t="s">
        <v>90</v>
      </c>
      <c r="G1382" t="s">
        <v>449</v>
      </c>
      <c r="H1382" t="s">
        <v>161</v>
      </c>
      <c r="I1382" t="s">
        <v>90</v>
      </c>
      <c r="J1382" t="s">
        <v>90</v>
      </c>
      <c r="K1382" t="s">
        <v>162</v>
      </c>
      <c r="L1382" t="s">
        <v>163</v>
      </c>
      <c r="M1382" t="s">
        <v>1526</v>
      </c>
      <c r="N1382">
        <v>716</v>
      </c>
      <c r="O1382">
        <v>-716</v>
      </c>
      <c r="P1382" t="s">
        <v>154</v>
      </c>
      <c r="Q1382" t="s">
        <v>187</v>
      </c>
      <c r="R1382" t="s">
        <v>166</v>
      </c>
      <c r="S1382" t="s">
        <v>167</v>
      </c>
      <c r="T1382" t="s">
        <v>1527</v>
      </c>
    </row>
    <row r="1383" spans="1:20" x14ac:dyDescent="0.25">
      <c r="A1383">
        <v>2025</v>
      </c>
      <c r="B1383" t="s">
        <v>112</v>
      </c>
      <c r="C1383" s="142">
        <v>45938</v>
      </c>
      <c r="D1383" t="s">
        <v>88</v>
      </c>
      <c r="E1383" t="s">
        <v>3</v>
      </c>
      <c r="F1383" t="s">
        <v>90</v>
      </c>
      <c r="G1383" t="s">
        <v>449</v>
      </c>
      <c r="H1383" t="s">
        <v>161</v>
      </c>
      <c r="I1383" t="s">
        <v>90</v>
      </c>
      <c r="J1383" t="s">
        <v>90</v>
      </c>
      <c r="K1383" t="s">
        <v>162</v>
      </c>
      <c r="L1383" t="s">
        <v>163</v>
      </c>
      <c r="M1383" t="s">
        <v>1528</v>
      </c>
      <c r="N1383">
        <v>1424</v>
      </c>
      <c r="O1383">
        <v>-1424</v>
      </c>
      <c r="P1383" t="s">
        <v>154</v>
      </c>
      <c r="Q1383" t="s">
        <v>187</v>
      </c>
      <c r="R1383" t="s">
        <v>166</v>
      </c>
      <c r="S1383" t="s">
        <v>167</v>
      </c>
      <c r="T1383" t="s">
        <v>1529</v>
      </c>
    </row>
    <row r="1384" spans="1:20" x14ac:dyDescent="0.25">
      <c r="A1384">
        <v>2025</v>
      </c>
      <c r="B1384" t="s">
        <v>112</v>
      </c>
      <c r="C1384" s="142">
        <v>45954</v>
      </c>
      <c r="D1384" t="s">
        <v>88</v>
      </c>
      <c r="E1384" t="s">
        <v>3</v>
      </c>
      <c r="F1384" t="s">
        <v>90</v>
      </c>
      <c r="G1384" t="s">
        <v>449</v>
      </c>
      <c r="H1384" t="s">
        <v>161</v>
      </c>
      <c r="I1384" t="s">
        <v>90</v>
      </c>
      <c r="J1384" t="s">
        <v>90</v>
      </c>
      <c r="K1384" t="s">
        <v>162</v>
      </c>
      <c r="L1384" t="s">
        <v>163</v>
      </c>
      <c r="M1384" t="s">
        <v>1530</v>
      </c>
      <c r="N1384">
        <v>160</v>
      </c>
      <c r="O1384">
        <v>-160</v>
      </c>
      <c r="P1384" t="s">
        <v>154</v>
      </c>
      <c r="Q1384" t="s">
        <v>187</v>
      </c>
      <c r="R1384" t="s">
        <v>166</v>
      </c>
      <c r="S1384" t="s">
        <v>167</v>
      </c>
      <c r="T1384" t="s">
        <v>1531</v>
      </c>
    </row>
    <row r="1385" spans="1:20" x14ac:dyDescent="0.25">
      <c r="A1385">
        <v>2025</v>
      </c>
      <c r="B1385" t="s">
        <v>112</v>
      </c>
      <c r="C1385" s="142">
        <v>45958</v>
      </c>
      <c r="D1385" t="s">
        <v>88</v>
      </c>
      <c r="E1385" t="s">
        <v>3</v>
      </c>
      <c r="F1385" t="s">
        <v>90</v>
      </c>
      <c r="G1385" t="s">
        <v>449</v>
      </c>
      <c r="H1385" t="s">
        <v>161</v>
      </c>
      <c r="I1385" t="s">
        <v>90</v>
      </c>
      <c r="J1385" t="s">
        <v>90</v>
      </c>
      <c r="K1385" t="s">
        <v>162</v>
      </c>
      <c r="L1385" t="s">
        <v>163</v>
      </c>
      <c r="M1385" t="s">
        <v>1532</v>
      </c>
      <c r="N1385">
        <v>41.18</v>
      </c>
      <c r="O1385">
        <v>-41.18</v>
      </c>
      <c r="P1385" t="s">
        <v>154</v>
      </c>
      <c r="Q1385" t="s">
        <v>187</v>
      </c>
      <c r="R1385" t="s">
        <v>166</v>
      </c>
      <c r="S1385" t="s">
        <v>167</v>
      </c>
      <c r="T1385" t="s">
        <v>1533</v>
      </c>
    </row>
    <row r="1386" spans="1:20" x14ac:dyDescent="0.25">
      <c r="A1386">
        <v>2025</v>
      </c>
      <c r="B1386" t="s">
        <v>112</v>
      </c>
      <c r="C1386" s="142">
        <v>45958</v>
      </c>
      <c r="D1386" t="s">
        <v>88</v>
      </c>
      <c r="E1386" t="s">
        <v>3</v>
      </c>
      <c r="F1386" t="s">
        <v>90</v>
      </c>
      <c r="G1386" t="s">
        <v>449</v>
      </c>
      <c r="H1386" t="s">
        <v>161</v>
      </c>
      <c r="I1386" t="s">
        <v>90</v>
      </c>
      <c r="J1386" t="s">
        <v>90</v>
      </c>
      <c r="K1386" t="s">
        <v>162</v>
      </c>
      <c r="L1386" t="s">
        <v>163</v>
      </c>
      <c r="M1386" t="s">
        <v>1534</v>
      </c>
      <c r="N1386">
        <v>818.81</v>
      </c>
      <c r="O1386">
        <v>-818.81</v>
      </c>
      <c r="P1386" t="s">
        <v>154</v>
      </c>
      <c r="Q1386" t="s">
        <v>187</v>
      </c>
      <c r="R1386" t="s">
        <v>166</v>
      </c>
      <c r="S1386" t="s">
        <v>167</v>
      </c>
      <c r="T1386" t="s">
        <v>1535</v>
      </c>
    </row>
    <row r="1387" spans="1:20" x14ac:dyDescent="0.25">
      <c r="A1387">
        <v>2025</v>
      </c>
      <c r="B1387" t="s">
        <v>112</v>
      </c>
      <c r="C1387" s="142">
        <v>45959</v>
      </c>
      <c r="D1387" t="s">
        <v>88</v>
      </c>
      <c r="E1387" t="s">
        <v>3</v>
      </c>
      <c r="F1387" t="s">
        <v>90</v>
      </c>
      <c r="G1387" t="s">
        <v>329</v>
      </c>
      <c r="H1387" t="s">
        <v>161</v>
      </c>
      <c r="I1387" t="s">
        <v>350</v>
      </c>
      <c r="J1387" t="s">
        <v>90</v>
      </c>
      <c r="K1387" t="s">
        <v>162</v>
      </c>
      <c r="L1387" t="s">
        <v>163</v>
      </c>
      <c r="M1387" t="s">
        <v>1536</v>
      </c>
      <c r="N1387">
        <v>27.98</v>
      </c>
      <c r="O1387">
        <v>-27.98</v>
      </c>
      <c r="P1387" t="s">
        <v>154</v>
      </c>
      <c r="Q1387" t="s">
        <v>187</v>
      </c>
      <c r="R1387" t="s">
        <v>156</v>
      </c>
      <c r="S1387" t="s">
        <v>157</v>
      </c>
      <c r="T1387" t="s">
        <v>1537</v>
      </c>
    </row>
    <row r="1388" spans="1:20" x14ac:dyDescent="0.25">
      <c r="A1388">
        <v>2025</v>
      </c>
      <c r="B1388" t="s">
        <v>112</v>
      </c>
      <c r="C1388" s="142">
        <v>45959</v>
      </c>
      <c r="D1388" t="s">
        <v>88</v>
      </c>
      <c r="E1388" t="s">
        <v>3</v>
      </c>
      <c r="F1388" t="s">
        <v>90</v>
      </c>
      <c r="G1388" t="s">
        <v>449</v>
      </c>
      <c r="H1388" t="s">
        <v>161</v>
      </c>
      <c r="I1388" t="s">
        <v>90</v>
      </c>
      <c r="J1388" t="s">
        <v>90</v>
      </c>
      <c r="K1388" t="s">
        <v>162</v>
      </c>
      <c r="L1388" t="s">
        <v>163</v>
      </c>
      <c r="M1388" t="s">
        <v>1536</v>
      </c>
      <c r="N1388">
        <v>21.3</v>
      </c>
      <c r="O1388">
        <v>-21.3</v>
      </c>
      <c r="P1388" t="s">
        <v>154</v>
      </c>
      <c r="Q1388" t="s">
        <v>187</v>
      </c>
      <c r="R1388" t="s">
        <v>166</v>
      </c>
      <c r="S1388" t="s">
        <v>167</v>
      </c>
      <c r="T1388" t="s">
        <v>1537</v>
      </c>
    </row>
    <row r="1389" spans="1:20" x14ac:dyDescent="0.25">
      <c r="A1389">
        <v>2025</v>
      </c>
      <c r="B1389" t="s">
        <v>112</v>
      </c>
      <c r="C1389" s="142">
        <v>45961</v>
      </c>
      <c r="D1389" t="s">
        <v>88</v>
      </c>
      <c r="E1389" t="s">
        <v>3</v>
      </c>
      <c r="F1389" t="s">
        <v>90</v>
      </c>
      <c r="G1389" t="s">
        <v>449</v>
      </c>
      <c r="H1389" t="s">
        <v>161</v>
      </c>
      <c r="I1389" t="s">
        <v>90</v>
      </c>
      <c r="J1389" t="s">
        <v>90</v>
      </c>
      <c r="K1389" t="s">
        <v>162</v>
      </c>
      <c r="L1389" t="s">
        <v>163</v>
      </c>
      <c r="M1389" t="s">
        <v>1538</v>
      </c>
      <c r="N1389">
        <v>62</v>
      </c>
      <c r="O1389">
        <v>-62</v>
      </c>
      <c r="P1389" t="s">
        <v>154</v>
      </c>
      <c r="Q1389" t="s">
        <v>187</v>
      </c>
      <c r="R1389" t="s">
        <v>166</v>
      </c>
      <c r="S1389" t="s">
        <v>167</v>
      </c>
      <c r="T1389" t="s">
        <v>1539</v>
      </c>
    </row>
    <row r="1390" spans="1:20" x14ac:dyDescent="0.25">
      <c r="A1390">
        <v>2025</v>
      </c>
      <c r="B1390" t="s">
        <v>112</v>
      </c>
      <c r="C1390" s="142">
        <v>45961</v>
      </c>
      <c r="D1390" t="s">
        <v>88</v>
      </c>
      <c r="E1390" t="s">
        <v>3</v>
      </c>
      <c r="F1390" t="s">
        <v>90</v>
      </c>
      <c r="G1390" t="s">
        <v>449</v>
      </c>
      <c r="H1390" t="s">
        <v>357</v>
      </c>
      <c r="I1390" t="s">
        <v>90</v>
      </c>
      <c r="J1390" t="s">
        <v>90</v>
      </c>
      <c r="K1390" t="s">
        <v>311</v>
      </c>
      <c r="L1390" t="s">
        <v>312</v>
      </c>
      <c r="M1390" t="s">
        <v>390</v>
      </c>
      <c r="N1390">
        <v>3370.83</v>
      </c>
      <c r="O1390">
        <v>-3370.83</v>
      </c>
      <c r="P1390" t="s">
        <v>154</v>
      </c>
      <c r="Q1390" t="s">
        <v>187</v>
      </c>
      <c r="R1390" t="s">
        <v>166</v>
      </c>
      <c r="S1390" t="s">
        <v>167</v>
      </c>
      <c r="T1390" t="s">
        <v>391</v>
      </c>
    </row>
    <row r="1391" spans="1:20" x14ac:dyDescent="0.25">
      <c r="A1391">
        <v>2025</v>
      </c>
      <c r="B1391" t="s">
        <v>113</v>
      </c>
      <c r="C1391" s="142">
        <v>45971</v>
      </c>
      <c r="D1391" t="s">
        <v>88</v>
      </c>
      <c r="E1391" t="s">
        <v>3</v>
      </c>
      <c r="F1391" t="s">
        <v>90</v>
      </c>
      <c r="G1391" t="s">
        <v>449</v>
      </c>
      <c r="H1391" t="s">
        <v>161</v>
      </c>
      <c r="I1391" t="s">
        <v>90</v>
      </c>
      <c r="J1391" t="s">
        <v>90</v>
      </c>
      <c r="K1391" t="s">
        <v>162</v>
      </c>
      <c r="L1391" t="s">
        <v>163</v>
      </c>
      <c r="M1391" t="s">
        <v>584</v>
      </c>
      <c r="N1391">
        <v>800</v>
      </c>
      <c r="O1391">
        <v>-800</v>
      </c>
      <c r="P1391" t="s">
        <v>154</v>
      </c>
      <c r="Q1391" t="s">
        <v>187</v>
      </c>
      <c r="R1391" t="s">
        <v>166</v>
      </c>
      <c r="S1391" t="s">
        <v>167</v>
      </c>
      <c r="T1391" t="s">
        <v>585</v>
      </c>
    </row>
    <row r="1392" spans="1:20" x14ac:dyDescent="0.25">
      <c r="A1392">
        <v>2025</v>
      </c>
      <c r="B1392" t="s">
        <v>113</v>
      </c>
      <c r="C1392" s="142">
        <v>45991</v>
      </c>
      <c r="D1392" t="s">
        <v>88</v>
      </c>
      <c r="E1392" t="s">
        <v>3</v>
      </c>
      <c r="F1392" t="s">
        <v>90</v>
      </c>
      <c r="G1392" t="s">
        <v>449</v>
      </c>
      <c r="H1392" t="s">
        <v>357</v>
      </c>
      <c r="I1392" t="s">
        <v>90</v>
      </c>
      <c r="J1392" t="s">
        <v>90</v>
      </c>
      <c r="K1392" t="s">
        <v>311</v>
      </c>
      <c r="L1392" t="s">
        <v>312</v>
      </c>
      <c r="M1392" t="s">
        <v>400</v>
      </c>
      <c r="N1392">
        <v>2986.56</v>
      </c>
      <c r="O1392">
        <v>-2986.56</v>
      </c>
      <c r="P1392" t="s">
        <v>154</v>
      </c>
      <c r="Q1392" t="s">
        <v>187</v>
      </c>
      <c r="R1392" t="s">
        <v>166</v>
      </c>
      <c r="S1392" t="s">
        <v>167</v>
      </c>
      <c r="T1392" t="s">
        <v>401</v>
      </c>
    </row>
    <row r="1393" spans="1:20" x14ac:dyDescent="0.25">
      <c r="A1393">
        <v>2025</v>
      </c>
      <c r="B1393" t="s">
        <v>114</v>
      </c>
      <c r="C1393" s="142">
        <v>45993</v>
      </c>
      <c r="D1393" t="s">
        <v>88</v>
      </c>
      <c r="E1393" t="s">
        <v>3</v>
      </c>
      <c r="F1393" t="s">
        <v>90</v>
      </c>
      <c r="G1393" t="s">
        <v>449</v>
      </c>
      <c r="H1393" t="s">
        <v>161</v>
      </c>
      <c r="I1393" t="s">
        <v>90</v>
      </c>
      <c r="J1393" t="s">
        <v>90</v>
      </c>
      <c r="K1393" t="s">
        <v>162</v>
      </c>
      <c r="L1393" t="s">
        <v>163</v>
      </c>
      <c r="M1393" t="s">
        <v>843</v>
      </c>
      <c r="N1393">
        <v>2100</v>
      </c>
      <c r="O1393">
        <v>-2100</v>
      </c>
      <c r="P1393" t="s">
        <v>209</v>
      </c>
      <c r="Q1393" t="s">
        <v>187</v>
      </c>
      <c r="R1393" t="s">
        <v>166</v>
      </c>
      <c r="S1393" t="s">
        <v>167</v>
      </c>
      <c r="T1393" t="s">
        <v>1540</v>
      </c>
    </row>
    <row r="1394" spans="1:20" x14ac:dyDescent="0.25">
      <c r="A1394">
        <v>2026</v>
      </c>
      <c r="B1394" t="s">
        <v>115</v>
      </c>
      <c r="C1394" s="142">
        <v>46050</v>
      </c>
      <c r="D1394" t="s">
        <v>88</v>
      </c>
      <c r="E1394" t="s">
        <v>3</v>
      </c>
      <c r="F1394" t="s">
        <v>90</v>
      </c>
      <c r="G1394" t="s">
        <v>329</v>
      </c>
      <c r="H1394" t="s">
        <v>161</v>
      </c>
      <c r="I1394" t="s">
        <v>310</v>
      </c>
      <c r="J1394" t="s">
        <v>90</v>
      </c>
      <c r="K1394" t="s">
        <v>152</v>
      </c>
      <c r="L1394" t="s">
        <v>153</v>
      </c>
      <c r="M1394" t="s">
        <v>1446</v>
      </c>
      <c r="N1394">
        <v>107.58</v>
      </c>
      <c r="O1394">
        <v>-107.58</v>
      </c>
      <c r="P1394" t="s">
        <v>154</v>
      </c>
      <c r="Q1394" t="s">
        <v>187</v>
      </c>
      <c r="R1394" t="s">
        <v>156</v>
      </c>
      <c r="S1394" t="s">
        <v>157</v>
      </c>
      <c r="T1394" t="s">
        <v>1447</v>
      </c>
    </row>
    <row r="1395" spans="1:20" x14ac:dyDescent="0.25">
      <c r="A1395">
        <v>2026</v>
      </c>
      <c r="B1395" t="s">
        <v>115</v>
      </c>
      <c r="C1395" s="142">
        <v>46038</v>
      </c>
      <c r="D1395" t="s">
        <v>88</v>
      </c>
      <c r="E1395" t="s">
        <v>3</v>
      </c>
      <c r="F1395" t="s">
        <v>90</v>
      </c>
      <c r="G1395" t="s">
        <v>329</v>
      </c>
      <c r="H1395" t="s">
        <v>161</v>
      </c>
      <c r="I1395" t="s">
        <v>310</v>
      </c>
      <c r="J1395" t="s">
        <v>90</v>
      </c>
      <c r="K1395" t="s">
        <v>162</v>
      </c>
      <c r="L1395" t="s">
        <v>163</v>
      </c>
      <c r="M1395" t="s">
        <v>1541</v>
      </c>
      <c r="N1395">
        <v>1907</v>
      </c>
      <c r="O1395">
        <v>-1907</v>
      </c>
      <c r="P1395" t="s">
        <v>154</v>
      </c>
      <c r="Q1395" t="s">
        <v>187</v>
      </c>
      <c r="R1395" t="s">
        <v>156</v>
      </c>
      <c r="S1395" t="s">
        <v>157</v>
      </c>
      <c r="T1395" t="s">
        <v>1542</v>
      </c>
    </row>
    <row r="1396" spans="1:20" x14ac:dyDescent="0.25">
      <c r="A1396">
        <v>2026</v>
      </c>
      <c r="B1396" t="s">
        <v>115</v>
      </c>
      <c r="C1396" s="142">
        <v>46038</v>
      </c>
      <c r="D1396" t="s">
        <v>88</v>
      </c>
      <c r="E1396" t="s">
        <v>3</v>
      </c>
      <c r="F1396" t="s">
        <v>90</v>
      </c>
      <c r="G1396" t="s">
        <v>329</v>
      </c>
      <c r="H1396" t="s">
        <v>161</v>
      </c>
      <c r="I1396" t="s">
        <v>310</v>
      </c>
      <c r="J1396" t="s">
        <v>90</v>
      </c>
      <c r="K1396" t="s">
        <v>162</v>
      </c>
      <c r="L1396" t="s">
        <v>163</v>
      </c>
      <c r="M1396" t="s">
        <v>770</v>
      </c>
      <c r="N1396">
        <v>739.84</v>
      </c>
      <c r="O1396">
        <v>-739.84</v>
      </c>
      <c r="P1396" t="s">
        <v>154</v>
      </c>
      <c r="Q1396" t="s">
        <v>187</v>
      </c>
      <c r="R1396" t="s">
        <v>156</v>
      </c>
      <c r="S1396" t="s">
        <v>157</v>
      </c>
      <c r="T1396" t="s">
        <v>1543</v>
      </c>
    </row>
    <row r="1397" spans="1:20" x14ac:dyDescent="0.25">
      <c r="A1397">
        <v>2026</v>
      </c>
      <c r="B1397" t="s">
        <v>115</v>
      </c>
      <c r="C1397" s="142">
        <v>46038</v>
      </c>
      <c r="D1397" t="s">
        <v>88</v>
      </c>
      <c r="E1397" t="s">
        <v>3</v>
      </c>
      <c r="F1397" t="s">
        <v>90</v>
      </c>
      <c r="G1397" t="s">
        <v>329</v>
      </c>
      <c r="H1397" t="s">
        <v>161</v>
      </c>
      <c r="I1397" t="s">
        <v>310</v>
      </c>
      <c r="J1397" t="s">
        <v>90</v>
      </c>
      <c r="K1397" t="s">
        <v>162</v>
      </c>
      <c r="L1397" t="s">
        <v>163</v>
      </c>
      <c r="M1397" t="s">
        <v>1541</v>
      </c>
      <c r="N1397">
        <v>1907</v>
      </c>
      <c r="O1397">
        <v>-1907</v>
      </c>
      <c r="P1397" t="s">
        <v>154</v>
      </c>
      <c r="Q1397" t="s">
        <v>187</v>
      </c>
      <c r="R1397" t="s">
        <v>156</v>
      </c>
      <c r="S1397" t="s">
        <v>157</v>
      </c>
      <c r="T1397" t="s">
        <v>1542</v>
      </c>
    </row>
    <row r="1398" spans="1:20" x14ac:dyDescent="0.25">
      <c r="A1398">
        <v>2026</v>
      </c>
      <c r="B1398" t="s">
        <v>115</v>
      </c>
      <c r="C1398" s="142">
        <v>46038</v>
      </c>
      <c r="D1398" t="s">
        <v>88</v>
      </c>
      <c r="E1398" t="s">
        <v>3</v>
      </c>
      <c r="F1398" t="s">
        <v>90</v>
      </c>
      <c r="G1398" t="s">
        <v>329</v>
      </c>
      <c r="H1398" t="s">
        <v>161</v>
      </c>
      <c r="I1398" t="s">
        <v>310</v>
      </c>
      <c r="J1398" t="s">
        <v>90</v>
      </c>
      <c r="K1398" t="s">
        <v>162</v>
      </c>
      <c r="L1398" t="s">
        <v>163</v>
      </c>
      <c r="M1398" t="s">
        <v>770</v>
      </c>
      <c r="N1398">
        <v>739.84</v>
      </c>
      <c r="O1398">
        <v>-739.84</v>
      </c>
      <c r="P1398" t="s">
        <v>154</v>
      </c>
      <c r="Q1398" t="s">
        <v>187</v>
      </c>
      <c r="R1398" t="s">
        <v>156</v>
      </c>
      <c r="S1398" t="s">
        <v>157</v>
      </c>
      <c r="T1398" t="s">
        <v>1543</v>
      </c>
    </row>
    <row r="1399" spans="1:20" x14ac:dyDescent="0.25">
      <c r="A1399">
        <v>2026</v>
      </c>
      <c r="B1399" t="s">
        <v>115</v>
      </c>
      <c r="C1399" s="142">
        <v>46041</v>
      </c>
      <c r="D1399" t="s">
        <v>88</v>
      </c>
      <c r="E1399" t="s">
        <v>3</v>
      </c>
      <c r="F1399" t="s">
        <v>90</v>
      </c>
      <c r="G1399" t="s">
        <v>329</v>
      </c>
      <c r="H1399" t="s">
        <v>688</v>
      </c>
      <c r="I1399" t="s">
        <v>310</v>
      </c>
      <c r="J1399" t="s">
        <v>90</v>
      </c>
      <c r="K1399" t="s">
        <v>162</v>
      </c>
      <c r="L1399" t="s">
        <v>163</v>
      </c>
      <c r="M1399" t="s">
        <v>1544</v>
      </c>
      <c r="N1399">
        <v>3250</v>
      </c>
      <c r="O1399">
        <v>-3250</v>
      </c>
      <c r="P1399" t="s">
        <v>154</v>
      </c>
      <c r="Q1399" t="s">
        <v>187</v>
      </c>
      <c r="R1399" t="s">
        <v>156</v>
      </c>
      <c r="S1399" t="s">
        <v>157</v>
      </c>
      <c r="T1399" t="s">
        <v>1545</v>
      </c>
    </row>
    <row r="1400" spans="1:20" x14ac:dyDescent="0.25">
      <c r="A1400">
        <v>2026</v>
      </c>
      <c r="B1400" t="s">
        <v>115</v>
      </c>
      <c r="C1400" s="142">
        <v>46043</v>
      </c>
      <c r="D1400" t="s">
        <v>88</v>
      </c>
      <c r="E1400" t="s">
        <v>3</v>
      </c>
      <c r="F1400" t="s">
        <v>90</v>
      </c>
      <c r="G1400" t="s">
        <v>329</v>
      </c>
      <c r="H1400" t="s">
        <v>161</v>
      </c>
      <c r="I1400" t="s">
        <v>310</v>
      </c>
      <c r="J1400" t="s">
        <v>90</v>
      </c>
      <c r="K1400" t="s">
        <v>162</v>
      </c>
      <c r="L1400" t="s">
        <v>163</v>
      </c>
      <c r="M1400" t="s">
        <v>770</v>
      </c>
      <c r="N1400">
        <v>2400</v>
      </c>
      <c r="O1400">
        <v>-2400</v>
      </c>
      <c r="P1400" t="s">
        <v>154</v>
      </c>
      <c r="Q1400" t="s">
        <v>187</v>
      </c>
      <c r="R1400" t="s">
        <v>156</v>
      </c>
      <c r="S1400" t="s">
        <v>157</v>
      </c>
      <c r="T1400" t="s">
        <v>1546</v>
      </c>
    </row>
    <row r="1401" spans="1:20" x14ac:dyDescent="0.25">
      <c r="A1401">
        <v>2026</v>
      </c>
      <c r="B1401" t="s">
        <v>115</v>
      </c>
      <c r="C1401" s="142">
        <v>46048</v>
      </c>
      <c r="D1401" t="s">
        <v>88</v>
      </c>
      <c r="E1401" t="s">
        <v>3</v>
      </c>
      <c r="F1401" t="s">
        <v>90</v>
      </c>
      <c r="G1401" t="s">
        <v>329</v>
      </c>
      <c r="H1401" t="s">
        <v>161</v>
      </c>
      <c r="I1401" t="s">
        <v>310</v>
      </c>
      <c r="J1401" t="s">
        <v>90</v>
      </c>
      <c r="K1401" t="s">
        <v>162</v>
      </c>
      <c r="L1401" t="s">
        <v>163</v>
      </c>
      <c r="M1401" t="s">
        <v>1476</v>
      </c>
      <c r="N1401">
        <v>1350</v>
      </c>
      <c r="O1401">
        <v>-1350</v>
      </c>
      <c r="P1401" t="s">
        <v>154</v>
      </c>
      <c r="Q1401" t="s">
        <v>187</v>
      </c>
      <c r="R1401" t="s">
        <v>156</v>
      </c>
      <c r="S1401" t="s">
        <v>157</v>
      </c>
      <c r="T1401" t="s">
        <v>1547</v>
      </c>
    </row>
    <row r="1402" spans="1:20" x14ac:dyDescent="0.25">
      <c r="A1402">
        <v>2026</v>
      </c>
      <c r="B1402" t="s">
        <v>115</v>
      </c>
      <c r="C1402" s="142">
        <v>46049</v>
      </c>
      <c r="D1402" t="s">
        <v>88</v>
      </c>
      <c r="E1402" t="s">
        <v>3</v>
      </c>
      <c r="F1402" t="s">
        <v>90</v>
      </c>
      <c r="G1402" t="s">
        <v>329</v>
      </c>
      <c r="H1402" t="s">
        <v>688</v>
      </c>
      <c r="I1402" t="s">
        <v>310</v>
      </c>
      <c r="J1402" t="s">
        <v>90</v>
      </c>
      <c r="K1402" t="s">
        <v>162</v>
      </c>
      <c r="L1402" t="s">
        <v>163</v>
      </c>
      <c r="M1402" t="s">
        <v>1548</v>
      </c>
      <c r="N1402">
        <v>280</v>
      </c>
      <c r="O1402">
        <v>-280</v>
      </c>
      <c r="P1402" t="s">
        <v>154</v>
      </c>
      <c r="Q1402" t="s">
        <v>187</v>
      </c>
      <c r="R1402" t="s">
        <v>156</v>
      </c>
      <c r="S1402" t="s">
        <v>157</v>
      </c>
      <c r="T1402" t="s">
        <v>1549</v>
      </c>
    </row>
    <row r="1403" spans="1:20" x14ac:dyDescent="0.25">
      <c r="A1403">
        <v>2026</v>
      </c>
      <c r="B1403" t="s">
        <v>115</v>
      </c>
      <c r="C1403" s="142">
        <v>46049</v>
      </c>
      <c r="D1403" t="s">
        <v>88</v>
      </c>
      <c r="E1403" t="s">
        <v>3</v>
      </c>
      <c r="F1403" t="s">
        <v>90</v>
      </c>
      <c r="G1403" t="s">
        <v>329</v>
      </c>
      <c r="H1403" t="s">
        <v>688</v>
      </c>
      <c r="I1403" t="s">
        <v>310</v>
      </c>
      <c r="J1403" t="s">
        <v>90</v>
      </c>
      <c r="K1403" t="s">
        <v>162</v>
      </c>
      <c r="L1403" t="s">
        <v>163</v>
      </c>
      <c r="M1403" t="s">
        <v>1550</v>
      </c>
      <c r="N1403">
        <v>620</v>
      </c>
      <c r="O1403">
        <v>-620</v>
      </c>
      <c r="P1403" t="s">
        <v>154</v>
      </c>
      <c r="Q1403" t="s">
        <v>187</v>
      </c>
      <c r="R1403" t="s">
        <v>156</v>
      </c>
      <c r="S1403" t="s">
        <v>157</v>
      </c>
      <c r="T1403" t="s">
        <v>1551</v>
      </c>
    </row>
    <row r="1404" spans="1:20" x14ac:dyDescent="0.25">
      <c r="A1404">
        <v>2026</v>
      </c>
      <c r="B1404" t="s">
        <v>115</v>
      </c>
      <c r="C1404" s="142">
        <v>46049</v>
      </c>
      <c r="D1404" t="s">
        <v>88</v>
      </c>
      <c r="E1404" t="s">
        <v>3</v>
      </c>
      <c r="F1404" t="s">
        <v>90</v>
      </c>
      <c r="G1404" t="s">
        <v>329</v>
      </c>
      <c r="H1404" t="s">
        <v>161</v>
      </c>
      <c r="I1404" t="s">
        <v>310</v>
      </c>
      <c r="J1404" t="s">
        <v>90</v>
      </c>
      <c r="K1404" t="s">
        <v>162</v>
      </c>
      <c r="L1404" t="s">
        <v>163</v>
      </c>
      <c r="M1404" t="s">
        <v>1452</v>
      </c>
      <c r="N1404">
        <v>2040</v>
      </c>
      <c r="O1404">
        <v>-2040</v>
      </c>
      <c r="P1404" t="s">
        <v>154</v>
      </c>
      <c r="Q1404" t="s">
        <v>187</v>
      </c>
      <c r="R1404" t="s">
        <v>156</v>
      </c>
      <c r="S1404" t="s">
        <v>157</v>
      </c>
      <c r="T1404" t="s">
        <v>1453</v>
      </c>
    </row>
    <row r="1405" spans="1:20" x14ac:dyDescent="0.25">
      <c r="A1405">
        <v>2026</v>
      </c>
      <c r="B1405" t="s">
        <v>115</v>
      </c>
      <c r="C1405" s="142">
        <v>46053</v>
      </c>
      <c r="D1405" t="s">
        <v>88</v>
      </c>
      <c r="E1405" t="s">
        <v>3</v>
      </c>
      <c r="F1405" t="s">
        <v>90</v>
      </c>
      <c r="H1405" t="s">
        <v>883</v>
      </c>
      <c r="I1405" t="s">
        <v>310</v>
      </c>
      <c r="J1405" t="s">
        <v>90</v>
      </c>
      <c r="K1405" t="s">
        <v>311</v>
      </c>
      <c r="L1405" t="s">
        <v>312</v>
      </c>
      <c r="M1405" t="s">
        <v>313</v>
      </c>
      <c r="N1405">
        <v>9730.4</v>
      </c>
      <c r="O1405">
        <v>-9730.4</v>
      </c>
      <c r="P1405" t="s">
        <v>154</v>
      </c>
      <c r="Q1405" t="s">
        <v>187</v>
      </c>
      <c r="R1405" t="s">
        <v>314</v>
      </c>
      <c r="S1405" t="s">
        <v>315</v>
      </c>
      <c r="T1405" t="s">
        <v>316</v>
      </c>
    </row>
    <row r="1406" spans="1:20" x14ac:dyDescent="0.25">
      <c r="A1406">
        <v>2026</v>
      </c>
      <c r="B1406" t="s">
        <v>116</v>
      </c>
      <c r="C1406" s="142">
        <v>46058</v>
      </c>
      <c r="D1406" t="s">
        <v>88</v>
      </c>
      <c r="E1406" t="s">
        <v>3</v>
      </c>
      <c r="F1406" t="s">
        <v>90</v>
      </c>
      <c r="G1406" t="s">
        <v>329</v>
      </c>
      <c r="H1406" t="s">
        <v>688</v>
      </c>
      <c r="I1406" t="s">
        <v>310</v>
      </c>
      <c r="J1406" t="s">
        <v>90</v>
      </c>
      <c r="K1406" t="s">
        <v>162</v>
      </c>
      <c r="L1406" t="s">
        <v>163</v>
      </c>
      <c r="M1406" t="s">
        <v>1552</v>
      </c>
      <c r="N1406">
        <v>230</v>
      </c>
      <c r="O1406">
        <v>-230</v>
      </c>
      <c r="P1406" t="s">
        <v>154</v>
      </c>
      <c r="Q1406" t="s">
        <v>187</v>
      </c>
      <c r="R1406" t="s">
        <v>156</v>
      </c>
      <c r="S1406" t="s">
        <v>157</v>
      </c>
      <c r="T1406" t="s">
        <v>1553</v>
      </c>
    </row>
    <row r="1407" spans="1:20" x14ac:dyDescent="0.25">
      <c r="A1407">
        <v>2026</v>
      </c>
      <c r="B1407" t="s">
        <v>116</v>
      </c>
      <c r="C1407" s="142">
        <v>46059</v>
      </c>
      <c r="D1407" t="s">
        <v>88</v>
      </c>
      <c r="E1407" t="s">
        <v>3</v>
      </c>
      <c r="F1407" t="s">
        <v>90</v>
      </c>
      <c r="G1407" t="s">
        <v>329</v>
      </c>
      <c r="H1407" t="s">
        <v>688</v>
      </c>
      <c r="I1407" t="s">
        <v>310</v>
      </c>
      <c r="J1407" t="s">
        <v>90</v>
      </c>
      <c r="K1407" t="s">
        <v>162</v>
      </c>
      <c r="L1407" t="s">
        <v>163</v>
      </c>
      <c r="M1407" t="s">
        <v>970</v>
      </c>
      <c r="N1407">
        <v>225</v>
      </c>
      <c r="O1407">
        <v>-225</v>
      </c>
      <c r="P1407" t="s">
        <v>154</v>
      </c>
      <c r="Q1407" t="s">
        <v>187</v>
      </c>
      <c r="R1407" t="s">
        <v>156</v>
      </c>
      <c r="S1407" t="s">
        <v>157</v>
      </c>
      <c r="T1407" t="s">
        <v>971</v>
      </c>
    </row>
    <row r="1408" spans="1:20" x14ac:dyDescent="0.25">
      <c r="A1408">
        <v>2026</v>
      </c>
      <c r="B1408" t="s">
        <v>116</v>
      </c>
      <c r="C1408" s="142">
        <v>46064</v>
      </c>
      <c r="D1408" t="s">
        <v>88</v>
      </c>
      <c r="E1408" t="s">
        <v>3</v>
      </c>
      <c r="F1408" t="s">
        <v>90</v>
      </c>
      <c r="G1408" t="s">
        <v>329</v>
      </c>
      <c r="H1408" t="s">
        <v>688</v>
      </c>
      <c r="I1408" t="s">
        <v>310</v>
      </c>
      <c r="J1408" t="s">
        <v>90</v>
      </c>
      <c r="K1408" t="s">
        <v>162</v>
      </c>
      <c r="L1408" t="s">
        <v>163</v>
      </c>
      <c r="M1408" t="s">
        <v>1554</v>
      </c>
      <c r="N1408">
        <v>390</v>
      </c>
      <c r="O1408">
        <v>-390</v>
      </c>
      <c r="P1408" t="s">
        <v>154</v>
      </c>
      <c r="Q1408" t="s">
        <v>187</v>
      </c>
      <c r="R1408" t="s">
        <v>156</v>
      </c>
      <c r="S1408" t="s">
        <v>157</v>
      </c>
      <c r="T1408" t="s">
        <v>1555</v>
      </c>
    </row>
    <row r="1409" spans="1:20" x14ac:dyDescent="0.25">
      <c r="A1409">
        <v>2026</v>
      </c>
      <c r="B1409" t="s">
        <v>116</v>
      </c>
      <c r="C1409" s="142">
        <v>46071</v>
      </c>
      <c r="D1409" t="s">
        <v>88</v>
      </c>
      <c r="E1409" t="s">
        <v>3</v>
      </c>
      <c r="F1409" t="s">
        <v>90</v>
      </c>
      <c r="G1409" t="s">
        <v>329</v>
      </c>
      <c r="H1409" t="s">
        <v>688</v>
      </c>
      <c r="I1409" t="s">
        <v>310</v>
      </c>
      <c r="J1409" t="s">
        <v>90</v>
      </c>
      <c r="K1409" t="s">
        <v>162</v>
      </c>
      <c r="L1409" t="s">
        <v>163</v>
      </c>
      <c r="M1409" t="s">
        <v>1556</v>
      </c>
      <c r="N1409">
        <v>159</v>
      </c>
      <c r="O1409">
        <v>-159</v>
      </c>
      <c r="P1409" t="s">
        <v>154</v>
      </c>
      <c r="Q1409" t="s">
        <v>187</v>
      </c>
      <c r="R1409" t="s">
        <v>156</v>
      </c>
      <c r="S1409" t="s">
        <v>157</v>
      </c>
      <c r="T1409" t="s">
        <v>1557</v>
      </c>
    </row>
    <row r="1410" spans="1:20" x14ac:dyDescent="0.25">
      <c r="A1410">
        <v>2026</v>
      </c>
      <c r="B1410" t="s">
        <v>116</v>
      </c>
      <c r="C1410" s="142">
        <v>46073</v>
      </c>
      <c r="D1410" t="s">
        <v>88</v>
      </c>
      <c r="E1410" t="s">
        <v>3</v>
      </c>
      <c r="F1410" t="s">
        <v>90</v>
      </c>
      <c r="G1410" t="s">
        <v>329</v>
      </c>
      <c r="H1410" t="s">
        <v>688</v>
      </c>
      <c r="I1410" t="s">
        <v>310</v>
      </c>
      <c r="J1410" t="s">
        <v>90</v>
      </c>
      <c r="K1410" t="s">
        <v>162</v>
      </c>
      <c r="L1410" t="s">
        <v>163</v>
      </c>
      <c r="M1410" t="s">
        <v>1558</v>
      </c>
      <c r="N1410">
        <v>3755.73</v>
      </c>
      <c r="O1410">
        <v>-3755.73</v>
      </c>
      <c r="P1410" t="s">
        <v>154</v>
      </c>
      <c r="Q1410" t="s">
        <v>187</v>
      </c>
      <c r="R1410" t="s">
        <v>156</v>
      </c>
      <c r="S1410" t="s">
        <v>157</v>
      </c>
      <c r="T1410" t="s">
        <v>1559</v>
      </c>
    </row>
    <row r="1411" spans="1:20" x14ac:dyDescent="0.25">
      <c r="A1411">
        <v>2026</v>
      </c>
      <c r="B1411" t="s">
        <v>116</v>
      </c>
      <c r="C1411" s="142">
        <v>46081</v>
      </c>
      <c r="D1411" t="s">
        <v>88</v>
      </c>
      <c r="E1411" t="s">
        <v>3</v>
      </c>
      <c r="F1411" t="s">
        <v>90</v>
      </c>
      <c r="H1411" t="s">
        <v>883</v>
      </c>
      <c r="I1411" t="s">
        <v>310</v>
      </c>
      <c r="J1411" t="s">
        <v>90</v>
      </c>
      <c r="K1411" t="s">
        <v>311</v>
      </c>
      <c r="L1411" t="s">
        <v>312</v>
      </c>
      <c r="M1411" t="s">
        <v>335</v>
      </c>
      <c r="N1411">
        <v>11358.94</v>
      </c>
      <c r="O1411">
        <v>-11358.94</v>
      </c>
      <c r="P1411" t="s">
        <v>154</v>
      </c>
      <c r="Q1411" t="s">
        <v>187</v>
      </c>
      <c r="R1411" t="s">
        <v>314</v>
      </c>
      <c r="S1411" t="s">
        <v>315</v>
      </c>
      <c r="T1411" t="s">
        <v>336</v>
      </c>
    </row>
    <row r="1412" spans="1:20" x14ac:dyDescent="0.25">
      <c r="A1412">
        <v>2026</v>
      </c>
      <c r="B1412" t="s">
        <v>117</v>
      </c>
      <c r="C1412" s="142">
        <v>46086</v>
      </c>
      <c r="D1412" t="s">
        <v>88</v>
      </c>
      <c r="E1412" t="s">
        <v>3</v>
      </c>
      <c r="F1412" t="s">
        <v>90</v>
      </c>
      <c r="G1412" t="s">
        <v>329</v>
      </c>
      <c r="H1412" t="s">
        <v>688</v>
      </c>
      <c r="I1412" t="s">
        <v>310</v>
      </c>
      <c r="J1412" t="s">
        <v>90</v>
      </c>
      <c r="K1412" t="s">
        <v>162</v>
      </c>
      <c r="L1412" t="s">
        <v>163</v>
      </c>
      <c r="M1412" t="s">
        <v>1560</v>
      </c>
      <c r="N1412">
        <v>4500</v>
      </c>
      <c r="O1412">
        <v>-4500</v>
      </c>
      <c r="P1412" t="s">
        <v>224</v>
      </c>
      <c r="Q1412" t="s">
        <v>187</v>
      </c>
      <c r="R1412" t="s">
        <v>156</v>
      </c>
      <c r="S1412" t="s">
        <v>157</v>
      </c>
      <c r="T1412" t="s">
        <v>1561</v>
      </c>
    </row>
    <row r="1413" spans="1:20" x14ac:dyDescent="0.25">
      <c r="A1413">
        <v>2026</v>
      </c>
      <c r="B1413" t="s">
        <v>117</v>
      </c>
      <c r="C1413" s="142">
        <v>46094</v>
      </c>
      <c r="D1413" t="s">
        <v>88</v>
      </c>
      <c r="E1413" t="s">
        <v>3</v>
      </c>
      <c r="F1413" t="s">
        <v>90</v>
      </c>
      <c r="G1413" t="s">
        <v>329</v>
      </c>
      <c r="H1413" t="s">
        <v>161</v>
      </c>
      <c r="I1413" t="s">
        <v>310</v>
      </c>
      <c r="J1413" t="s">
        <v>90</v>
      </c>
      <c r="K1413" t="s">
        <v>162</v>
      </c>
      <c r="L1413" t="s">
        <v>163</v>
      </c>
      <c r="M1413" t="s">
        <v>682</v>
      </c>
      <c r="N1413">
        <v>1362.5</v>
      </c>
      <c r="O1413">
        <v>-1362.5</v>
      </c>
      <c r="P1413" t="s">
        <v>224</v>
      </c>
      <c r="Q1413" t="s">
        <v>187</v>
      </c>
      <c r="R1413" t="s">
        <v>156</v>
      </c>
      <c r="S1413" t="s">
        <v>157</v>
      </c>
      <c r="T1413" t="s">
        <v>683</v>
      </c>
    </row>
    <row r="1414" spans="1:20" x14ac:dyDescent="0.25">
      <c r="A1414">
        <v>2026</v>
      </c>
      <c r="B1414" t="s">
        <v>117</v>
      </c>
      <c r="C1414" s="142">
        <v>46097</v>
      </c>
      <c r="D1414" t="s">
        <v>88</v>
      </c>
      <c r="E1414" t="s">
        <v>3</v>
      </c>
      <c r="F1414" t="s">
        <v>90</v>
      </c>
      <c r="G1414" t="s">
        <v>329</v>
      </c>
      <c r="H1414" t="s">
        <v>688</v>
      </c>
      <c r="I1414" t="s">
        <v>310</v>
      </c>
      <c r="J1414" t="s">
        <v>90</v>
      </c>
      <c r="K1414" t="s">
        <v>162</v>
      </c>
      <c r="L1414" t="s">
        <v>163</v>
      </c>
      <c r="M1414" t="s">
        <v>1562</v>
      </c>
      <c r="N1414">
        <v>152</v>
      </c>
      <c r="O1414">
        <v>-152</v>
      </c>
      <c r="P1414" t="s">
        <v>224</v>
      </c>
      <c r="Q1414" t="s">
        <v>187</v>
      </c>
      <c r="R1414" t="s">
        <v>156</v>
      </c>
      <c r="S1414" t="s">
        <v>157</v>
      </c>
      <c r="T1414" t="s">
        <v>1563</v>
      </c>
    </row>
    <row r="1415" spans="1:20" x14ac:dyDescent="0.25">
      <c r="A1415">
        <v>2026</v>
      </c>
      <c r="B1415" t="s">
        <v>117</v>
      </c>
      <c r="C1415" s="142">
        <v>46101</v>
      </c>
      <c r="D1415" t="s">
        <v>88</v>
      </c>
      <c r="E1415" t="s">
        <v>3</v>
      </c>
      <c r="F1415" t="s">
        <v>90</v>
      </c>
      <c r="G1415" t="s">
        <v>329</v>
      </c>
      <c r="H1415" t="s">
        <v>688</v>
      </c>
      <c r="I1415" t="s">
        <v>310</v>
      </c>
      <c r="J1415" t="s">
        <v>90</v>
      </c>
      <c r="K1415" t="s">
        <v>162</v>
      </c>
      <c r="L1415" t="s">
        <v>163</v>
      </c>
      <c r="M1415" t="s">
        <v>1564</v>
      </c>
      <c r="N1415">
        <v>680</v>
      </c>
      <c r="O1415">
        <v>-680</v>
      </c>
      <c r="P1415" t="s">
        <v>224</v>
      </c>
      <c r="Q1415" t="s">
        <v>187</v>
      </c>
      <c r="R1415" t="s">
        <v>156</v>
      </c>
      <c r="S1415" t="s">
        <v>157</v>
      </c>
      <c r="T1415" t="s">
        <v>1565</v>
      </c>
    </row>
    <row r="1416" spans="1:20" x14ac:dyDescent="0.25">
      <c r="A1416">
        <v>2026</v>
      </c>
      <c r="B1416" t="s">
        <v>117</v>
      </c>
      <c r="C1416" s="142">
        <v>46101</v>
      </c>
      <c r="D1416" t="s">
        <v>88</v>
      </c>
      <c r="E1416" t="s">
        <v>3</v>
      </c>
      <c r="F1416" t="s">
        <v>90</v>
      </c>
      <c r="G1416" t="s">
        <v>329</v>
      </c>
      <c r="H1416" t="s">
        <v>688</v>
      </c>
      <c r="I1416" t="s">
        <v>310</v>
      </c>
      <c r="J1416" t="s">
        <v>90</v>
      </c>
      <c r="K1416" t="s">
        <v>162</v>
      </c>
      <c r="L1416" t="s">
        <v>163</v>
      </c>
      <c r="M1416" t="s">
        <v>1566</v>
      </c>
      <c r="N1416">
        <v>2999</v>
      </c>
      <c r="O1416">
        <v>-2999</v>
      </c>
      <c r="P1416" t="s">
        <v>224</v>
      </c>
      <c r="Q1416" t="s">
        <v>187</v>
      </c>
      <c r="R1416" t="s">
        <v>156</v>
      </c>
      <c r="S1416" t="s">
        <v>157</v>
      </c>
      <c r="T1416" t="s">
        <v>1567</v>
      </c>
    </row>
    <row r="1417" spans="1:20" x14ac:dyDescent="0.25">
      <c r="A1417">
        <v>2026</v>
      </c>
      <c r="B1417" t="s">
        <v>117</v>
      </c>
      <c r="C1417" s="142">
        <v>46107</v>
      </c>
      <c r="D1417" t="s">
        <v>88</v>
      </c>
      <c r="E1417" t="s">
        <v>3</v>
      </c>
      <c r="F1417" t="s">
        <v>90</v>
      </c>
      <c r="G1417" t="s">
        <v>329</v>
      </c>
      <c r="H1417" t="s">
        <v>688</v>
      </c>
      <c r="I1417" t="s">
        <v>310</v>
      </c>
      <c r="J1417" t="s">
        <v>90</v>
      </c>
      <c r="K1417" t="s">
        <v>162</v>
      </c>
      <c r="L1417" t="s">
        <v>163</v>
      </c>
      <c r="M1417" t="s">
        <v>978</v>
      </c>
      <c r="N1417">
        <v>533.33000000000004</v>
      </c>
      <c r="O1417">
        <v>-533.33000000000004</v>
      </c>
      <c r="P1417" t="s">
        <v>224</v>
      </c>
      <c r="Q1417" t="s">
        <v>187</v>
      </c>
      <c r="R1417" t="s">
        <v>156</v>
      </c>
      <c r="S1417" t="s">
        <v>157</v>
      </c>
      <c r="T1417" t="s">
        <v>979</v>
      </c>
    </row>
    <row r="1418" spans="1:20" x14ac:dyDescent="0.25">
      <c r="A1418">
        <v>2026</v>
      </c>
      <c r="B1418" t="s">
        <v>117</v>
      </c>
      <c r="C1418" s="142">
        <v>46107</v>
      </c>
      <c r="D1418" t="s">
        <v>88</v>
      </c>
      <c r="E1418" t="s">
        <v>3</v>
      </c>
      <c r="F1418" t="s">
        <v>90</v>
      </c>
      <c r="G1418" t="s">
        <v>329</v>
      </c>
      <c r="H1418" t="s">
        <v>688</v>
      </c>
      <c r="I1418" t="s">
        <v>310</v>
      </c>
      <c r="J1418" t="s">
        <v>90</v>
      </c>
      <c r="K1418" t="s">
        <v>162</v>
      </c>
      <c r="L1418" t="s">
        <v>163</v>
      </c>
      <c r="M1418" t="s">
        <v>978</v>
      </c>
      <c r="N1418">
        <v>533.33000000000004</v>
      </c>
      <c r="O1418">
        <v>-533.33000000000004</v>
      </c>
      <c r="P1418" t="s">
        <v>224</v>
      </c>
      <c r="Q1418" t="s">
        <v>187</v>
      </c>
      <c r="R1418" t="s">
        <v>156</v>
      </c>
      <c r="S1418" t="s">
        <v>157</v>
      </c>
      <c r="T1418" t="s">
        <v>979</v>
      </c>
    </row>
    <row r="1419" spans="1:20" x14ac:dyDescent="0.25">
      <c r="A1419">
        <v>2026</v>
      </c>
      <c r="B1419" t="s">
        <v>117</v>
      </c>
      <c r="C1419" s="142">
        <v>46108</v>
      </c>
      <c r="D1419" t="s">
        <v>88</v>
      </c>
      <c r="E1419" t="s">
        <v>3</v>
      </c>
      <c r="F1419" t="s">
        <v>90</v>
      </c>
      <c r="G1419" t="s">
        <v>329</v>
      </c>
      <c r="H1419" t="s">
        <v>161</v>
      </c>
      <c r="I1419" t="s">
        <v>310</v>
      </c>
      <c r="J1419" t="s">
        <v>90</v>
      </c>
      <c r="K1419" t="s">
        <v>162</v>
      </c>
      <c r="L1419" t="s">
        <v>163</v>
      </c>
      <c r="M1419" t="s">
        <v>1479</v>
      </c>
      <c r="N1419">
        <v>1330.01</v>
      </c>
      <c r="O1419">
        <v>-1330.01</v>
      </c>
      <c r="P1419" t="s">
        <v>224</v>
      </c>
      <c r="Q1419" t="s">
        <v>187</v>
      </c>
      <c r="R1419" t="s">
        <v>156</v>
      </c>
      <c r="S1419" t="s">
        <v>157</v>
      </c>
      <c r="T1419" t="s">
        <v>1481</v>
      </c>
    </row>
    <row r="1420" spans="1:20" x14ac:dyDescent="0.25">
      <c r="A1420">
        <v>2026</v>
      </c>
      <c r="B1420" t="s">
        <v>117</v>
      </c>
      <c r="C1420" s="142">
        <v>46112</v>
      </c>
      <c r="D1420" t="s">
        <v>88</v>
      </c>
      <c r="E1420" t="s">
        <v>3</v>
      </c>
      <c r="F1420" t="s">
        <v>90</v>
      </c>
      <c r="G1420" t="s">
        <v>329</v>
      </c>
      <c r="H1420" t="s">
        <v>883</v>
      </c>
      <c r="I1420" t="s">
        <v>310</v>
      </c>
      <c r="J1420" t="s">
        <v>90</v>
      </c>
      <c r="K1420" t="s">
        <v>162</v>
      </c>
      <c r="L1420" t="s">
        <v>163</v>
      </c>
      <c r="M1420" t="s">
        <v>980</v>
      </c>
      <c r="N1420">
        <v>130</v>
      </c>
      <c r="O1420">
        <v>-130</v>
      </c>
      <c r="P1420" t="s">
        <v>224</v>
      </c>
      <c r="Q1420" t="s">
        <v>187</v>
      </c>
      <c r="R1420" t="s">
        <v>156</v>
      </c>
      <c r="S1420" t="s">
        <v>157</v>
      </c>
      <c r="T1420" t="s">
        <v>981</v>
      </c>
    </row>
    <row r="1421" spans="1:20" x14ac:dyDescent="0.25">
      <c r="A1421">
        <v>2026</v>
      </c>
      <c r="B1421" t="s">
        <v>117</v>
      </c>
      <c r="C1421" s="142">
        <v>46112</v>
      </c>
      <c r="D1421" t="s">
        <v>88</v>
      </c>
      <c r="E1421" t="s">
        <v>3</v>
      </c>
      <c r="F1421" t="s">
        <v>90</v>
      </c>
      <c r="H1421" t="s">
        <v>883</v>
      </c>
      <c r="I1421" t="s">
        <v>310</v>
      </c>
      <c r="J1421" t="s">
        <v>90</v>
      </c>
      <c r="K1421" t="s">
        <v>311</v>
      </c>
      <c r="L1421" t="s">
        <v>312</v>
      </c>
      <c r="M1421" t="s">
        <v>347</v>
      </c>
      <c r="N1421">
        <v>21439.88</v>
      </c>
      <c r="O1421">
        <v>-21439.88</v>
      </c>
      <c r="P1421" t="s">
        <v>154</v>
      </c>
      <c r="Q1421" t="s">
        <v>187</v>
      </c>
      <c r="R1421" t="s">
        <v>314</v>
      </c>
      <c r="S1421" t="s">
        <v>315</v>
      </c>
      <c r="T1421" t="s">
        <v>348</v>
      </c>
    </row>
    <row r="1422" spans="1:20" x14ac:dyDescent="0.25">
      <c r="A1422">
        <v>2025</v>
      </c>
      <c r="B1422" t="s">
        <v>103</v>
      </c>
      <c r="C1422" s="142">
        <v>45667</v>
      </c>
      <c r="D1422" t="s">
        <v>85</v>
      </c>
      <c r="E1422" t="s">
        <v>4</v>
      </c>
      <c r="F1422" t="s">
        <v>87</v>
      </c>
      <c r="G1422" t="s">
        <v>149</v>
      </c>
      <c r="H1422" t="s">
        <v>349</v>
      </c>
      <c r="I1422" t="s">
        <v>492</v>
      </c>
      <c r="J1422" t="s">
        <v>87</v>
      </c>
      <c r="K1422" t="s">
        <v>159</v>
      </c>
      <c r="L1422" t="s">
        <v>160</v>
      </c>
      <c r="N1422">
        <v>930</v>
      </c>
      <c r="O1422">
        <v>930</v>
      </c>
      <c r="P1422" t="s">
        <v>154</v>
      </c>
      <c r="Q1422" t="s">
        <v>155</v>
      </c>
      <c r="R1422" t="s">
        <v>156</v>
      </c>
      <c r="S1422" t="s">
        <v>157</v>
      </c>
      <c r="T1422" t="s">
        <v>1568</v>
      </c>
    </row>
    <row r="1423" spans="1:20" x14ac:dyDescent="0.25">
      <c r="A1423">
        <v>2025</v>
      </c>
      <c r="B1423" t="s">
        <v>103</v>
      </c>
      <c r="C1423" s="142">
        <v>45671</v>
      </c>
      <c r="D1423" t="s">
        <v>85</v>
      </c>
      <c r="E1423" t="s">
        <v>4</v>
      </c>
      <c r="F1423" t="s">
        <v>87</v>
      </c>
      <c r="G1423" t="s">
        <v>149</v>
      </c>
      <c r="H1423" t="s">
        <v>150</v>
      </c>
      <c r="I1423" t="s">
        <v>492</v>
      </c>
      <c r="J1423" t="s">
        <v>87</v>
      </c>
      <c r="K1423" t="s">
        <v>311</v>
      </c>
      <c r="L1423" t="s">
        <v>312</v>
      </c>
      <c r="N1423">
        <v>1756.58</v>
      </c>
      <c r="O1423">
        <v>1756.58</v>
      </c>
      <c r="P1423" t="s">
        <v>154</v>
      </c>
      <c r="Q1423" t="s">
        <v>155</v>
      </c>
      <c r="R1423" t="s">
        <v>156</v>
      </c>
      <c r="S1423" t="s">
        <v>157</v>
      </c>
      <c r="T1423" t="s">
        <v>1568</v>
      </c>
    </row>
    <row r="1424" spans="1:20" x14ac:dyDescent="0.25">
      <c r="A1424">
        <v>2025</v>
      </c>
      <c r="B1424" t="s">
        <v>103</v>
      </c>
      <c r="C1424" s="142">
        <v>45683</v>
      </c>
      <c r="D1424" t="s">
        <v>85</v>
      </c>
      <c r="E1424" t="s">
        <v>4</v>
      </c>
      <c r="F1424" t="s">
        <v>87</v>
      </c>
      <c r="G1424" t="s">
        <v>149</v>
      </c>
      <c r="H1424" t="s">
        <v>150</v>
      </c>
      <c r="I1424" t="s">
        <v>492</v>
      </c>
      <c r="J1424" t="s">
        <v>87</v>
      </c>
      <c r="K1424" t="s">
        <v>311</v>
      </c>
      <c r="L1424" t="s">
        <v>312</v>
      </c>
      <c r="N1424">
        <v>1887.15</v>
      </c>
      <c r="O1424">
        <v>1887.15</v>
      </c>
      <c r="P1424" t="s">
        <v>154</v>
      </c>
      <c r="Q1424" t="s">
        <v>155</v>
      </c>
      <c r="R1424" t="s">
        <v>156</v>
      </c>
      <c r="S1424" t="s">
        <v>157</v>
      </c>
      <c r="T1424" t="s">
        <v>1568</v>
      </c>
    </row>
    <row r="1425" spans="1:20" x14ac:dyDescent="0.25">
      <c r="A1425">
        <v>2025</v>
      </c>
      <c r="B1425" t="s">
        <v>104</v>
      </c>
      <c r="C1425" s="142">
        <v>45691</v>
      </c>
      <c r="D1425" t="s">
        <v>85</v>
      </c>
      <c r="E1425" t="s">
        <v>4</v>
      </c>
      <c r="F1425" t="s">
        <v>87</v>
      </c>
      <c r="G1425" t="s">
        <v>149</v>
      </c>
      <c r="H1425" t="s">
        <v>236</v>
      </c>
      <c r="I1425" t="s">
        <v>492</v>
      </c>
      <c r="J1425" t="s">
        <v>87</v>
      </c>
      <c r="K1425" t="s">
        <v>159</v>
      </c>
      <c r="L1425" t="s">
        <v>160</v>
      </c>
      <c r="N1425">
        <v>690</v>
      </c>
      <c r="O1425">
        <v>690</v>
      </c>
      <c r="P1425" t="s">
        <v>154</v>
      </c>
      <c r="Q1425" t="s">
        <v>155</v>
      </c>
      <c r="R1425" t="s">
        <v>156</v>
      </c>
      <c r="S1425" t="s">
        <v>157</v>
      </c>
      <c r="T1425" t="s">
        <v>1568</v>
      </c>
    </row>
    <row r="1426" spans="1:20" x14ac:dyDescent="0.25">
      <c r="A1426">
        <v>2025</v>
      </c>
      <c r="B1426" t="s">
        <v>104</v>
      </c>
      <c r="C1426" s="142">
        <v>45691</v>
      </c>
      <c r="D1426" t="s">
        <v>85</v>
      </c>
      <c r="E1426" t="s">
        <v>4</v>
      </c>
      <c r="F1426" t="s">
        <v>87</v>
      </c>
      <c r="G1426" t="s">
        <v>149</v>
      </c>
      <c r="H1426" t="s">
        <v>150</v>
      </c>
      <c r="I1426" t="s">
        <v>492</v>
      </c>
      <c r="J1426" t="s">
        <v>87</v>
      </c>
      <c r="K1426" t="s">
        <v>311</v>
      </c>
      <c r="L1426" t="s">
        <v>312</v>
      </c>
      <c r="N1426">
        <v>1641.62</v>
      </c>
      <c r="O1426">
        <v>1641.62</v>
      </c>
      <c r="P1426" t="s">
        <v>154</v>
      </c>
      <c r="Q1426" t="s">
        <v>155</v>
      </c>
      <c r="R1426" t="s">
        <v>156</v>
      </c>
      <c r="S1426" t="s">
        <v>157</v>
      </c>
      <c r="T1426" t="s">
        <v>1568</v>
      </c>
    </row>
    <row r="1427" spans="1:20" x14ac:dyDescent="0.25">
      <c r="A1427">
        <v>2025</v>
      </c>
      <c r="B1427" t="s">
        <v>104</v>
      </c>
      <c r="C1427" s="142">
        <v>45694</v>
      </c>
      <c r="D1427" t="s">
        <v>85</v>
      </c>
      <c r="E1427" t="s">
        <v>4</v>
      </c>
      <c r="F1427" t="s">
        <v>87</v>
      </c>
      <c r="G1427" t="s">
        <v>149</v>
      </c>
      <c r="H1427" t="s">
        <v>150</v>
      </c>
      <c r="I1427" t="s">
        <v>492</v>
      </c>
      <c r="J1427" t="s">
        <v>87</v>
      </c>
      <c r="K1427" t="s">
        <v>311</v>
      </c>
      <c r="L1427" t="s">
        <v>312</v>
      </c>
      <c r="N1427">
        <v>1618.79</v>
      </c>
      <c r="O1427">
        <v>1618.79</v>
      </c>
      <c r="P1427" t="s">
        <v>154</v>
      </c>
      <c r="Q1427" t="s">
        <v>155</v>
      </c>
      <c r="R1427" t="s">
        <v>156</v>
      </c>
      <c r="S1427" t="s">
        <v>157</v>
      </c>
      <c r="T1427" t="s">
        <v>1568</v>
      </c>
    </row>
    <row r="1428" spans="1:20" x14ac:dyDescent="0.25">
      <c r="A1428">
        <v>2025</v>
      </c>
      <c r="B1428" t="s">
        <v>104</v>
      </c>
      <c r="C1428" s="142">
        <v>45698</v>
      </c>
      <c r="D1428" t="s">
        <v>85</v>
      </c>
      <c r="E1428" t="s">
        <v>4</v>
      </c>
      <c r="F1428" t="s">
        <v>87</v>
      </c>
      <c r="G1428" t="s">
        <v>149</v>
      </c>
      <c r="H1428" t="s">
        <v>150</v>
      </c>
      <c r="I1428" t="s">
        <v>492</v>
      </c>
      <c r="J1428" t="s">
        <v>87</v>
      </c>
      <c r="K1428" t="s">
        <v>311</v>
      </c>
      <c r="L1428" t="s">
        <v>312</v>
      </c>
      <c r="N1428">
        <v>1815.78</v>
      </c>
      <c r="O1428">
        <v>1815.78</v>
      </c>
      <c r="P1428" t="s">
        <v>154</v>
      </c>
      <c r="Q1428" t="s">
        <v>155</v>
      </c>
      <c r="R1428" t="s">
        <v>156</v>
      </c>
      <c r="S1428" t="s">
        <v>157</v>
      </c>
      <c r="T1428" t="s">
        <v>1568</v>
      </c>
    </row>
    <row r="1429" spans="1:20" x14ac:dyDescent="0.25">
      <c r="A1429">
        <v>2025</v>
      </c>
      <c r="B1429" t="s">
        <v>104</v>
      </c>
      <c r="C1429" s="142">
        <v>45706</v>
      </c>
      <c r="D1429" t="s">
        <v>85</v>
      </c>
      <c r="E1429" t="s">
        <v>4</v>
      </c>
      <c r="F1429" t="s">
        <v>87</v>
      </c>
      <c r="G1429" t="s">
        <v>149</v>
      </c>
      <c r="H1429" t="s">
        <v>150</v>
      </c>
      <c r="I1429" t="s">
        <v>492</v>
      </c>
      <c r="J1429" t="s">
        <v>87</v>
      </c>
      <c r="K1429" t="s">
        <v>311</v>
      </c>
      <c r="L1429" t="s">
        <v>312</v>
      </c>
      <c r="N1429">
        <v>1952.82</v>
      </c>
      <c r="O1429">
        <v>1952.82</v>
      </c>
      <c r="P1429" t="s">
        <v>154</v>
      </c>
      <c r="Q1429" t="s">
        <v>155</v>
      </c>
      <c r="R1429" t="s">
        <v>156</v>
      </c>
      <c r="S1429" t="s">
        <v>157</v>
      </c>
      <c r="T1429" t="s">
        <v>1568</v>
      </c>
    </row>
    <row r="1430" spans="1:20" x14ac:dyDescent="0.25">
      <c r="A1430">
        <v>2025</v>
      </c>
      <c r="B1430" t="s">
        <v>104</v>
      </c>
      <c r="C1430" s="142">
        <v>45713</v>
      </c>
      <c r="D1430" t="s">
        <v>85</v>
      </c>
      <c r="E1430" t="s">
        <v>4</v>
      </c>
      <c r="F1430" t="s">
        <v>87</v>
      </c>
      <c r="G1430" t="s">
        <v>149</v>
      </c>
      <c r="H1430" t="s">
        <v>150</v>
      </c>
      <c r="I1430" t="s">
        <v>492</v>
      </c>
      <c r="J1430" t="s">
        <v>87</v>
      </c>
      <c r="K1430" t="s">
        <v>311</v>
      </c>
      <c r="L1430" t="s">
        <v>312</v>
      </c>
      <c r="N1430">
        <v>1901.43</v>
      </c>
      <c r="O1430">
        <v>1901.43</v>
      </c>
      <c r="P1430" t="s">
        <v>154</v>
      </c>
      <c r="Q1430" t="s">
        <v>155</v>
      </c>
      <c r="R1430" t="s">
        <v>156</v>
      </c>
      <c r="S1430" t="s">
        <v>157</v>
      </c>
      <c r="T1430" t="s">
        <v>1568</v>
      </c>
    </row>
    <row r="1431" spans="1:20" x14ac:dyDescent="0.25">
      <c r="A1431">
        <v>2025</v>
      </c>
      <c r="B1431" t="s">
        <v>105</v>
      </c>
      <c r="C1431" s="142">
        <v>45721</v>
      </c>
      <c r="D1431" t="s">
        <v>85</v>
      </c>
      <c r="E1431" t="s">
        <v>4</v>
      </c>
      <c r="F1431" t="s">
        <v>87</v>
      </c>
      <c r="G1431" t="s">
        <v>149</v>
      </c>
      <c r="H1431" t="s">
        <v>349</v>
      </c>
      <c r="I1431" t="s">
        <v>492</v>
      </c>
      <c r="J1431" t="s">
        <v>87</v>
      </c>
      <c r="K1431" t="s">
        <v>159</v>
      </c>
      <c r="L1431" t="s">
        <v>160</v>
      </c>
      <c r="N1431">
        <v>357.5</v>
      </c>
      <c r="O1431">
        <v>357.5</v>
      </c>
      <c r="P1431" t="s">
        <v>154</v>
      </c>
      <c r="Q1431" t="s">
        <v>155</v>
      </c>
      <c r="R1431" t="s">
        <v>156</v>
      </c>
      <c r="S1431" t="s">
        <v>157</v>
      </c>
      <c r="T1431" t="s">
        <v>1568</v>
      </c>
    </row>
    <row r="1432" spans="1:20" x14ac:dyDescent="0.25">
      <c r="A1432">
        <v>2025</v>
      </c>
      <c r="B1432" t="s">
        <v>106</v>
      </c>
      <c r="C1432" s="142">
        <v>45754</v>
      </c>
      <c r="D1432" t="s">
        <v>85</v>
      </c>
      <c r="E1432" t="s">
        <v>4</v>
      </c>
      <c r="F1432" t="s">
        <v>87</v>
      </c>
      <c r="G1432" t="s">
        <v>149</v>
      </c>
      <c r="H1432" t="s">
        <v>349</v>
      </c>
      <c r="I1432" t="s">
        <v>492</v>
      </c>
      <c r="J1432" t="s">
        <v>87</v>
      </c>
      <c r="K1432" t="s">
        <v>206</v>
      </c>
      <c r="L1432" t="s">
        <v>207</v>
      </c>
      <c r="N1432">
        <v>597.6</v>
      </c>
      <c r="O1432">
        <v>597.6</v>
      </c>
      <c r="P1432" t="s">
        <v>154</v>
      </c>
      <c r="Q1432" t="s">
        <v>155</v>
      </c>
      <c r="R1432" t="s">
        <v>156</v>
      </c>
      <c r="S1432" t="s">
        <v>157</v>
      </c>
      <c r="T1432" t="s">
        <v>1568</v>
      </c>
    </row>
    <row r="1433" spans="1:20" x14ac:dyDescent="0.25">
      <c r="A1433">
        <v>2025</v>
      </c>
      <c r="B1433" t="s">
        <v>112</v>
      </c>
      <c r="C1433" s="142">
        <v>45945</v>
      </c>
      <c r="D1433" t="s">
        <v>85</v>
      </c>
      <c r="E1433" t="s">
        <v>4</v>
      </c>
      <c r="F1433" t="s">
        <v>87</v>
      </c>
      <c r="G1433" t="s">
        <v>329</v>
      </c>
      <c r="H1433" t="s">
        <v>161</v>
      </c>
      <c r="I1433" t="s">
        <v>310</v>
      </c>
      <c r="J1433" t="s">
        <v>87</v>
      </c>
      <c r="K1433" t="s">
        <v>162</v>
      </c>
      <c r="L1433" t="s">
        <v>163</v>
      </c>
      <c r="M1433" t="s">
        <v>1569</v>
      </c>
      <c r="N1433">
        <v>1064.74</v>
      </c>
      <c r="O1433">
        <v>-1064.74</v>
      </c>
      <c r="P1433" t="s">
        <v>154</v>
      </c>
      <c r="Q1433" t="s">
        <v>187</v>
      </c>
      <c r="R1433" t="s">
        <v>166</v>
      </c>
      <c r="S1433" t="s">
        <v>167</v>
      </c>
      <c r="T1433" t="s">
        <v>1570</v>
      </c>
    </row>
    <row r="1434" spans="1:20" x14ac:dyDescent="0.25">
      <c r="A1434">
        <v>2025</v>
      </c>
      <c r="B1434" t="s">
        <v>113</v>
      </c>
      <c r="C1434" s="142">
        <v>45991</v>
      </c>
      <c r="D1434" t="s">
        <v>85</v>
      </c>
      <c r="E1434" t="s">
        <v>4</v>
      </c>
      <c r="F1434" t="s">
        <v>87</v>
      </c>
      <c r="G1434" t="s">
        <v>329</v>
      </c>
      <c r="H1434" t="s">
        <v>357</v>
      </c>
      <c r="I1434" t="s">
        <v>310</v>
      </c>
      <c r="J1434" t="s">
        <v>87</v>
      </c>
      <c r="K1434" t="s">
        <v>311</v>
      </c>
      <c r="L1434" t="s">
        <v>312</v>
      </c>
      <c r="M1434" t="s">
        <v>400</v>
      </c>
      <c r="N1434">
        <v>1896.6</v>
      </c>
      <c r="O1434">
        <v>-1896.6</v>
      </c>
      <c r="P1434" t="s">
        <v>154</v>
      </c>
      <c r="Q1434" t="s">
        <v>187</v>
      </c>
      <c r="R1434" t="s">
        <v>166</v>
      </c>
      <c r="S1434" t="s">
        <v>167</v>
      </c>
      <c r="T1434" t="s">
        <v>401</v>
      </c>
    </row>
    <row r="1435" spans="1:20" x14ac:dyDescent="0.25">
      <c r="A1435">
        <v>2026</v>
      </c>
      <c r="B1435" t="s">
        <v>115</v>
      </c>
      <c r="C1435" s="142">
        <v>46024</v>
      </c>
      <c r="D1435" t="s">
        <v>85</v>
      </c>
      <c r="E1435" t="s">
        <v>4</v>
      </c>
      <c r="F1435" t="s">
        <v>87</v>
      </c>
      <c r="G1435" t="s">
        <v>329</v>
      </c>
      <c r="H1435" t="s">
        <v>469</v>
      </c>
      <c r="I1435" t="s">
        <v>310</v>
      </c>
      <c r="J1435" t="s">
        <v>87</v>
      </c>
      <c r="K1435" t="s">
        <v>159</v>
      </c>
      <c r="L1435" t="s">
        <v>160</v>
      </c>
      <c r="M1435" t="s">
        <v>1571</v>
      </c>
      <c r="N1435">
        <v>38.840000000000003</v>
      </c>
      <c r="O1435">
        <v>-38.840000000000003</v>
      </c>
      <c r="P1435" t="s">
        <v>154</v>
      </c>
      <c r="Q1435" t="s">
        <v>187</v>
      </c>
      <c r="R1435" t="s">
        <v>156</v>
      </c>
      <c r="S1435" t="s">
        <v>157</v>
      </c>
      <c r="T1435" t="s">
        <v>1572</v>
      </c>
    </row>
    <row r="1436" spans="1:20" x14ac:dyDescent="0.25">
      <c r="A1436">
        <v>2026</v>
      </c>
      <c r="B1436" t="s">
        <v>115</v>
      </c>
      <c r="C1436" s="142">
        <v>46024</v>
      </c>
      <c r="D1436" t="s">
        <v>85</v>
      </c>
      <c r="E1436" t="s">
        <v>4</v>
      </c>
      <c r="F1436" t="s">
        <v>87</v>
      </c>
      <c r="G1436" t="s">
        <v>329</v>
      </c>
      <c r="H1436" t="s">
        <v>469</v>
      </c>
      <c r="I1436" t="s">
        <v>350</v>
      </c>
      <c r="J1436" t="s">
        <v>87</v>
      </c>
      <c r="K1436" t="s">
        <v>159</v>
      </c>
      <c r="L1436" t="s">
        <v>160</v>
      </c>
      <c r="M1436" t="s">
        <v>1571</v>
      </c>
      <c r="N1436">
        <v>38.840000000000003</v>
      </c>
      <c r="O1436">
        <v>-38.840000000000003</v>
      </c>
      <c r="P1436" t="s">
        <v>154</v>
      </c>
      <c r="Q1436" t="s">
        <v>187</v>
      </c>
      <c r="R1436" t="s">
        <v>156</v>
      </c>
      <c r="S1436" t="s">
        <v>157</v>
      </c>
      <c r="T1436" t="s">
        <v>1573</v>
      </c>
    </row>
    <row r="1437" spans="1:20" x14ac:dyDescent="0.25">
      <c r="A1437">
        <v>2026</v>
      </c>
      <c r="B1437" t="s">
        <v>115</v>
      </c>
      <c r="C1437" s="142">
        <v>46024</v>
      </c>
      <c r="D1437" t="s">
        <v>85</v>
      </c>
      <c r="E1437" t="s">
        <v>4</v>
      </c>
      <c r="F1437" t="s">
        <v>87</v>
      </c>
      <c r="G1437" t="s">
        <v>329</v>
      </c>
      <c r="H1437" t="s">
        <v>469</v>
      </c>
      <c r="I1437" t="s">
        <v>310</v>
      </c>
      <c r="J1437" t="s">
        <v>87</v>
      </c>
      <c r="K1437" t="s">
        <v>162</v>
      </c>
      <c r="L1437" t="s">
        <v>163</v>
      </c>
      <c r="M1437" t="s">
        <v>1571</v>
      </c>
      <c r="N1437">
        <v>38.840000000000003</v>
      </c>
      <c r="O1437">
        <v>-38.840000000000003</v>
      </c>
      <c r="P1437" t="s">
        <v>154</v>
      </c>
      <c r="Q1437" t="s">
        <v>187</v>
      </c>
      <c r="R1437" t="s">
        <v>156</v>
      </c>
      <c r="S1437" t="s">
        <v>157</v>
      </c>
      <c r="T1437" t="s">
        <v>1572</v>
      </c>
    </row>
    <row r="1438" spans="1:20" x14ac:dyDescent="0.25">
      <c r="A1438">
        <v>2026</v>
      </c>
      <c r="B1438" t="s">
        <v>115</v>
      </c>
      <c r="C1438" s="142">
        <v>46024</v>
      </c>
      <c r="D1438" t="s">
        <v>85</v>
      </c>
      <c r="E1438" t="s">
        <v>4</v>
      </c>
      <c r="F1438" t="s">
        <v>87</v>
      </c>
      <c r="G1438" t="s">
        <v>329</v>
      </c>
      <c r="H1438" t="s">
        <v>469</v>
      </c>
      <c r="I1438" t="s">
        <v>350</v>
      </c>
      <c r="J1438" t="s">
        <v>87</v>
      </c>
      <c r="K1438" t="s">
        <v>162</v>
      </c>
      <c r="L1438" t="s">
        <v>163</v>
      </c>
      <c r="M1438" t="s">
        <v>1571</v>
      </c>
      <c r="N1438">
        <v>38.840000000000003</v>
      </c>
      <c r="O1438">
        <v>-38.840000000000003</v>
      </c>
      <c r="P1438" t="s">
        <v>154</v>
      </c>
      <c r="Q1438" t="s">
        <v>187</v>
      </c>
      <c r="R1438" t="s">
        <v>156</v>
      </c>
      <c r="S1438" t="s">
        <v>157</v>
      </c>
      <c r="T1438" t="s">
        <v>1573</v>
      </c>
    </row>
    <row r="1439" spans="1:20" x14ac:dyDescent="0.25">
      <c r="A1439">
        <v>2026</v>
      </c>
      <c r="B1439" t="s">
        <v>115</v>
      </c>
      <c r="C1439" s="142">
        <v>46053</v>
      </c>
      <c r="D1439" t="s">
        <v>85</v>
      </c>
      <c r="E1439" t="s">
        <v>4</v>
      </c>
      <c r="F1439" t="s">
        <v>87</v>
      </c>
      <c r="H1439" t="s">
        <v>469</v>
      </c>
      <c r="I1439" t="s">
        <v>310</v>
      </c>
      <c r="J1439" t="s">
        <v>87</v>
      </c>
      <c r="K1439" t="s">
        <v>311</v>
      </c>
      <c r="L1439" t="s">
        <v>312</v>
      </c>
      <c r="M1439" t="s">
        <v>313</v>
      </c>
      <c r="N1439">
        <v>979.29</v>
      </c>
      <c r="O1439">
        <v>-979.29</v>
      </c>
      <c r="P1439" t="s">
        <v>154</v>
      </c>
      <c r="Q1439" t="s">
        <v>187</v>
      </c>
      <c r="R1439" t="s">
        <v>314</v>
      </c>
      <c r="S1439" t="s">
        <v>315</v>
      </c>
      <c r="T1439" t="s">
        <v>316</v>
      </c>
    </row>
    <row r="1440" spans="1:20" x14ac:dyDescent="0.25">
      <c r="A1440">
        <v>2026</v>
      </c>
      <c r="B1440" t="s">
        <v>116</v>
      </c>
      <c r="C1440" s="142">
        <v>46058</v>
      </c>
      <c r="D1440" t="s">
        <v>85</v>
      </c>
      <c r="E1440" t="s">
        <v>4</v>
      </c>
      <c r="F1440" t="s">
        <v>87</v>
      </c>
      <c r="G1440" t="s">
        <v>329</v>
      </c>
      <c r="H1440" t="s">
        <v>330</v>
      </c>
      <c r="I1440" t="s">
        <v>310</v>
      </c>
      <c r="J1440" t="s">
        <v>87</v>
      </c>
      <c r="K1440" t="s">
        <v>162</v>
      </c>
      <c r="L1440" t="s">
        <v>163</v>
      </c>
      <c r="M1440" t="s">
        <v>480</v>
      </c>
      <c r="N1440">
        <v>735.46</v>
      </c>
      <c r="O1440">
        <v>-735.46</v>
      </c>
      <c r="P1440" t="s">
        <v>154</v>
      </c>
      <c r="Q1440" t="s">
        <v>187</v>
      </c>
      <c r="R1440" t="s">
        <v>156</v>
      </c>
      <c r="S1440" t="s">
        <v>157</v>
      </c>
      <c r="T1440" t="s">
        <v>481</v>
      </c>
    </row>
    <row r="1441" spans="1:20" x14ac:dyDescent="0.25">
      <c r="A1441">
        <v>2026</v>
      </c>
      <c r="B1441" t="s">
        <v>116</v>
      </c>
      <c r="C1441" s="142">
        <v>46062</v>
      </c>
      <c r="D1441" t="s">
        <v>85</v>
      </c>
      <c r="E1441" t="s">
        <v>4</v>
      </c>
      <c r="F1441" t="s">
        <v>87</v>
      </c>
      <c r="G1441" t="s">
        <v>329</v>
      </c>
      <c r="H1441" t="s">
        <v>330</v>
      </c>
      <c r="I1441" t="s">
        <v>310</v>
      </c>
      <c r="J1441" t="s">
        <v>87</v>
      </c>
      <c r="K1441" t="s">
        <v>162</v>
      </c>
      <c r="L1441" t="s">
        <v>163</v>
      </c>
      <c r="M1441" t="s">
        <v>482</v>
      </c>
      <c r="N1441">
        <v>525.83000000000004</v>
      </c>
      <c r="O1441">
        <v>-525.83000000000004</v>
      </c>
      <c r="P1441" t="s">
        <v>154</v>
      </c>
      <c r="Q1441" t="s">
        <v>187</v>
      </c>
      <c r="R1441" t="s">
        <v>156</v>
      </c>
      <c r="S1441" t="s">
        <v>157</v>
      </c>
      <c r="T1441" t="s">
        <v>483</v>
      </c>
    </row>
    <row r="1442" spans="1:20" x14ac:dyDescent="0.25">
      <c r="A1442">
        <v>2026</v>
      </c>
      <c r="B1442" t="s">
        <v>117</v>
      </c>
      <c r="C1442" s="142">
        <v>46107</v>
      </c>
      <c r="D1442" t="s">
        <v>85</v>
      </c>
      <c r="E1442" t="s">
        <v>4</v>
      </c>
      <c r="F1442" t="s">
        <v>87</v>
      </c>
      <c r="G1442" t="s">
        <v>329</v>
      </c>
      <c r="H1442" t="s">
        <v>330</v>
      </c>
      <c r="I1442" t="s">
        <v>310</v>
      </c>
      <c r="J1442" t="s">
        <v>87</v>
      </c>
      <c r="K1442" t="s">
        <v>152</v>
      </c>
      <c r="L1442" t="s">
        <v>153</v>
      </c>
      <c r="M1442" t="s">
        <v>676</v>
      </c>
      <c r="N1442">
        <v>285.89</v>
      </c>
      <c r="O1442">
        <v>-285.89</v>
      </c>
      <c r="P1442" t="s">
        <v>224</v>
      </c>
      <c r="Q1442" t="s">
        <v>187</v>
      </c>
      <c r="R1442" t="s">
        <v>156</v>
      </c>
      <c r="S1442" t="s">
        <v>157</v>
      </c>
      <c r="T1442" t="s">
        <v>677</v>
      </c>
    </row>
    <row r="1443" spans="1:20" x14ac:dyDescent="0.25">
      <c r="A1443">
        <v>2026</v>
      </c>
      <c r="B1443" t="s">
        <v>117</v>
      </c>
      <c r="C1443" s="142">
        <v>46107</v>
      </c>
      <c r="D1443" t="s">
        <v>85</v>
      </c>
      <c r="E1443" t="s">
        <v>4</v>
      </c>
      <c r="F1443" t="s">
        <v>87</v>
      </c>
      <c r="G1443" t="s">
        <v>329</v>
      </c>
      <c r="H1443" t="s">
        <v>330</v>
      </c>
      <c r="I1443" t="s">
        <v>310</v>
      </c>
      <c r="J1443" t="s">
        <v>87</v>
      </c>
      <c r="K1443" t="s">
        <v>162</v>
      </c>
      <c r="L1443" t="s">
        <v>163</v>
      </c>
      <c r="M1443" t="s">
        <v>1574</v>
      </c>
      <c r="N1443">
        <v>177.37</v>
      </c>
      <c r="O1443">
        <v>-177.37</v>
      </c>
      <c r="P1443" t="s">
        <v>224</v>
      </c>
      <c r="Q1443" t="s">
        <v>187</v>
      </c>
      <c r="R1443" t="s">
        <v>156</v>
      </c>
      <c r="S1443" t="s">
        <v>157</v>
      </c>
      <c r="T1443" t="s">
        <v>1575</v>
      </c>
    </row>
    <row r="1444" spans="1:20" x14ac:dyDescent="0.25">
      <c r="A1444">
        <v>2026</v>
      </c>
      <c r="B1444" t="s">
        <v>117</v>
      </c>
      <c r="C1444" s="142">
        <v>46112</v>
      </c>
      <c r="D1444" t="s">
        <v>85</v>
      </c>
      <c r="E1444" t="s">
        <v>4</v>
      </c>
      <c r="F1444" t="s">
        <v>87</v>
      </c>
      <c r="H1444" t="s">
        <v>469</v>
      </c>
      <c r="I1444" t="s">
        <v>310</v>
      </c>
      <c r="J1444" t="s">
        <v>87</v>
      </c>
      <c r="K1444" t="s">
        <v>311</v>
      </c>
      <c r="L1444" t="s">
        <v>312</v>
      </c>
      <c r="M1444" t="s">
        <v>347</v>
      </c>
      <c r="N1444">
        <v>2251.38</v>
      </c>
      <c r="O1444">
        <v>-2251.38</v>
      </c>
      <c r="P1444" t="s">
        <v>154</v>
      </c>
      <c r="Q1444" t="s">
        <v>187</v>
      </c>
      <c r="R1444" t="s">
        <v>314</v>
      </c>
      <c r="S1444" t="s">
        <v>315</v>
      </c>
      <c r="T1444" t="s">
        <v>348</v>
      </c>
    </row>
    <row r="1445" spans="1:20" x14ac:dyDescent="0.25">
      <c r="A1445">
        <v>2025</v>
      </c>
      <c r="B1445" t="s">
        <v>103</v>
      </c>
      <c r="C1445" s="142">
        <v>45687</v>
      </c>
      <c r="D1445" t="s">
        <v>85</v>
      </c>
      <c r="E1445" t="s">
        <v>3</v>
      </c>
      <c r="F1445" t="s">
        <v>86</v>
      </c>
      <c r="G1445" t="s">
        <v>149</v>
      </c>
      <c r="H1445" t="s">
        <v>150</v>
      </c>
      <c r="I1445" t="s">
        <v>492</v>
      </c>
      <c r="J1445" t="s">
        <v>86</v>
      </c>
      <c r="K1445" t="s">
        <v>159</v>
      </c>
      <c r="L1445" t="s">
        <v>160</v>
      </c>
      <c r="N1445">
        <v>5903.89</v>
      </c>
      <c r="O1445">
        <v>5903.89</v>
      </c>
      <c r="P1445" t="s">
        <v>154</v>
      </c>
      <c r="Q1445" t="s">
        <v>155</v>
      </c>
      <c r="R1445" t="s">
        <v>156</v>
      </c>
      <c r="S1445" t="s">
        <v>157</v>
      </c>
      <c r="T1445" t="s">
        <v>86</v>
      </c>
    </row>
    <row r="1446" spans="1:20" x14ac:dyDescent="0.25">
      <c r="A1446">
        <v>2025</v>
      </c>
      <c r="B1446" t="s">
        <v>103</v>
      </c>
      <c r="C1446" s="142">
        <v>45688</v>
      </c>
      <c r="D1446" t="s">
        <v>85</v>
      </c>
      <c r="E1446" t="s">
        <v>3</v>
      </c>
      <c r="F1446" t="s">
        <v>86</v>
      </c>
      <c r="G1446" t="s">
        <v>149</v>
      </c>
      <c r="H1446" t="s">
        <v>150</v>
      </c>
      <c r="I1446" t="s">
        <v>492</v>
      </c>
      <c r="J1446" t="s">
        <v>86</v>
      </c>
      <c r="K1446" t="s">
        <v>206</v>
      </c>
      <c r="L1446" t="s">
        <v>207</v>
      </c>
      <c r="N1446">
        <v>1859.8</v>
      </c>
      <c r="O1446">
        <v>1859.8</v>
      </c>
      <c r="P1446" t="s">
        <v>154</v>
      </c>
      <c r="Q1446" t="s">
        <v>155</v>
      </c>
      <c r="R1446" t="s">
        <v>156</v>
      </c>
      <c r="S1446" t="s">
        <v>157</v>
      </c>
      <c r="T1446" t="s">
        <v>86</v>
      </c>
    </row>
    <row r="1447" spans="1:20" x14ac:dyDescent="0.25">
      <c r="A1447">
        <v>2025</v>
      </c>
      <c r="B1447" t="s">
        <v>104</v>
      </c>
      <c r="C1447" s="142">
        <v>45708</v>
      </c>
      <c r="D1447" t="s">
        <v>85</v>
      </c>
      <c r="E1447" t="s">
        <v>3</v>
      </c>
      <c r="F1447" t="s">
        <v>86</v>
      </c>
      <c r="G1447" t="s">
        <v>149</v>
      </c>
      <c r="H1447" t="s">
        <v>150</v>
      </c>
      <c r="I1447" t="s">
        <v>492</v>
      </c>
      <c r="J1447" t="s">
        <v>86</v>
      </c>
      <c r="K1447" t="s">
        <v>159</v>
      </c>
      <c r="L1447" t="s">
        <v>160</v>
      </c>
      <c r="N1447">
        <v>564.96</v>
      </c>
      <c r="O1447">
        <v>564.96</v>
      </c>
      <c r="P1447" t="s">
        <v>154</v>
      </c>
      <c r="Q1447" t="s">
        <v>155</v>
      </c>
      <c r="R1447" t="s">
        <v>156</v>
      </c>
      <c r="S1447" t="s">
        <v>157</v>
      </c>
      <c r="T1447" t="s">
        <v>86</v>
      </c>
    </row>
    <row r="1448" spans="1:20" x14ac:dyDescent="0.25">
      <c r="A1448">
        <v>2025</v>
      </c>
      <c r="B1448" t="s">
        <v>104</v>
      </c>
      <c r="C1448" s="142">
        <v>45691</v>
      </c>
      <c r="D1448" t="s">
        <v>85</v>
      </c>
      <c r="E1448" t="s">
        <v>3</v>
      </c>
      <c r="F1448" t="s">
        <v>86</v>
      </c>
      <c r="G1448" t="s">
        <v>149</v>
      </c>
      <c r="H1448" t="s">
        <v>150</v>
      </c>
      <c r="I1448" t="s">
        <v>492</v>
      </c>
      <c r="J1448" t="s">
        <v>86</v>
      </c>
      <c r="K1448" t="s">
        <v>152</v>
      </c>
      <c r="L1448" t="s">
        <v>153</v>
      </c>
      <c r="N1448">
        <v>144.72</v>
      </c>
      <c r="O1448">
        <v>144.72</v>
      </c>
      <c r="P1448" t="s">
        <v>154</v>
      </c>
      <c r="Q1448" t="s">
        <v>155</v>
      </c>
      <c r="R1448" t="s">
        <v>156</v>
      </c>
      <c r="S1448" t="s">
        <v>157</v>
      </c>
      <c r="T1448" t="s">
        <v>86</v>
      </c>
    </row>
    <row r="1449" spans="1:20" x14ac:dyDescent="0.25">
      <c r="A1449">
        <v>2025</v>
      </c>
      <c r="B1449" t="s">
        <v>104</v>
      </c>
      <c r="C1449" s="142">
        <v>45692</v>
      </c>
      <c r="D1449" t="s">
        <v>85</v>
      </c>
      <c r="E1449" t="s">
        <v>3</v>
      </c>
      <c r="F1449" t="s">
        <v>86</v>
      </c>
      <c r="G1449" t="s">
        <v>149</v>
      </c>
      <c r="H1449" t="s">
        <v>150</v>
      </c>
      <c r="I1449" t="s">
        <v>492</v>
      </c>
      <c r="J1449" t="s">
        <v>86</v>
      </c>
      <c r="K1449" t="s">
        <v>152</v>
      </c>
      <c r="L1449" t="s">
        <v>153</v>
      </c>
      <c r="N1449">
        <v>165</v>
      </c>
      <c r="O1449">
        <v>165</v>
      </c>
      <c r="P1449" t="s">
        <v>154</v>
      </c>
      <c r="Q1449" t="s">
        <v>155</v>
      </c>
      <c r="R1449" t="s">
        <v>156</v>
      </c>
      <c r="S1449" t="s">
        <v>157</v>
      </c>
      <c r="T1449" t="s">
        <v>86</v>
      </c>
    </row>
    <row r="1450" spans="1:20" x14ac:dyDescent="0.25">
      <c r="A1450">
        <v>2025</v>
      </c>
      <c r="B1450" t="s">
        <v>104</v>
      </c>
      <c r="C1450" s="142">
        <v>45706</v>
      </c>
      <c r="D1450" t="s">
        <v>85</v>
      </c>
      <c r="E1450" t="s">
        <v>3</v>
      </c>
      <c r="F1450" t="s">
        <v>86</v>
      </c>
      <c r="G1450" t="s">
        <v>149</v>
      </c>
      <c r="H1450" t="s">
        <v>150</v>
      </c>
      <c r="I1450" t="s">
        <v>492</v>
      </c>
      <c r="J1450" t="s">
        <v>86</v>
      </c>
      <c r="K1450" t="s">
        <v>152</v>
      </c>
      <c r="L1450" t="s">
        <v>153</v>
      </c>
      <c r="N1450">
        <v>45.02</v>
      </c>
      <c r="O1450">
        <v>45.02</v>
      </c>
      <c r="P1450" t="s">
        <v>154</v>
      </c>
      <c r="Q1450" t="s">
        <v>155</v>
      </c>
      <c r="R1450" t="s">
        <v>156</v>
      </c>
      <c r="S1450" t="s">
        <v>157</v>
      </c>
      <c r="T1450" t="s">
        <v>86</v>
      </c>
    </row>
    <row r="1451" spans="1:20" x14ac:dyDescent="0.25">
      <c r="A1451">
        <v>2025</v>
      </c>
      <c r="B1451" t="s">
        <v>104</v>
      </c>
      <c r="C1451" s="142">
        <v>45692</v>
      </c>
      <c r="D1451" t="s">
        <v>85</v>
      </c>
      <c r="E1451" t="s">
        <v>3</v>
      </c>
      <c r="F1451" t="s">
        <v>86</v>
      </c>
      <c r="G1451" t="s">
        <v>149</v>
      </c>
      <c r="H1451" t="s">
        <v>150</v>
      </c>
      <c r="I1451" t="s">
        <v>492</v>
      </c>
      <c r="J1451" t="s">
        <v>86</v>
      </c>
      <c r="K1451" t="s">
        <v>206</v>
      </c>
      <c r="L1451" t="s">
        <v>207</v>
      </c>
      <c r="N1451">
        <v>680</v>
      </c>
      <c r="O1451">
        <v>680</v>
      </c>
      <c r="P1451" t="s">
        <v>154</v>
      </c>
      <c r="Q1451" t="s">
        <v>155</v>
      </c>
      <c r="R1451" t="s">
        <v>156</v>
      </c>
      <c r="S1451" t="s">
        <v>157</v>
      </c>
      <c r="T1451" t="s">
        <v>86</v>
      </c>
    </row>
    <row r="1452" spans="1:20" x14ac:dyDescent="0.25">
      <c r="A1452">
        <v>2025</v>
      </c>
      <c r="B1452" t="s">
        <v>105</v>
      </c>
      <c r="C1452" s="142">
        <v>45728</v>
      </c>
      <c r="D1452" t="s">
        <v>85</v>
      </c>
      <c r="E1452" t="s">
        <v>3</v>
      </c>
      <c r="F1452" t="s">
        <v>86</v>
      </c>
      <c r="G1452" t="s">
        <v>149</v>
      </c>
      <c r="H1452" t="s">
        <v>150</v>
      </c>
      <c r="I1452" t="s">
        <v>492</v>
      </c>
      <c r="J1452" t="s">
        <v>86</v>
      </c>
      <c r="K1452" t="s">
        <v>159</v>
      </c>
      <c r="L1452" t="s">
        <v>160</v>
      </c>
      <c r="N1452">
        <v>214.52</v>
      </c>
      <c r="O1452">
        <v>214.52</v>
      </c>
      <c r="P1452" t="s">
        <v>154</v>
      </c>
      <c r="Q1452" t="s">
        <v>155</v>
      </c>
      <c r="R1452" t="s">
        <v>156</v>
      </c>
      <c r="S1452" t="s">
        <v>157</v>
      </c>
      <c r="T1452" t="s">
        <v>86</v>
      </c>
    </row>
    <row r="1453" spans="1:20" x14ac:dyDescent="0.25">
      <c r="A1453">
        <v>2025</v>
      </c>
      <c r="B1453" t="s">
        <v>106</v>
      </c>
      <c r="C1453" s="142">
        <v>45757</v>
      </c>
      <c r="D1453" t="s">
        <v>85</v>
      </c>
      <c r="E1453" t="s">
        <v>3</v>
      </c>
      <c r="F1453" t="s">
        <v>86</v>
      </c>
      <c r="G1453" t="s">
        <v>149</v>
      </c>
      <c r="H1453" t="s">
        <v>150</v>
      </c>
      <c r="I1453" t="s">
        <v>492</v>
      </c>
      <c r="J1453" t="s">
        <v>86</v>
      </c>
      <c r="K1453" t="s">
        <v>159</v>
      </c>
      <c r="L1453" t="s">
        <v>160</v>
      </c>
      <c r="N1453">
        <v>350.2</v>
      </c>
      <c r="O1453">
        <v>350.2</v>
      </c>
      <c r="P1453" t="s">
        <v>154</v>
      </c>
      <c r="Q1453" t="s">
        <v>155</v>
      </c>
      <c r="R1453" t="s">
        <v>156</v>
      </c>
      <c r="S1453" t="s">
        <v>157</v>
      </c>
      <c r="T1453" t="s">
        <v>86</v>
      </c>
    </row>
    <row r="1454" spans="1:20" x14ac:dyDescent="0.25">
      <c r="A1454">
        <v>2025</v>
      </c>
      <c r="B1454" t="s">
        <v>106</v>
      </c>
      <c r="C1454" s="142">
        <v>45757</v>
      </c>
      <c r="D1454" t="s">
        <v>85</v>
      </c>
      <c r="E1454" t="s">
        <v>3</v>
      </c>
      <c r="F1454" t="s">
        <v>86</v>
      </c>
      <c r="G1454" t="s">
        <v>149</v>
      </c>
      <c r="H1454" t="s">
        <v>150</v>
      </c>
      <c r="I1454" t="s">
        <v>492</v>
      </c>
      <c r="J1454" t="s">
        <v>86</v>
      </c>
      <c r="K1454" t="s">
        <v>159</v>
      </c>
      <c r="L1454" t="s">
        <v>160</v>
      </c>
      <c r="N1454">
        <v>407.84</v>
      </c>
      <c r="O1454">
        <v>407.84</v>
      </c>
      <c r="P1454" t="s">
        <v>154</v>
      </c>
      <c r="Q1454" t="s">
        <v>155</v>
      </c>
      <c r="R1454" t="s">
        <v>156</v>
      </c>
      <c r="S1454" t="s">
        <v>157</v>
      </c>
      <c r="T1454" t="s">
        <v>86</v>
      </c>
    </row>
    <row r="1455" spans="1:20" x14ac:dyDescent="0.25">
      <c r="A1455">
        <v>2025</v>
      </c>
      <c r="B1455" t="s">
        <v>106</v>
      </c>
      <c r="C1455" s="142">
        <v>45770</v>
      </c>
      <c r="D1455" t="s">
        <v>85</v>
      </c>
      <c r="E1455" t="s">
        <v>3</v>
      </c>
      <c r="F1455" t="s">
        <v>86</v>
      </c>
      <c r="G1455" t="s">
        <v>149</v>
      </c>
      <c r="H1455" t="s">
        <v>150</v>
      </c>
      <c r="I1455" t="s">
        <v>492</v>
      </c>
      <c r="J1455" t="s">
        <v>86</v>
      </c>
      <c r="K1455" t="s">
        <v>159</v>
      </c>
      <c r="L1455" t="s">
        <v>160</v>
      </c>
      <c r="N1455">
        <v>6605.21</v>
      </c>
      <c r="O1455">
        <v>6605.21</v>
      </c>
      <c r="P1455" t="s">
        <v>154</v>
      </c>
      <c r="Q1455" t="s">
        <v>155</v>
      </c>
      <c r="R1455" t="s">
        <v>156</v>
      </c>
      <c r="S1455" t="s">
        <v>157</v>
      </c>
      <c r="T1455" t="s">
        <v>86</v>
      </c>
    </row>
    <row r="1456" spans="1:20" x14ac:dyDescent="0.25">
      <c r="A1456">
        <v>2025</v>
      </c>
      <c r="B1456" t="s">
        <v>106</v>
      </c>
      <c r="C1456" s="142">
        <v>45769</v>
      </c>
      <c r="D1456" t="s">
        <v>85</v>
      </c>
      <c r="E1456" t="s">
        <v>3</v>
      </c>
      <c r="F1456" t="s">
        <v>86</v>
      </c>
      <c r="G1456" t="s">
        <v>149</v>
      </c>
      <c r="H1456" t="s">
        <v>150</v>
      </c>
      <c r="I1456" t="s">
        <v>492</v>
      </c>
      <c r="J1456" t="s">
        <v>86</v>
      </c>
      <c r="K1456" t="s">
        <v>152</v>
      </c>
      <c r="L1456" t="s">
        <v>153</v>
      </c>
      <c r="N1456">
        <v>157.25</v>
      </c>
      <c r="O1456">
        <v>157.25</v>
      </c>
      <c r="P1456" t="s">
        <v>154</v>
      </c>
      <c r="Q1456" t="s">
        <v>155</v>
      </c>
      <c r="R1456" t="s">
        <v>156</v>
      </c>
      <c r="S1456" t="s">
        <v>157</v>
      </c>
      <c r="T1456" t="s">
        <v>86</v>
      </c>
    </row>
    <row r="1457" spans="1:20" x14ac:dyDescent="0.25">
      <c r="A1457">
        <v>2025</v>
      </c>
      <c r="B1457" t="s">
        <v>106</v>
      </c>
      <c r="C1457" s="142">
        <v>45769</v>
      </c>
      <c r="D1457" t="s">
        <v>85</v>
      </c>
      <c r="E1457" t="s">
        <v>3</v>
      </c>
      <c r="F1457" t="s">
        <v>86</v>
      </c>
      <c r="G1457" t="s">
        <v>149</v>
      </c>
      <c r="H1457" t="s">
        <v>150</v>
      </c>
      <c r="I1457" t="s">
        <v>492</v>
      </c>
      <c r="J1457" t="s">
        <v>86</v>
      </c>
      <c r="K1457" t="s">
        <v>152</v>
      </c>
      <c r="L1457" t="s">
        <v>153</v>
      </c>
      <c r="N1457">
        <v>34.35</v>
      </c>
      <c r="O1457">
        <v>34.35</v>
      </c>
      <c r="P1457" t="s">
        <v>154</v>
      </c>
      <c r="Q1457" t="s">
        <v>155</v>
      </c>
      <c r="R1457" t="s">
        <v>156</v>
      </c>
      <c r="S1457" t="s">
        <v>157</v>
      </c>
      <c r="T1457" t="s">
        <v>86</v>
      </c>
    </row>
    <row r="1458" spans="1:20" x14ac:dyDescent="0.25">
      <c r="A1458">
        <v>2025</v>
      </c>
      <c r="B1458" t="s">
        <v>106</v>
      </c>
      <c r="C1458" s="142">
        <v>45775</v>
      </c>
      <c r="D1458" t="s">
        <v>85</v>
      </c>
      <c r="E1458" t="s">
        <v>3</v>
      </c>
      <c r="F1458" t="s">
        <v>86</v>
      </c>
      <c r="G1458" t="s">
        <v>149</v>
      </c>
      <c r="H1458" t="s">
        <v>150</v>
      </c>
      <c r="I1458" t="s">
        <v>492</v>
      </c>
      <c r="J1458" t="s">
        <v>86</v>
      </c>
      <c r="K1458" t="s">
        <v>206</v>
      </c>
      <c r="L1458" t="s">
        <v>207</v>
      </c>
      <c r="N1458">
        <v>650</v>
      </c>
      <c r="O1458">
        <v>650</v>
      </c>
      <c r="P1458" t="s">
        <v>154</v>
      </c>
      <c r="Q1458" t="s">
        <v>155</v>
      </c>
      <c r="R1458" t="s">
        <v>156</v>
      </c>
      <c r="S1458" t="s">
        <v>157</v>
      </c>
      <c r="T1458" t="s">
        <v>86</v>
      </c>
    </row>
    <row r="1459" spans="1:20" x14ac:dyDescent="0.25">
      <c r="A1459">
        <v>2025</v>
      </c>
      <c r="B1459" t="s">
        <v>108</v>
      </c>
      <c r="C1459" s="142">
        <v>45812</v>
      </c>
      <c r="D1459" t="s">
        <v>85</v>
      </c>
      <c r="E1459" t="s">
        <v>3</v>
      </c>
      <c r="F1459" t="s">
        <v>86</v>
      </c>
      <c r="G1459" t="s">
        <v>149</v>
      </c>
      <c r="H1459" t="s">
        <v>161</v>
      </c>
      <c r="I1459" t="s">
        <v>492</v>
      </c>
      <c r="J1459" t="s">
        <v>86</v>
      </c>
      <c r="K1459" t="s">
        <v>159</v>
      </c>
      <c r="L1459" t="s">
        <v>160</v>
      </c>
      <c r="M1459" t="s">
        <v>1390</v>
      </c>
      <c r="N1459">
        <v>6948.69</v>
      </c>
      <c r="O1459">
        <v>-6948.69</v>
      </c>
      <c r="P1459" t="s">
        <v>154</v>
      </c>
      <c r="Q1459" t="s">
        <v>165</v>
      </c>
      <c r="R1459" t="s">
        <v>166</v>
      </c>
      <c r="S1459" t="s">
        <v>167</v>
      </c>
      <c r="T1459" t="s">
        <v>1576</v>
      </c>
    </row>
    <row r="1460" spans="1:20" x14ac:dyDescent="0.25">
      <c r="A1460">
        <v>2025</v>
      </c>
      <c r="B1460" t="s">
        <v>108</v>
      </c>
      <c r="C1460" s="142">
        <v>45817</v>
      </c>
      <c r="D1460" t="s">
        <v>85</v>
      </c>
      <c r="E1460" t="s">
        <v>3</v>
      </c>
      <c r="F1460" t="s">
        <v>86</v>
      </c>
      <c r="G1460" t="s">
        <v>149</v>
      </c>
      <c r="H1460" t="s">
        <v>161</v>
      </c>
      <c r="I1460" t="s">
        <v>492</v>
      </c>
      <c r="J1460" t="s">
        <v>86</v>
      </c>
      <c r="K1460" t="s">
        <v>152</v>
      </c>
      <c r="L1460" t="s">
        <v>153</v>
      </c>
      <c r="M1460" t="s">
        <v>1577</v>
      </c>
      <c r="N1460">
        <v>175</v>
      </c>
      <c r="O1460">
        <v>-175</v>
      </c>
      <c r="P1460" t="s">
        <v>154</v>
      </c>
      <c r="Q1460" t="s">
        <v>165</v>
      </c>
      <c r="R1460" t="s">
        <v>166</v>
      </c>
      <c r="S1460" t="s">
        <v>167</v>
      </c>
      <c r="T1460" t="s">
        <v>1578</v>
      </c>
    </row>
    <row r="1461" spans="1:20" x14ac:dyDescent="0.25">
      <c r="A1461">
        <v>2025</v>
      </c>
      <c r="B1461" t="s">
        <v>108</v>
      </c>
      <c r="C1461" s="142">
        <v>45828</v>
      </c>
      <c r="D1461" t="s">
        <v>85</v>
      </c>
      <c r="E1461" t="s">
        <v>3</v>
      </c>
      <c r="F1461" t="s">
        <v>86</v>
      </c>
      <c r="G1461" t="s">
        <v>149</v>
      </c>
      <c r="H1461" t="s">
        <v>161</v>
      </c>
      <c r="I1461" t="s">
        <v>492</v>
      </c>
      <c r="J1461" t="s">
        <v>86</v>
      </c>
      <c r="K1461" t="s">
        <v>152</v>
      </c>
      <c r="L1461" t="s">
        <v>153</v>
      </c>
      <c r="M1461" t="s">
        <v>1064</v>
      </c>
      <c r="N1461">
        <v>107.52</v>
      </c>
      <c r="O1461">
        <v>-107.52</v>
      </c>
      <c r="P1461" t="s">
        <v>154</v>
      </c>
      <c r="Q1461" t="s">
        <v>165</v>
      </c>
      <c r="R1461" t="s">
        <v>166</v>
      </c>
      <c r="S1461" t="s">
        <v>167</v>
      </c>
      <c r="T1461" t="s">
        <v>1065</v>
      </c>
    </row>
    <row r="1462" spans="1:20" x14ac:dyDescent="0.25">
      <c r="A1462">
        <v>2025</v>
      </c>
      <c r="B1462" t="s">
        <v>108</v>
      </c>
      <c r="C1462" s="142">
        <v>45818</v>
      </c>
      <c r="D1462" t="s">
        <v>85</v>
      </c>
      <c r="E1462" t="s">
        <v>3</v>
      </c>
      <c r="F1462" t="s">
        <v>86</v>
      </c>
      <c r="G1462" t="s">
        <v>149</v>
      </c>
      <c r="H1462" t="s">
        <v>161</v>
      </c>
      <c r="I1462" t="s">
        <v>492</v>
      </c>
      <c r="J1462" t="s">
        <v>86</v>
      </c>
      <c r="K1462" t="s">
        <v>162</v>
      </c>
      <c r="L1462" t="s">
        <v>163</v>
      </c>
      <c r="M1462" t="s">
        <v>1579</v>
      </c>
      <c r="N1462">
        <v>339.94</v>
      </c>
      <c r="O1462">
        <v>-339.94</v>
      </c>
      <c r="P1462" t="s">
        <v>154</v>
      </c>
      <c r="Q1462" t="s">
        <v>165</v>
      </c>
      <c r="R1462" t="s">
        <v>166</v>
      </c>
      <c r="S1462" t="s">
        <v>167</v>
      </c>
      <c r="T1462" t="s">
        <v>1580</v>
      </c>
    </row>
    <row r="1463" spans="1:20" x14ac:dyDescent="0.25">
      <c r="A1463">
        <v>2025</v>
      </c>
      <c r="B1463" t="s">
        <v>109</v>
      </c>
      <c r="C1463" s="142">
        <v>45846</v>
      </c>
      <c r="D1463" t="s">
        <v>85</v>
      </c>
      <c r="E1463" t="s">
        <v>3</v>
      </c>
      <c r="F1463" t="s">
        <v>86</v>
      </c>
      <c r="G1463" t="s">
        <v>149</v>
      </c>
      <c r="H1463" t="s">
        <v>291</v>
      </c>
      <c r="I1463" t="s">
        <v>492</v>
      </c>
      <c r="J1463" t="s">
        <v>86</v>
      </c>
      <c r="K1463" t="s">
        <v>152</v>
      </c>
      <c r="L1463" t="s">
        <v>153</v>
      </c>
      <c r="M1463" t="s">
        <v>638</v>
      </c>
      <c r="N1463">
        <v>58.97</v>
      </c>
      <c r="O1463">
        <v>-58.97</v>
      </c>
      <c r="P1463" t="s">
        <v>154</v>
      </c>
      <c r="Q1463" t="s">
        <v>165</v>
      </c>
      <c r="R1463" t="s">
        <v>166</v>
      </c>
      <c r="S1463" t="s">
        <v>167</v>
      </c>
      <c r="T1463" t="s">
        <v>1581</v>
      </c>
    </row>
    <row r="1464" spans="1:20" x14ac:dyDescent="0.25">
      <c r="A1464">
        <v>2025</v>
      </c>
      <c r="B1464" t="s">
        <v>109</v>
      </c>
      <c r="C1464" s="142">
        <v>45846</v>
      </c>
      <c r="D1464" t="s">
        <v>85</v>
      </c>
      <c r="E1464" t="s">
        <v>3</v>
      </c>
      <c r="F1464" t="s">
        <v>86</v>
      </c>
      <c r="G1464" t="s">
        <v>149</v>
      </c>
      <c r="H1464" t="s">
        <v>161</v>
      </c>
      <c r="I1464" t="s">
        <v>492</v>
      </c>
      <c r="J1464" t="s">
        <v>86</v>
      </c>
      <c r="K1464" t="s">
        <v>162</v>
      </c>
      <c r="L1464" t="s">
        <v>163</v>
      </c>
      <c r="M1464" t="s">
        <v>640</v>
      </c>
      <c r="N1464">
        <v>1491</v>
      </c>
      <c r="O1464">
        <v>-1491</v>
      </c>
      <c r="P1464" t="s">
        <v>154</v>
      </c>
      <c r="Q1464" t="s">
        <v>165</v>
      </c>
      <c r="R1464" t="s">
        <v>166</v>
      </c>
      <c r="S1464" t="s">
        <v>167</v>
      </c>
      <c r="T1464" t="s">
        <v>1582</v>
      </c>
    </row>
    <row r="1465" spans="1:20" x14ac:dyDescent="0.25">
      <c r="A1465">
        <v>2025</v>
      </c>
      <c r="B1465" t="s">
        <v>110</v>
      </c>
      <c r="C1465" s="142">
        <v>45898</v>
      </c>
      <c r="D1465" t="s">
        <v>85</v>
      </c>
      <c r="E1465" t="s">
        <v>3</v>
      </c>
      <c r="F1465" t="s">
        <v>86</v>
      </c>
      <c r="G1465" t="s">
        <v>149</v>
      </c>
      <c r="H1465" t="s">
        <v>161</v>
      </c>
      <c r="I1465" t="s">
        <v>492</v>
      </c>
      <c r="J1465" t="s">
        <v>86</v>
      </c>
      <c r="K1465" t="s">
        <v>162</v>
      </c>
      <c r="L1465" t="s">
        <v>163</v>
      </c>
      <c r="M1465" t="s">
        <v>522</v>
      </c>
      <c r="N1465">
        <v>660</v>
      </c>
      <c r="O1465">
        <v>-660</v>
      </c>
      <c r="P1465" t="s">
        <v>154</v>
      </c>
      <c r="Q1465" t="s">
        <v>165</v>
      </c>
      <c r="R1465" t="s">
        <v>166</v>
      </c>
      <c r="S1465" t="s">
        <v>167</v>
      </c>
      <c r="T1465" t="s">
        <v>523</v>
      </c>
    </row>
    <row r="1466" spans="1:20" x14ac:dyDescent="0.25">
      <c r="A1466">
        <v>2025</v>
      </c>
      <c r="B1466" t="s">
        <v>111</v>
      </c>
      <c r="C1466" s="142">
        <v>45917</v>
      </c>
      <c r="D1466" t="s">
        <v>85</v>
      </c>
      <c r="E1466" t="s">
        <v>3</v>
      </c>
      <c r="F1466" t="s">
        <v>86</v>
      </c>
      <c r="G1466" t="s">
        <v>149</v>
      </c>
      <c r="H1466" t="s">
        <v>161</v>
      </c>
      <c r="I1466" t="s">
        <v>492</v>
      </c>
      <c r="J1466" t="s">
        <v>86</v>
      </c>
      <c r="K1466" t="s">
        <v>152</v>
      </c>
      <c r="L1466" t="s">
        <v>153</v>
      </c>
      <c r="M1466" t="s">
        <v>1003</v>
      </c>
      <c r="N1466">
        <v>83</v>
      </c>
      <c r="O1466">
        <v>-83</v>
      </c>
      <c r="P1466" t="s">
        <v>154</v>
      </c>
      <c r="Q1466" t="s">
        <v>165</v>
      </c>
      <c r="R1466" t="s">
        <v>166</v>
      </c>
      <c r="S1466" t="s">
        <v>167</v>
      </c>
      <c r="T1466" t="s">
        <v>1583</v>
      </c>
    </row>
    <row r="1467" spans="1:20" x14ac:dyDescent="0.25">
      <c r="A1467">
        <v>2025</v>
      </c>
      <c r="B1467" t="s">
        <v>111</v>
      </c>
      <c r="C1467" s="142">
        <v>45901</v>
      </c>
      <c r="D1467" t="s">
        <v>85</v>
      </c>
      <c r="E1467" t="s">
        <v>3</v>
      </c>
      <c r="F1467" t="s">
        <v>86</v>
      </c>
      <c r="G1467" t="s">
        <v>149</v>
      </c>
      <c r="H1467" t="s">
        <v>161</v>
      </c>
      <c r="I1467" t="s">
        <v>492</v>
      </c>
      <c r="J1467" t="s">
        <v>86</v>
      </c>
      <c r="K1467" t="s">
        <v>162</v>
      </c>
      <c r="L1467" t="s">
        <v>163</v>
      </c>
      <c r="M1467" t="s">
        <v>1584</v>
      </c>
      <c r="N1467">
        <v>1245</v>
      </c>
      <c r="O1467">
        <v>-1245</v>
      </c>
      <c r="P1467" t="s">
        <v>154</v>
      </c>
      <c r="Q1467" t="s">
        <v>165</v>
      </c>
      <c r="R1467" t="s">
        <v>166</v>
      </c>
      <c r="S1467" t="s">
        <v>167</v>
      </c>
      <c r="T1467" t="s">
        <v>1585</v>
      </c>
    </row>
    <row r="1468" spans="1:20" x14ac:dyDescent="0.25">
      <c r="A1468">
        <v>2025</v>
      </c>
      <c r="B1468" t="s">
        <v>111</v>
      </c>
      <c r="C1468" s="142">
        <v>45901</v>
      </c>
      <c r="D1468" t="s">
        <v>85</v>
      </c>
      <c r="E1468" t="s">
        <v>3</v>
      </c>
      <c r="F1468" t="s">
        <v>86</v>
      </c>
      <c r="G1468" t="s">
        <v>149</v>
      </c>
      <c r="H1468" t="s">
        <v>161</v>
      </c>
      <c r="I1468" t="s">
        <v>492</v>
      </c>
      <c r="J1468" t="s">
        <v>86</v>
      </c>
      <c r="K1468" t="s">
        <v>162</v>
      </c>
      <c r="L1468" t="s">
        <v>163</v>
      </c>
      <c r="M1468" t="s">
        <v>1586</v>
      </c>
      <c r="N1468">
        <v>1130</v>
      </c>
      <c r="O1468">
        <v>-1130</v>
      </c>
      <c r="P1468" t="s">
        <v>154</v>
      </c>
      <c r="Q1468" t="s">
        <v>165</v>
      </c>
      <c r="R1468" t="s">
        <v>166</v>
      </c>
      <c r="S1468" t="s">
        <v>167</v>
      </c>
      <c r="T1468" t="s">
        <v>1587</v>
      </c>
    </row>
    <row r="1469" spans="1:20" x14ac:dyDescent="0.25">
      <c r="A1469">
        <v>2025</v>
      </c>
      <c r="B1469" t="s">
        <v>111</v>
      </c>
      <c r="C1469" s="142">
        <v>45916</v>
      </c>
      <c r="D1469" t="s">
        <v>85</v>
      </c>
      <c r="E1469" t="s">
        <v>3</v>
      </c>
      <c r="F1469" t="s">
        <v>86</v>
      </c>
      <c r="G1469" t="s">
        <v>149</v>
      </c>
      <c r="H1469" t="s">
        <v>161</v>
      </c>
      <c r="I1469" t="s">
        <v>492</v>
      </c>
      <c r="J1469" t="s">
        <v>86</v>
      </c>
      <c r="K1469" t="s">
        <v>162</v>
      </c>
      <c r="L1469" t="s">
        <v>163</v>
      </c>
      <c r="M1469" t="s">
        <v>1012</v>
      </c>
      <c r="N1469">
        <v>671.67</v>
      </c>
      <c r="O1469">
        <v>-671.67</v>
      </c>
      <c r="P1469" t="s">
        <v>154</v>
      </c>
      <c r="Q1469" t="s">
        <v>165</v>
      </c>
      <c r="R1469" t="s">
        <v>166</v>
      </c>
      <c r="S1469" t="s">
        <v>167</v>
      </c>
      <c r="T1469" t="s">
        <v>1588</v>
      </c>
    </row>
    <row r="1470" spans="1:20" x14ac:dyDescent="0.25">
      <c r="A1470">
        <v>2025</v>
      </c>
      <c r="B1470" t="s">
        <v>112</v>
      </c>
      <c r="C1470" s="142">
        <v>45961</v>
      </c>
      <c r="D1470" t="s">
        <v>85</v>
      </c>
      <c r="E1470" t="s">
        <v>3</v>
      </c>
      <c r="F1470" t="s">
        <v>86</v>
      </c>
      <c r="G1470" t="s">
        <v>149</v>
      </c>
      <c r="H1470" t="s">
        <v>161</v>
      </c>
      <c r="I1470" t="s">
        <v>492</v>
      </c>
      <c r="J1470" t="s">
        <v>86</v>
      </c>
      <c r="K1470" t="s">
        <v>152</v>
      </c>
      <c r="L1470" t="s">
        <v>153</v>
      </c>
      <c r="M1470" t="s">
        <v>1589</v>
      </c>
      <c r="N1470">
        <v>297</v>
      </c>
      <c r="O1470">
        <v>-297</v>
      </c>
      <c r="P1470" t="s">
        <v>154</v>
      </c>
      <c r="Q1470" t="s">
        <v>187</v>
      </c>
      <c r="R1470" t="s">
        <v>166</v>
      </c>
      <c r="S1470" t="s">
        <v>167</v>
      </c>
      <c r="T1470" t="s">
        <v>1590</v>
      </c>
    </row>
    <row r="1471" spans="1:20" x14ac:dyDescent="0.25">
      <c r="A1471">
        <v>2025</v>
      </c>
      <c r="B1471" t="s">
        <v>112</v>
      </c>
      <c r="C1471" s="142">
        <v>45961</v>
      </c>
      <c r="D1471" t="s">
        <v>85</v>
      </c>
      <c r="E1471" t="s">
        <v>3</v>
      </c>
      <c r="F1471" t="s">
        <v>86</v>
      </c>
      <c r="G1471" t="s">
        <v>149</v>
      </c>
      <c r="H1471" t="s">
        <v>161</v>
      </c>
      <c r="I1471" t="s">
        <v>492</v>
      </c>
      <c r="J1471" t="s">
        <v>86</v>
      </c>
      <c r="K1471" t="s">
        <v>152</v>
      </c>
      <c r="L1471" t="s">
        <v>153</v>
      </c>
      <c r="M1471" t="s">
        <v>1313</v>
      </c>
      <c r="N1471">
        <v>103.07</v>
      </c>
      <c r="O1471">
        <v>-103.07</v>
      </c>
      <c r="P1471" t="s">
        <v>154</v>
      </c>
      <c r="Q1471" t="s">
        <v>187</v>
      </c>
      <c r="R1471" t="s">
        <v>166</v>
      </c>
      <c r="S1471" t="s">
        <v>167</v>
      </c>
      <c r="T1471" t="s">
        <v>1591</v>
      </c>
    </row>
    <row r="1472" spans="1:20" x14ac:dyDescent="0.25">
      <c r="A1472">
        <v>2025</v>
      </c>
      <c r="B1472" t="s">
        <v>112</v>
      </c>
      <c r="C1472" s="142">
        <v>45945</v>
      </c>
      <c r="D1472" t="s">
        <v>85</v>
      </c>
      <c r="E1472" t="s">
        <v>3</v>
      </c>
      <c r="F1472" t="s">
        <v>86</v>
      </c>
      <c r="G1472" t="s">
        <v>149</v>
      </c>
      <c r="H1472" t="s">
        <v>161</v>
      </c>
      <c r="I1472" t="s">
        <v>492</v>
      </c>
      <c r="J1472" t="s">
        <v>86</v>
      </c>
      <c r="K1472" t="s">
        <v>162</v>
      </c>
      <c r="L1472" t="s">
        <v>163</v>
      </c>
      <c r="M1472" t="s">
        <v>558</v>
      </c>
      <c r="N1472">
        <v>924</v>
      </c>
      <c r="O1472">
        <v>-924</v>
      </c>
      <c r="P1472" t="s">
        <v>154</v>
      </c>
      <c r="Q1472" t="s">
        <v>187</v>
      </c>
      <c r="R1472" t="s">
        <v>166</v>
      </c>
      <c r="S1472" t="s">
        <v>167</v>
      </c>
      <c r="T1472" t="s">
        <v>559</v>
      </c>
    </row>
    <row r="1473" spans="1:20" x14ac:dyDescent="0.25">
      <c r="A1473">
        <v>2025</v>
      </c>
      <c r="B1473" t="s">
        <v>112</v>
      </c>
      <c r="C1473" s="142">
        <v>45957</v>
      </c>
      <c r="D1473" t="s">
        <v>85</v>
      </c>
      <c r="E1473" t="s">
        <v>3</v>
      </c>
      <c r="F1473" t="s">
        <v>86</v>
      </c>
      <c r="G1473" t="s">
        <v>149</v>
      </c>
      <c r="H1473" t="s">
        <v>161</v>
      </c>
      <c r="I1473" t="s">
        <v>492</v>
      </c>
      <c r="J1473" t="s">
        <v>86</v>
      </c>
      <c r="K1473" t="s">
        <v>162</v>
      </c>
      <c r="L1473" t="s">
        <v>163</v>
      </c>
      <c r="M1473" t="s">
        <v>1592</v>
      </c>
      <c r="N1473">
        <v>3987.33</v>
      </c>
      <c r="O1473">
        <v>-3987.33</v>
      </c>
      <c r="P1473" t="s">
        <v>154</v>
      </c>
      <c r="Q1473" t="s">
        <v>187</v>
      </c>
      <c r="R1473" t="s">
        <v>166</v>
      </c>
      <c r="S1473" t="s">
        <v>167</v>
      </c>
      <c r="T1473" t="s">
        <v>1593</v>
      </c>
    </row>
    <row r="1474" spans="1:20" x14ac:dyDescent="0.25">
      <c r="A1474">
        <v>2025</v>
      </c>
      <c r="B1474" t="s">
        <v>112</v>
      </c>
      <c r="C1474" s="142">
        <v>45960</v>
      </c>
      <c r="D1474" t="s">
        <v>85</v>
      </c>
      <c r="E1474" t="s">
        <v>3</v>
      </c>
      <c r="F1474" t="s">
        <v>86</v>
      </c>
      <c r="G1474" t="s">
        <v>149</v>
      </c>
      <c r="H1474" t="s">
        <v>161</v>
      </c>
      <c r="I1474" t="s">
        <v>492</v>
      </c>
      <c r="J1474" t="s">
        <v>86</v>
      </c>
      <c r="K1474" t="s">
        <v>162</v>
      </c>
      <c r="L1474" t="s">
        <v>163</v>
      </c>
      <c r="M1474" t="s">
        <v>570</v>
      </c>
      <c r="N1474">
        <v>934.5</v>
      </c>
      <c r="O1474">
        <v>-934.5</v>
      </c>
      <c r="P1474" t="s">
        <v>154</v>
      </c>
      <c r="Q1474" t="s">
        <v>187</v>
      </c>
      <c r="R1474" t="s">
        <v>166</v>
      </c>
      <c r="S1474" t="s">
        <v>167</v>
      </c>
      <c r="T1474" t="s">
        <v>571</v>
      </c>
    </row>
    <row r="1475" spans="1:20" x14ac:dyDescent="0.25">
      <c r="A1475">
        <v>2025</v>
      </c>
      <c r="B1475" t="s">
        <v>114</v>
      </c>
      <c r="C1475" s="142">
        <v>46001</v>
      </c>
      <c r="D1475" t="s">
        <v>85</v>
      </c>
      <c r="E1475" t="s">
        <v>3</v>
      </c>
      <c r="F1475" t="s">
        <v>86</v>
      </c>
      <c r="G1475" t="s">
        <v>149</v>
      </c>
      <c r="H1475" t="s">
        <v>161</v>
      </c>
      <c r="I1475" t="s">
        <v>492</v>
      </c>
      <c r="J1475" t="s">
        <v>86</v>
      </c>
      <c r="K1475" t="s">
        <v>152</v>
      </c>
      <c r="L1475" t="s">
        <v>153</v>
      </c>
      <c r="M1475" t="s">
        <v>1594</v>
      </c>
      <c r="N1475">
        <v>122</v>
      </c>
      <c r="O1475">
        <v>-122</v>
      </c>
      <c r="P1475" t="s">
        <v>209</v>
      </c>
      <c r="Q1475" t="s">
        <v>187</v>
      </c>
      <c r="R1475" t="s">
        <v>166</v>
      </c>
      <c r="S1475" t="s">
        <v>167</v>
      </c>
      <c r="T1475" t="s">
        <v>1595</v>
      </c>
    </row>
    <row r="1476" spans="1:20" x14ac:dyDescent="0.25">
      <c r="A1476">
        <v>2025</v>
      </c>
      <c r="B1476" t="s">
        <v>114</v>
      </c>
      <c r="C1476" s="142">
        <v>46003</v>
      </c>
      <c r="D1476" t="s">
        <v>85</v>
      </c>
      <c r="E1476" t="s">
        <v>3</v>
      </c>
      <c r="F1476" t="s">
        <v>86</v>
      </c>
      <c r="G1476" t="s">
        <v>149</v>
      </c>
      <c r="H1476" t="s">
        <v>161</v>
      </c>
      <c r="I1476" t="s">
        <v>492</v>
      </c>
      <c r="J1476" t="s">
        <v>86</v>
      </c>
      <c r="K1476" t="s">
        <v>162</v>
      </c>
      <c r="L1476" t="s">
        <v>163</v>
      </c>
      <c r="M1476" t="s">
        <v>1596</v>
      </c>
      <c r="N1476">
        <v>450</v>
      </c>
      <c r="O1476">
        <v>-450</v>
      </c>
      <c r="P1476" t="s">
        <v>209</v>
      </c>
      <c r="Q1476" t="s">
        <v>187</v>
      </c>
      <c r="R1476" t="s">
        <v>166</v>
      </c>
      <c r="S1476" t="s">
        <v>167</v>
      </c>
      <c r="T1476" t="s">
        <v>1597</v>
      </c>
    </row>
    <row r="1477" spans="1:20" x14ac:dyDescent="0.25">
      <c r="A1477">
        <v>2025</v>
      </c>
      <c r="B1477" t="s">
        <v>114</v>
      </c>
      <c r="C1477" s="142">
        <v>46003</v>
      </c>
      <c r="D1477" t="s">
        <v>85</v>
      </c>
      <c r="E1477" t="s">
        <v>3</v>
      </c>
      <c r="F1477" t="s">
        <v>86</v>
      </c>
      <c r="G1477" t="s">
        <v>149</v>
      </c>
      <c r="H1477" t="s">
        <v>161</v>
      </c>
      <c r="I1477" t="s">
        <v>492</v>
      </c>
      <c r="J1477" t="s">
        <v>86</v>
      </c>
      <c r="K1477" t="s">
        <v>162</v>
      </c>
      <c r="L1477" t="s">
        <v>163</v>
      </c>
      <c r="M1477" t="s">
        <v>1598</v>
      </c>
      <c r="N1477">
        <v>2516</v>
      </c>
      <c r="O1477">
        <v>-2516</v>
      </c>
      <c r="P1477" t="s">
        <v>209</v>
      </c>
      <c r="Q1477" t="s">
        <v>187</v>
      </c>
      <c r="R1477" t="s">
        <v>166</v>
      </c>
      <c r="S1477" t="s">
        <v>167</v>
      </c>
      <c r="T1477" t="s">
        <v>1599</v>
      </c>
    </row>
    <row r="1478" spans="1:20" x14ac:dyDescent="0.25">
      <c r="A1478">
        <v>2026</v>
      </c>
      <c r="B1478" t="s">
        <v>115</v>
      </c>
      <c r="C1478" s="142">
        <v>46029</v>
      </c>
      <c r="D1478" t="s">
        <v>85</v>
      </c>
      <c r="E1478" t="s">
        <v>3</v>
      </c>
      <c r="F1478" t="s">
        <v>86</v>
      </c>
      <c r="G1478" t="s">
        <v>149</v>
      </c>
      <c r="H1478" t="s">
        <v>161</v>
      </c>
      <c r="I1478" t="s">
        <v>492</v>
      </c>
      <c r="J1478" t="s">
        <v>86</v>
      </c>
      <c r="K1478" t="s">
        <v>152</v>
      </c>
      <c r="L1478" t="s">
        <v>153</v>
      </c>
      <c r="M1478" t="s">
        <v>662</v>
      </c>
      <c r="N1478">
        <v>68.599999999999994</v>
      </c>
      <c r="O1478">
        <v>-68.599999999999994</v>
      </c>
      <c r="P1478" t="s">
        <v>154</v>
      </c>
      <c r="Q1478" t="s">
        <v>187</v>
      </c>
      <c r="R1478" t="s">
        <v>156</v>
      </c>
      <c r="S1478" t="s">
        <v>157</v>
      </c>
      <c r="T1478" t="s">
        <v>1600</v>
      </c>
    </row>
    <row r="1479" spans="1:20" x14ac:dyDescent="0.25">
      <c r="A1479">
        <v>2026</v>
      </c>
      <c r="B1479" t="s">
        <v>115</v>
      </c>
      <c r="C1479" s="142">
        <v>46028</v>
      </c>
      <c r="D1479" t="s">
        <v>85</v>
      </c>
      <c r="E1479" t="s">
        <v>3</v>
      </c>
      <c r="F1479" t="s">
        <v>86</v>
      </c>
      <c r="G1479" t="s">
        <v>149</v>
      </c>
      <c r="H1479" t="s">
        <v>161</v>
      </c>
      <c r="I1479" t="s">
        <v>492</v>
      </c>
      <c r="J1479" t="s">
        <v>86</v>
      </c>
      <c r="K1479" t="s">
        <v>162</v>
      </c>
      <c r="L1479" t="s">
        <v>163</v>
      </c>
      <c r="M1479" t="s">
        <v>664</v>
      </c>
      <c r="N1479">
        <v>1988</v>
      </c>
      <c r="O1479">
        <v>-1988</v>
      </c>
      <c r="P1479" t="s">
        <v>154</v>
      </c>
      <c r="Q1479" t="s">
        <v>187</v>
      </c>
      <c r="R1479" t="s">
        <v>156</v>
      </c>
      <c r="S1479" t="s">
        <v>157</v>
      </c>
      <c r="T1479" t="s">
        <v>1601</v>
      </c>
    </row>
    <row r="1480" spans="1:20" x14ac:dyDescent="0.25">
      <c r="A1480">
        <v>2026</v>
      </c>
      <c r="B1480" t="s">
        <v>115</v>
      </c>
      <c r="C1480" s="142">
        <v>46029</v>
      </c>
      <c r="D1480" t="s">
        <v>85</v>
      </c>
      <c r="E1480" t="s">
        <v>3</v>
      </c>
      <c r="F1480" t="s">
        <v>86</v>
      </c>
      <c r="G1480" t="s">
        <v>149</v>
      </c>
      <c r="H1480" t="s">
        <v>161</v>
      </c>
      <c r="I1480" t="s">
        <v>492</v>
      </c>
      <c r="J1480" t="s">
        <v>86</v>
      </c>
      <c r="K1480" t="s">
        <v>162</v>
      </c>
      <c r="L1480" t="s">
        <v>163</v>
      </c>
      <c r="M1480" t="s">
        <v>817</v>
      </c>
      <c r="N1480">
        <v>89.8</v>
      </c>
      <c r="O1480">
        <v>-89.8</v>
      </c>
      <c r="P1480" t="s">
        <v>154</v>
      </c>
      <c r="Q1480" t="s">
        <v>187</v>
      </c>
      <c r="R1480" t="s">
        <v>156</v>
      </c>
      <c r="S1480" t="s">
        <v>157</v>
      </c>
      <c r="T1480" t="s">
        <v>1602</v>
      </c>
    </row>
    <row r="1481" spans="1:20" x14ac:dyDescent="0.25">
      <c r="A1481">
        <v>2026</v>
      </c>
      <c r="B1481" t="s">
        <v>115</v>
      </c>
      <c r="C1481" s="142">
        <v>46029</v>
      </c>
      <c r="D1481" t="s">
        <v>85</v>
      </c>
      <c r="E1481" t="s">
        <v>3</v>
      </c>
      <c r="F1481" t="s">
        <v>86</v>
      </c>
      <c r="G1481" t="s">
        <v>149</v>
      </c>
      <c r="H1481" t="s">
        <v>161</v>
      </c>
      <c r="I1481" t="s">
        <v>492</v>
      </c>
      <c r="J1481" t="s">
        <v>86</v>
      </c>
      <c r="K1481" t="s">
        <v>162</v>
      </c>
      <c r="L1481" t="s">
        <v>163</v>
      </c>
      <c r="M1481" t="s">
        <v>1603</v>
      </c>
      <c r="N1481">
        <v>1410</v>
      </c>
      <c r="O1481">
        <v>-1410</v>
      </c>
      <c r="P1481" t="s">
        <v>154</v>
      </c>
      <c r="Q1481" t="s">
        <v>187</v>
      </c>
      <c r="R1481" t="s">
        <v>156</v>
      </c>
      <c r="S1481" t="s">
        <v>157</v>
      </c>
      <c r="T1481" t="s">
        <v>1604</v>
      </c>
    </row>
    <row r="1482" spans="1:20" x14ac:dyDescent="0.25">
      <c r="A1482">
        <v>2026</v>
      </c>
      <c r="B1482" t="s">
        <v>115</v>
      </c>
      <c r="C1482" s="142">
        <v>46034</v>
      </c>
      <c r="D1482" t="s">
        <v>85</v>
      </c>
      <c r="E1482" t="s">
        <v>3</v>
      </c>
      <c r="F1482" t="s">
        <v>86</v>
      </c>
      <c r="G1482" t="s">
        <v>149</v>
      </c>
      <c r="H1482" t="s">
        <v>161</v>
      </c>
      <c r="I1482" t="s">
        <v>492</v>
      </c>
      <c r="J1482" t="s">
        <v>86</v>
      </c>
      <c r="K1482" t="s">
        <v>162</v>
      </c>
      <c r="L1482" t="s">
        <v>163</v>
      </c>
      <c r="M1482" t="s">
        <v>1605</v>
      </c>
      <c r="N1482">
        <v>160</v>
      </c>
      <c r="O1482">
        <v>-160</v>
      </c>
      <c r="P1482" t="s">
        <v>154</v>
      </c>
      <c r="Q1482" t="s">
        <v>187</v>
      </c>
      <c r="R1482" t="s">
        <v>156</v>
      </c>
      <c r="S1482" t="s">
        <v>157</v>
      </c>
      <c r="T1482" t="s">
        <v>1606</v>
      </c>
    </row>
    <row r="1483" spans="1:20" x14ac:dyDescent="0.25">
      <c r="A1483">
        <v>2026</v>
      </c>
      <c r="B1483" t="s">
        <v>115</v>
      </c>
      <c r="C1483" s="142">
        <v>46044</v>
      </c>
      <c r="D1483" t="s">
        <v>85</v>
      </c>
      <c r="E1483" t="s">
        <v>3</v>
      </c>
      <c r="F1483" t="s">
        <v>86</v>
      </c>
      <c r="G1483" t="s">
        <v>149</v>
      </c>
      <c r="H1483" t="s">
        <v>161</v>
      </c>
      <c r="I1483" t="s">
        <v>492</v>
      </c>
      <c r="J1483" t="s">
        <v>86</v>
      </c>
      <c r="K1483" t="s">
        <v>162</v>
      </c>
      <c r="L1483" t="s">
        <v>163</v>
      </c>
      <c r="M1483" t="s">
        <v>425</v>
      </c>
      <c r="N1483">
        <v>306.38</v>
      </c>
      <c r="O1483">
        <v>-306.38</v>
      </c>
      <c r="P1483" t="s">
        <v>154</v>
      </c>
      <c r="Q1483" t="s">
        <v>187</v>
      </c>
      <c r="R1483" t="s">
        <v>156</v>
      </c>
      <c r="S1483" t="s">
        <v>157</v>
      </c>
      <c r="T1483" t="s">
        <v>1607</v>
      </c>
    </row>
    <row r="1484" spans="1:20" x14ac:dyDescent="0.25">
      <c r="A1484">
        <v>2026</v>
      </c>
      <c r="B1484" t="s">
        <v>115</v>
      </c>
      <c r="C1484" s="142">
        <v>46050</v>
      </c>
      <c r="D1484" t="s">
        <v>85</v>
      </c>
      <c r="E1484" t="s">
        <v>3</v>
      </c>
      <c r="F1484" t="s">
        <v>86</v>
      </c>
      <c r="G1484" t="s">
        <v>149</v>
      </c>
      <c r="H1484" t="s">
        <v>161</v>
      </c>
      <c r="I1484" t="s">
        <v>492</v>
      </c>
      <c r="J1484" t="s">
        <v>86</v>
      </c>
      <c r="K1484" t="s">
        <v>162</v>
      </c>
      <c r="L1484" t="s">
        <v>163</v>
      </c>
      <c r="M1484" t="s">
        <v>217</v>
      </c>
      <c r="N1484">
        <v>1089.3</v>
      </c>
      <c r="O1484">
        <v>-1089.3</v>
      </c>
      <c r="P1484" t="s">
        <v>154</v>
      </c>
      <c r="Q1484" t="s">
        <v>187</v>
      </c>
      <c r="R1484" t="s">
        <v>156</v>
      </c>
      <c r="S1484" t="s">
        <v>157</v>
      </c>
      <c r="T1484" t="s">
        <v>218</v>
      </c>
    </row>
    <row r="1485" spans="1:20" x14ac:dyDescent="0.25">
      <c r="A1485">
        <v>2026</v>
      </c>
      <c r="B1485" t="s">
        <v>116</v>
      </c>
      <c r="C1485" s="142">
        <v>46058</v>
      </c>
      <c r="D1485" t="s">
        <v>85</v>
      </c>
      <c r="E1485" t="s">
        <v>3</v>
      </c>
      <c r="F1485" t="s">
        <v>86</v>
      </c>
      <c r="G1485" t="s">
        <v>149</v>
      </c>
      <c r="H1485" t="s">
        <v>161</v>
      </c>
      <c r="I1485" t="s">
        <v>492</v>
      </c>
      <c r="J1485" t="s">
        <v>86</v>
      </c>
      <c r="K1485" t="s">
        <v>162</v>
      </c>
      <c r="L1485" t="s">
        <v>163</v>
      </c>
      <c r="M1485" t="s">
        <v>1608</v>
      </c>
      <c r="N1485">
        <v>683</v>
      </c>
      <c r="O1485">
        <v>-683</v>
      </c>
      <c r="P1485" t="s">
        <v>154</v>
      </c>
      <c r="Q1485" t="s">
        <v>187</v>
      </c>
      <c r="R1485" t="s">
        <v>156</v>
      </c>
      <c r="S1485" t="s">
        <v>157</v>
      </c>
      <c r="T1485" t="s">
        <v>1609</v>
      </c>
    </row>
    <row r="1486" spans="1:20" x14ac:dyDescent="0.25">
      <c r="A1486">
        <v>2026</v>
      </c>
      <c r="B1486" t="s">
        <v>116</v>
      </c>
      <c r="C1486" s="142">
        <v>46069</v>
      </c>
      <c r="D1486" t="s">
        <v>85</v>
      </c>
      <c r="E1486" t="s">
        <v>3</v>
      </c>
      <c r="F1486" t="s">
        <v>86</v>
      </c>
      <c r="G1486" t="s">
        <v>149</v>
      </c>
      <c r="H1486" t="s">
        <v>161</v>
      </c>
      <c r="I1486" t="s">
        <v>492</v>
      </c>
      <c r="J1486" t="s">
        <v>86</v>
      </c>
      <c r="K1486" t="s">
        <v>162</v>
      </c>
      <c r="L1486" t="s">
        <v>163</v>
      </c>
      <c r="M1486" t="s">
        <v>620</v>
      </c>
      <c r="N1486">
        <v>1017</v>
      </c>
      <c r="O1486">
        <v>-1017</v>
      </c>
      <c r="P1486" t="s">
        <v>154</v>
      </c>
      <c r="Q1486" t="s">
        <v>187</v>
      </c>
      <c r="R1486" t="s">
        <v>156</v>
      </c>
      <c r="S1486" t="s">
        <v>157</v>
      </c>
      <c r="T1486" t="s">
        <v>621</v>
      </c>
    </row>
    <row r="1487" spans="1:20" x14ac:dyDescent="0.25">
      <c r="A1487">
        <v>2026</v>
      </c>
      <c r="B1487" t="s">
        <v>116</v>
      </c>
      <c r="C1487" s="142">
        <v>46070</v>
      </c>
      <c r="D1487" t="s">
        <v>85</v>
      </c>
      <c r="E1487" t="s">
        <v>3</v>
      </c>
      <c r="F1487" t="s">
        <v>86</v>
      </c>
      <c r="G1487" t="s">
        <v>149</v>
      </c>
      <c r="H1487" t="s">
        <v>161</v>
      </c>
      <c r="I1487" t="s">
        <v>492</v>
      </c>
      <c r="J1487" t="s">
        <v>86</v>
      </c>
      <c r="K1487" t="s">
        <v>162</v>
      </c>
      <c r="L1487" t="s">
        <v>163</v>
      </c>
      <c r="M1487" t="s">
        <v>1610</v>
      </c>
      <c r="N1487">
        <v>761.27</v>
      </c>
      <c r="O1487">
        <v>-761.27</v>
      </c>
      <c r="P1487" t="s">
        <v>154</v>
      </c>
      <c r="Q1487" t="s">
        <v>187</v>
      </c>
      <c r="R1487" t="s">
        <v>156</v>
      </c>
      <c r="S1487" t="s">
        <v>157</v>
      </c>
      <c r="T1487" t="s">
        <v>1611</v>
      </c>
    </row>
    <row r="1488" spans="1:20" x14ac:dyDescent="0.25">
      <c r="A1488">
        <v>2026</v>
      </c>
      <c r="B1488" t="s">
        <v>117</v>
      </c>
      <c r="C1488" s="142">
        <v>46098</v>
      </c>
      <c r="D1488" t="s">
        <v>85</v>
      </c>
      <c r="E1488" t="s">
        <v>3</v>
      </c>
      <c r="F1488" t="s">
        <v>86</v>
      </c>
      <c r="G1488" t="s">
        <v>149</v>
      </c>
      <c r="H1488" t="s">
        <v>161</v>
      </c>
      <c r="I1488" t="s">
        <v>492</v>
      </c>
      <c r="J1488" t="s">
        <v>86</v>
      </c>
      <c r="K1488" t="s">
        <v>162</v>
      </c>
      <c r="L1488" t="s">
        <v>163</v>
      </c>
      <c r="M1488" t="s">
        <v>1612</v>
      </c>
      <c r="N1488">
        <v>89</v>
      </c>
      <c r="O1488">
        <v>-89</v>
      </c>
      <c r="P1488" t="s">
        <v>224</v>
      </c>
      <c r="Q1488" t="s">
        <v>187</v>
      </c>
      <c r="R1488" t="s">
        <v>156</v>
      </c>
      <c r="S1488" t="s">
        <v>157</v>
      </c>
      <c r="T1488" t="s">
        <v>1613</v>
      </c>
    </row>
    <row r="1489" spans="1:20" x14ac:dyDescent="0.25">
      <c r="A1489">
        <v>2026</v>
      </c>
      <c r="B1489" t="s">
        <v>117</v>
      </c>
      <c r="C1489" s="142">
        <v>46098</v>
      </c>
      <c r="D1489" t="s">
        <v>85</v>
      </c>
      <c r="E1489" t="s">
        <v>3</v>
      </c>
      <c r="F1489" t="s">
        <v>86</v>
      </c>
      <c r="G1489" t="s">
        <v>149</v>
      </c>
      <c r="H1489" t="s">
        <v>161</v>
      </c>
      <c r="I1489" t="s">
        <v>492</v>
      </c>
      <c r="J1489" t="s">
        <v>86</v>
      </c>
      <c r="K1489" t="s">
        <v>162</v>
      </c>
      <c r="L1489" t="s">
        <v>163</v>
      </c>
      <c r="M1489" t="s">
        <v>1614</v>
      </c>
      <c r="N1489">
        <v>580</v>
      </c>
      <c r="O1489">
        <v>-580</v>
      </c>
      <c r="P1489" t="s">
        <v>224</v>
      </c>
      <c r="Q1489" t="s">
        <v>187</v>
      </c>
      <c r="R1489" t="s">
        <v>156</v>
      </c>
      <c r="S1489" t="s">
        <v>157</v>
      </c>
      <c r="T1489" t="s">
        <v>1615</v>
      </c>
    </row>
  </sheetData>
  <mergeCells count="1">
    <mergeCell ref="A1:T1"/>
  </mergeCells>
  <pageMargins left="0.75" right="0.75" top="1" bottom="1" header="0.5" footer="0.5"/>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Y282"/>
  <sheetViews>
    <sheetView zoomScale="85" zoomScaleNormal="85" workbookViewId="0">
      <selection activeCell="AL35" sqref="AL35"/>
    </sheetView>
  </sheetViews>
  <sheetFormatPr defaultRowHeight="15" x14ac:dyDescent="0.25"/>
  <cols>
    <col min="1" max="2" width="15.5703125" customWidth="1"/>
    <col min="3" max="3" width="12.140625" customWidth="1"/>
    <col min="7" max="7" width="11" customWidth="1"/>
    <col min="9" max="9" width="13.28515625" customWidth="1"/>
    <col min="10" max="10" width="3.42578125" customWidth="1"/>
    <col min="13" max="13" width="11.85546875" customWidth="1"/>
    <col min="14" max="14" width="5.140625" customWidth="1"/>
    <col min="15" max="15" width="10.85546875" customWidth="1"/>
    <col min="19" max="19" width="6" customWidth="1"/>
    <col min="20" max="20" width="9.42578125" customWidth="1"/>
  </cols>
  <sheetData>
    <row r="1" spans="1:51" x14ac:dyDescent="0.25">
      <c r="A1" s="6"/>
      <c r="B1" s="6"/>
      <c r="C1" s="6"/>
      <c r="D1" s="6"/>
      <c r="E1" s="6"/>
      <c r="F1" s="6"/>
      <c r="G1" s="6"/>
      <c r="H1" s="6"/>
      <c r="I1" s="6"/>
      <c r="J1" s="6"/>
      <c r="K1" s="6"/>
      <c r="L1" s="6"/>
      <c r="M1" s="6"/>
      <c r="N1" s="6"/>
      <c r="O1" s="6"/>
      <c r="P1" s="6"/>
      <c r="Q1" s="6"/>
      <c r="R1" s="6"/>
      <c r="S1" s="6"/>
      <c r="T1" s="6"/>
      <c r="U1" s="6"/>
      <c r="V1" s="6"/>
      <c r="W1" s="6"/>
      <c r="X1" s="6"/>
      <c r="Y1" s="6"/>
      <c r="Z1" s="6"/>
      <c r="AA1" s="6"/>
      <c r="AB1" s="6"/>
      <c r="AC1" s="6"/>
      <c r="AD1" s="6"/>
      <c r="AE1" s="6"/>
      <c r="AF1" s="6"/>
      <c r="AG1" s="6"/>
      <c r="AH1" s="6"/>
      <c r="AI1" s="6"/>
      <c r="AJ1" s="6"/>
      <c r="AK1" s="6"/>
      <c r="AL1" s="6"/>
      <c r="AM1" s="6"/>
      <c r="AN1" s="6"/>
      <c r="AO1" s="6"/>
      <c r="AP1" s="6"/>
      <c r="AQ1" s="6"/>
      <c r="AR1" s="6"/>
      <c r="AS1" s="6"/>
      <c r="AT1" s="6"/>
      <c r="AU1" s="6"/>
      <c r="AV1" s="6"/>
      <c r="AW1" s="6"/>
      <c r="AX1" s="6"/>
      <c r="AY1" s="6"/>
    </row>
    <row r="2" spans="1:51" x14ac:dyDescent="0.25">
      <c r="A2" s="6"/>
      <c r="B2" s="6"/>
      <c r="C2" s="6"/>
      <c r="D2" s="6"/>
      <c r="E2" s="9" t="s">
        <v>123</v>
      </c>
      <c r="F2" s="6"/>
      <c r="G2" s="6"/>
      <c r="H2" s="6"/>
      <c r="I2" s="6"/>
      <c r="J2" s="6"/>
      <c r="K2" s="6"/>
      <c r="L2" s="6"/>
      <c r="M2" s="6"/>
      <c r="N2" s="6"/>
      <c r="O2" s="6"/>
      <c r="P2" s="9" t="s">
        <v>124</v>
      </c>
      <c r="Q2" s="6"/>
      <c r="R2" s="6"/>
      <c r="S2" s="6"/>
      <c r="T2" s="6"/>
      <c r="U2" s="6"/>
      <c r="V2" s="6"/>
      <c r="W2" s="6"/>
      <c r="X2" s="6"/>
      <c r="Y2" s="6"/>
      <c r="Z2" s="6"/>
      <c r="AA2" s="9" t="s">
        <v>125</v>
      </c>
      <c r="AB2" s="6"/>
      <c r="AC2" s="6"/>
      <c r="AD2" s="6"/>
      <c r="AE2" s="6"/>
      <c r="AF2" s="6"/>
      <c r="AG2" s="6"/>
      <c r="AH2" s="6"/>
      <c r="AI2" s="6"/>
      <c r="AJ2" s="6"/>
      <c r="AK2" s="6"/>
      <c r="AL2" s="6"/>
      <c r="AM2" s="6"/>
      <c r="AN2" s="6"/>
      <c r="AO2" s="6"/>
      <c r="AP2" s="6"/>
      <c r="AQ2" s="6"/>
      <c r="AR2" s="6"/>
      <c r="AS2" s="6"/>
      <c r="AT2" s="6"/>
      <c r="AU2" s="6"/>
      <c r="AV2" s="6"/>
      <c r="AW2" s="6"/>
      <c r="AX2" s="6"/>
      <c r="AY2" s="6"/>
    </row>
    <row r="3" spans="1:51" x14ac:dyDescent="0.25">
      <c r="A3" s="6"/>
      <c r="B3" s="6"/>
      <c r="C3" s="6"/>
      <c r="D3" s="6"/>
      <c r="E3" s="6"/>
      <c r="F3" s="6"/>
      <c r="G3" s="6"/>
      <c r="H3" s="6"/>
      <c r="I3" s="6"/>
      <c r="J3" s="6"/>
      <c r="K3" s="6"/>
      <c r="L3" s="6"/>
      <c r="M3" s="6"/>
      <c r="N3" s="6"/>
      <c r="O3" s="6"/>
      <c r="P3" s="6"/>
      <c r="Q3" s="6"/>
      <c r="R3" s="6"/>
      <c r="S3" s="6"/>
      <c r="T3" s="6"/>
      <c r="U3" s="6"/>
      <c r="V3" s="6"/>
      <c r="W3" s="6"/>
      <c r="X3" s="6"/>
      <c r="Y3" s="6"/>
      <c r="Z3" s="6"/>
      <c r="AA3" s="6"/>
      <c r="AB3" s="6"/>
      <c r="AC3" s="6"/>
      <c r="AD3" s="6"/>
      <c r="AE3" s="6"/>
      <c r="AF3" s="6"/>
      <c r="AG3" s="6"/>
      <c r="AH3" s="6"/>
      <c r="AI3" s="6"/>
      <c r="AJ3" s="6"/>
      <c r="AK3" s="6"/>
      <c r="AL3" s="6"/>
      <c r="AM3" s="6"/>
      <c r="AN3" s="6"/>
      <c r="AO3" s="6"/>
      <c r="AP3" s="6"/>
      <c r="AQ3" s="6"/>
      <c r="AR3" s="6"/>
      <c r="AS3" s="6"/>
      <c r="AT3" s="6"/>
      <c r="AU3" s="6"/>
      <c r="AV3" s="6"/>
      <c r="AW3" s="6"/>
      <c r="AX3" s="6"/>
      <c r="AY3" s="6"/>
    </row>
    <row r="4" spans="1:51" x14ac:dyDescent="0.25">
      <c r="A4" s="6"/>
      <c r="B4" s="6"/>
      <c r="C4" s="6"/>
      <c r="D4" s="6"/>
      <c r="E4" s="6"/>
      <c r="F4" s="6"/>
      <c r="G4" s="6"/>
      <c r="H4" s="6"/>
      <c r="I4" s="6"/>
      <c r="J4" s="6"/>
      <c r="K4" s="6"/>
      <c r="L4" s="6"/>
      <c r="M4" s="6"/>
      <c r="N4" s="6"/>
      <c r="O4" s="6"/>
      <c r="P4" s="6"/>
      <c r="Q4" s="6"/>
      <c r="R4" s="6"/>
      <c r="S4" s="6"/>
      <c r="T4" s="6"/>
      <c r="U4" s="6"/>
      <c r="V4" s="6"/>
      <c r="W4" s="6"/>
      <c r="X4" s="6"/>
      <c r="Y4" s="6"/>
      <c r="Z4" s="6"/>
      <c r="AA4" s="6"/>
      <c r="AB4" s="6"/>
      <c r="AC4" s="6"/>
      <c r="AD4" s="6"/>
      <c r="AE4" s="6"/>
      <c r="AF4" s="6"/>
      <c r="AG4" s="6"/>
      <c r="AH4" s="6"/>
      <c r="AI4" s="6"/>
      <c r="AJ4" s="6"/>
      <c r="AK4" s="6"/>
      <c r="AL4" s="6"/>
      <c r="AM4" s="6"/>
      <c r="AN4" s="6"/>
      <c r="AO4" s="6"/>
      <c r="AP4" s="6"/>
      <c r="AQ4" s="6"/>
      <c r="AR4" s="6"/>
      <c r="AS4" s="6"/>
      <c r="AT4" s="6"/>
      <c r="AU4" s="6"/>
      <c r="AV4" s="6"/>
      <c r="AW4" s="6"/>
      <c r="AX4" s="6"/>
      <c r="AY4" s="6"/>
    </row>
    <row r="5" spans="1:51" x14ac:dyDescent="0.25">
      <c r="A5" s="6"/>
      <c r="B5" s="6"/>
      <c r="C5" s="6"/>
      <c r="D5" s="6"/>
      <c r="E5" s="6"/>
      <c r="F5" s="6"/>
      <c r="G5" s="6"/>
      <c r="H5" s="6"/>
      <c r="I5" s="6"/>
      <c r="J5" s="6"/>
      <c r="K5" s="6"/>
      <c r="L5" s="6"/>
      <c r="M5" s="6"/>
      <c r="N5" s="6"/>
      <c r="O5" s="6"/>
      <c r="P5" s="6"/>
      <c r="Q5" s="6"/>
      <c r="R5" s="6"/>
      <c r="S5" s="6"/>
      <c r="T5" s="6"/>
      <c r="U5" s="6"/>
      <c r="V5" s="6"/>
      <c r="W5" s="6"/>
      <c r="X5" s="6"/>
      <c r="Y5" s="6"/>
      <c r="Z5" s="6"/>
      <c r="AA5" s="6"/>
      <c r="AB5" s="6"/>
      <c r="AC5" s="6"/>
      <c r="AD5" s="6"/>
      <c r="AE5" s="6"/>
      <c r="AF5" s="6"/>
      <c r="AG5" s="6"/>
      <c r="AH5" s="6"/>
      <c r="AI5" s="6"/>
      <c r="AJ5" s="6"/>
      <c r="AK5" s="6"/>
      <c r="AL5" s="6"/>
      <c r="AM5" s="6"/>
      <c r="AN5" s="6"/>
      <c r="AO5" s="6"/>
      <c r="AP5" s="6"/>
      <c r="AQ5" s="6"/>
      <c r="AR5" s="6"/>
      <c r="AS5" s="6"/>
      <c r="AT5" s="6"/>
      <c r="AU5" s="6"/>
      <c r="AV5" s="6"/>
      <c r="AW5" s="6"/>
      <c r="AX5" s="6"/>
      <c r="AY5" s="6"/>
    </row>
    <row r="6" spans="1:51" x14ac:dyDescent="0.25">
      <c r="A6" s="6"/>
      <c r="B6" s="6"/>
      <c r="C6" s="6"/>
      <c r="D6" s="6"/>
      <c r="E6" s="6"/>
      <c r="F6" s="6"/>
      <c r="G6" s="6"/>
      <c r="H6" s="6"/>
      <c r="I6" s="6"/>
      <c r="J6" s="6"/>
      <c r="K6" s="6"/>
      <c r="L6" s="6"/>
      <c r="M6" s="6"/>
      <c r="N6" s="6"/>
      <c r="O6" s="6"/>
      <c r="P6" s="6"/>
      <c r="Q6" s="6"/>
      <c r="R6" s="6"/>
      <c r="S6" s="6"/>
      <c r="T6" s="6"/>
      <c r="U6" s="6"/>
      <c r="V6" s="6"/>
      <c r="W6" s="6"/>
      <c r="X6" s="6"/>
      <c r="Y6" s="6"/>
      <c r="Z6" s="6"/>
      <c r="AA6" s="6"/>
      <c r="AB6" s="6"/>
      <c r="AC6" s="6"/>
      <c r="AD6" s="6"/>
      <c r="AE6" s="6"/>
      <c r="AF6" s="6"/>
      <c r="AG6" s="6"/>
      <c r="AH6" s="6"/>
      <c r="AI6" s="6"/>
      <c r="AJ6" s="6"/>
      <c r="AK6" s="6"/>
      <c r="AL6" s="6"/>
      <c r="AM6" s="6"/>
      <c r="AN6" s="6"/>
      <c r="AO6" s="6"/>
      <c r="AP6" s="6"/>
      <c r="AQ6" s="6"/>
      <c r="AR6" s="6"/>
      <c r="AS6" s="6"/>
      <c r="AT6" s="6"/>
      <c r="AU6" s="6"/>
      <c r="AV6" s="6"/>
      <c r="AW6" s="6"/>
      <c r="AX6" s="6"/>
      <c r="AY6" s="6"/>
    </row>
    <row r="7" spans="1:51" x14ac:dyDescent="0.25">
      <c r="A7" s="6"/>
      <c r="B7" s="6"/>
      <c r="C7" s="6"/>
      <c r="D7" s="6"/>
      <c r="E7" s="6"/>
      <c r="F7" s="6"/>
      <c r="G7" s="6"/>
      <c r="H7" s="6"/>
      <c r="I7" s="6"/>
      <c r="J7" s="6"/>
      <c r="K7" s="6"/>
      <c r="L7" s="6"/>
      <c r="M7" s="6"/>
      <c r="N7" s="6"/>
      <c r="O7" s="6"/>
      <c r="P7" s="6"/>
      <c r="Q7" s="6"/>
      <c r="R7" s="6"/>
      <c r="S7" s="6"/>
      <c r="T7" s="6"/>
      <c r="U7" s="6"/>
      <c r="V7" s="6"/>
      <c r="W7" s="6"/>
      <c r="X7" s="6"/>
      <c r="Y7" s="6"/>
      <c r="Z7" s="6"/>
      <c r="AA7" s="6"/>
      <c r="AB7" s="6"/>
      <c r="AC7" s="6"/>
      <c r="AD7" s="6"/>
      <c r="AE7" s="6"/>
      <c r="AF7" s="6"/>
      <c r="AG7" s="6"/>
      <c r="AH7" s="6"/>
      <c r="AI7" s="6"/>
      <c r="AJ7" s="6"/>
      <c r="AK7" s="6"/>
      <c r="AL7" s="6"/>
      <c r="AM7" s="6"/>
      <c r="AN7" s="6"/>
      <c r="AO7" s="6"/>
      <c r="AP7" s="6"/>
      <c r="AQ7" s="6"/>
      <c r="AR7" s="6"/>
      <c r="AS7" s="6"/>
      <c r="AT7" s="6"/>
      <c r="AU7" s="6"/>
      <c r="AV7" s="6"/>
      <c r="AW7" s="6"/>
      <c r="AX7" s="6"/>
      <c r="AY7" s="6"/>
    </row>
    <row r="8" spans="1:51" x14ac:dyDescent="0.25">
      <c r="A8" s="6"/>
      <c r="B8" s="6"/>
      <c r="C8" s="6"/>
      <c r="D8" s="6"/>
      <c r="E8" s="6"/>
      <c r="F8" s="6"/>
      <c r="G8" s="6"/>
      <c r="H8" s="6"/>
      <c r="I8" s="6"/>
      <c r="J8" s="6"/>
      <c r="K8" s="6"/>
      <c r="L8" s="6"/>
      <c r="M8" s="6"/>
      <c r="N8" s="6"/>
      <c r="O8" s="6"/>
      <c r="P8" s="6"/>
      <c r="Q8" s="6"/>
      <c r="R8" s="6"/>
      <c r="S8" s="6"/>
      <c r="T8" s="6"/>
      <c r="U8" s="6"/>
      <c r="V8" s="6"/>
      <c r="W8" s="6"/>
      <c r="X8" s="6"/>
      <c r="Y8" s="6"/>
      <c r="Z8" s="6"/>
      <c r="AA8" s="6"/>
      <c r="AB8" s="6"/>
      <c r="AC8" s="6"/>
      <c r="AD8" s="6"/>
      <c r="AE8" s="6"/>
      <c r="AF8" s="6"/>
      <c r="AG8" s="6"/>
      <c r="AH8" s="6"/>
      <c r="AI8" s="6"/>
      <c r="AJ8" s="6"/>
      <c r="AK8" s="6"/>
      <c r="AL8" s="6"/>
      <c r="AM8" s="6"/>
      <c r="AN8" s="6"/>
      <c r="AO8" s="6"/>
      <c r="AP8" s="6"/>
      <c r="AQ8" s="6"/>
      <c r="AR8" s="6"/>
      <c r="AS8" s="6"/>
      <c r="AT8" s="6"/>
      <c r="AU8" s="6"/>
      <c r="AV8" s="6"/>
      <c r="AW8" s="6"/>
      <c r="AX8" s="6"/>
      <c r="AY8" s="6"/>
    </row>
    <row r="9" spans="1:51" x14ac:dyDescent="0.25">
      <c r="A9" s="6"/>
      <c r="B9" s="6"/>
      <c r="C9" s="6"/>
      <c r="D9" s="6"/>
      <c r="E9" s="6"/>
      <c r="F9" s="6"/>
      <c r="G9" s="6"/>
      <c r="H9" s="6"/>
      <c r="I9" s="6"/>
      <c r="J9" s="6"/>
      <c r="K9" s="6"/>
      <c r="L9" s="6"/>
      <c r="M9" s="6"/>
      <c r="N9" s="6"/>
      <c r="O9" s="6"/>
      <c r="P9" s="6"/>
      <c r="Q9" s="6"/>
      <c r="R9" s="6"/>
      <c r="S9" s="6"/>
      <c r="T9" s="6"/>
      <c r="U9" s="6"/>
      <c r="V9" s="6"/>
      <c r="W9" s="6"/>
      <c r="X9" s="6"/>
      <c r="Y9" s="6"/>
      <c r="Z9" s="6"/>
      <c r="AA9" s="6"/>
      <c r="AB9" s="6"/>
      <c r="AC9" s="6"/>
      <c r="AD9" s="6"/>
      <c r="AE9" s="6"/>
      <c r="AF9" s="6"/>
      <c r="AG9" s="6"/>
      <c r="AH9" s="6"/>
      <c r="AI9" s="6"/>
      <c r="AJ9" s="6"/>
      <c r="AK9" s="6"/>
      <c r="AL9" s="6"/>
      <c r="AM9" s="6"/>
      <c r="AN9" s="6"/>
      <c r="AO9" s="6"/>
      <c r="AP9" s="6"/>
      <c r="AQ9" s="6"/>
      <c r="AR9" s="6"/>
      <c r="AS9" s="6"/>
      <c r="AT9" s="6"/>
      <c r="AU9" s="6"/>
      <c r="AV9" s="6"/>
      <c r="AW9" s="6"/>
      <c r="AX9" s="6"/>
      <c r="AY9" s="6"/>
    </row>
    <row r="10" spans="1:51" x14ac:dyDescent="0.25">
      <c r="A10" s="6"/>
      <c r="B10" s="6"/>
      <c r="C10" s="6"/>
      <c r="D10" s="6"/>
      <c r="E10" s="6"/>
      <c r="F10" s="6"/>
      <c r="G10" s="6"/>
      <c r="H10" s="6"/>
      <c r="I10" s="6"/>
      <c r="J10" s="6"/>
      <c r="K10" s="6"/>
      <c r="L10" s="6"/>
      <c r="M10" s="6"/>
      <c r="N10" s="6"/>
      <c r="O10" s="6"/>
      <c r="P10" s="6"/>
      <c r="Q10" s="6"/>
      <c r="R10" s="6"/>
      <c r="S10" s="6"/>
      <c r="T10" s="6"/>
      <c r="U10" s="6"/>
      <c r="V10" s="6"/>
      <c r="W10" s="6"/>
      <c r="X10" s="6"/>
      <c r="Y10" s="6"/>
      <c r="Z10" s="6"/>
      <c r="AA10" s="6"/>
      <c r="AB10" s="6"/>
      <c r="AC10" s="6"/>
      <c r="AD10" s="6"/>
      <c r="AE10" s="6"/>
      <c r="AF10" s="6"/>
      <c r="AG10" s="6"/>
      <c r="AH10" s="6"/>
      <c r="AI10" s="6"/>
      <c r="AJ10" s="6"/>
      <c r="AK10" s="6"/>
      <c r="AL10" s="6"/>
      <c r="AM10" s="6"/>
      <c r="AN10" s="6"/>
      <c r="AO10" s="6"/>
      <c r="AP10" s="6"/>
      <c r="AQ10" s="6"/>
      <c r="AR10" s="6"/>
      <c r="AS10" s="6"/>
      <c r="AT10" s="6"/>
      <c r="AU10" s="6"/>
      <c r="AV10" s="6"/>
      <c r="AW10" s="6"/>
      <c r="AX10" s="6"/>
      <c r="AY10" s="6"/>
    </row>
    <row r="11" spans="1:51" x14ac:dyDescent="0.25">
      <c r="A11" s="6"/>
      <c r="B11" s="6"/>
      <c r="C11" s="6"/>
      <c r="D11" s="6"/>
      <c r="E11" s="6"/>
      <c r="F11" s="6"/>
      <c r="G11" s="6"/>
      <c r="H11" s="6"/>
      <c r="I11" s="6"/>
      <c r="J11" s="6"/>
      <c r="K11" s="6"/>
      <c r="L11" s="6"/>
      <c r="M11" s="6"/>
      <c r="N11" s="6"/>
      <c r="O11" s="6"/>
      <c r="P11" s="6"/>
      <c r="Q11" s="6"/>
      <c r="R11" s="6"/>
      <c r="S11" s="6"/>
      <c r="T11" s="6"/>
      <c r="U11" s="6"/>
      <c r="V11" s="6"/>
      <c r="W11" s="6"/>
      <c r="X11" s="6"/>
      <c r="Y11" s="6"/>
      <c r="Z11" s="6"/>
      <c r="AA11" s="6"/>
      <c r="AB11" s="6"/>
      <c r="AC11" s="6"/>
      <c r="AD11" s="6"/>
      <c r="AE11" s="6"/>
      <c r="AF11" s="6"/>
      <c r="AG11" s="6"/>
      <c r="AH11" s="6"/>
      <c r="AI11" s="6"/>
      <c r="AJ11" s="6"/>
      <c r="AK11" s="6"/>
      <c r="AL11" s="6"/>
      <c r="AM11" s="6"/>
      <c r="AN11" s="6"/>
      <c r="AO11" s="6"/>
      <c r="AP11" s="6"/>
      <c r="AQ11" s="6"/>
      <c r="AR11" s="6"/>
      <c r="AS11" s="6"/>
      <c r="AT11" s="6"/>
      <c r="AU11" s="6"/>
      <c r="AV11" s="6"/>
      <c r="AW11" s="6"/>
      <c r="AX11" s="6"/>
      <c r="AY11" s="6"/>
    </row>
    <row r="12" spans="1:51" x14ac:dyDescent="0.25">
      <c r="A12" s="6"/>
      <c r="B12" s="6"/>
      <c r="C12" s="6"/>
      <c r="D12" s="6"/>
      <c r="E12" s="6"/>
      <c r="F12" s="6"/>
      <c r="G12" s="6"/>
      <c r="H12" s="6"/>
      <c r="I12" s="6"/>
      <c r="J12" s="6"/>
      <c r="K12" s="6"/>
      <c r="L12" s="6"/>
      <c r="M12" s="6"/>
      <c r="N12" s="6"/>
      <c r="O12" s="6"/>
      <c r="P12" s="6"/>
      <c r="Q12" s="6"/>
      <c r="R12" s="6"/>
      <c r="S12" s="6"/>
      <c r="T12" s="6"/>
      <c r="U12" s="6"/>
      <c r="V12" s="6"/>
      <c r="W12" s="6"/>
      <c r="X12" s="6"/>
      <c r="Y12" s="6"/>
      <c r="Z12" s="6"/>
      <c r="AA12" s="6"/>
      <c r="AB12" s="6"/>
      <c r="AC12" s="6"/>
      <c r="AD12" s="6"/>
      <c r="AE12" s="6"/>
      <c r="AF12" s="6"/>
      <c r="AG12" s="6"/>
      <c r="AH12" s="6"/>
      <c r="AI12" s="6"/>
      <c r="AJ12" s="6"/>
      <c r="AK12" s="6"/>
      <c r="AL12" s="6"/>
      <c r="AM12" s="6"/>
      <c r="AN12" s="6"/>
      <c r="AO12" s="6"/>
      <c r="AP12" s="6"/>
      <c r="AQ12" s="6"/>
      <c r="AR12" s="6"/>
      <c r="AS12" s="6"/>
      <c r="AT12" s="6"/>
      <c r="AU12" s="6"/>
      <c r="AV12" s="6"/>
      <c r="AW12" s="6"/>
      <c r="AX12" s="6"/>
      <c r="AY12" s="6"/>
    </row>
    <row r="13" spans="1:51" x14ac:dyDescent="0.25">
      <c r="A13" s="6"/>
      <c r="B13" s="6"/>
      <c r="C13" s="6"/>
      <c r="D13" s="6"/>
      <c r="E13" s="6"/>
      <c r="F13" s="6"/>
      <c r="G13" s="6"/>
      <c r="H13" s="6"/>
      <c r="I13" s="6"/>
      <c r="J13" s="6"/>
      <c r="K13" s="6"/>
      <c r="L13" s="6"/>
      <c r="M13" s="6"/>
      <c r="N13" s="6"/>
      <c r="O13" s="6"/>
      <c r="P13" s="6"/>
      <c r="Q13" s="6"/>
      <c r="R13" s="6"/>
      <c r="S13" s="6"/>
      <c r="T13" s="6"/>
      <c r="U13" s="6"/>
      <c r="V13" s="6"/>
      <c r="W13" s="6"/>
      <c r="X13" s="6"/>
      <c r="Y13" s="6"/>
      <c r="Z13" s="6"/>
      <c r="AA13" s="6"/>
      <c r="AB13" s="6"/>
      <c r="AC13" s="6"/>
      <c r="AD13" s="6"/>
      <c r="AE13" s="6"/>
      <c r="AF13" s="6"/>
      <c r="AG13" s="6"/>
      <c r="AH13" s="6"/>
      <c r="AI13" s="6"/>
      <c r="AJ13" s="6"/>
      <c r="AK13" s="6"/>
      <c r="AL13" s="6"/>
      <c r="AM13" s="6"/>
      <c r="AN13" s="6"/>
      <c r="AO13" s="6"/>
      <c r="AP13" s="6"/>
      <c r="AQ13" s="6"/>
      <c r="AR13" s="6"/>
      <c r="AS13" s="6"/>
      <c r="AT13" s="6"/>
      <c r="AU13" s="6"/>
      <c r="AV13" s="6"/>
      <c r="AW13" s="6"/>
      <c r="AX13" s="6"/>
      <c r="AY13" s="6"/>
    </row>
    <row r="14" spans="1:51" x14ac:dyDescent="0.25">
      <c r="A14" s="6"/>
      <c r="B14" s="6"/>
      <c r="C14" s="6"/>
      <c r="D14" s="6"/>
      <c r="E14" s="6"/>
      <c r="F14" s="6"/>
      <c r="G14" s="6"/>
      <c r="H14" s="6"/>
      <c r="I14" s="6"/>
      <c r="J14" s="6"/>
      <c r="K14" s="6"/>
      <c r="L14" s="6"/>
      <c r="M14" s="6"/>
      <c r="N14" s="6"/>
      <c r="O14" s="6"/>
      <c r="P14" s="6"/>
      <c r="Q14" s="6"/>
      <c r="R14" s="6"/>
      <c r="S14" s="6"/>
      <c r="T14" s="6"/>
      <c r="U14" s="6"/>
      <c r="V14" s="6"/>
      <c r="W14" s="6"/>
      <c r="X14" s="6"/>
      <c r="Y14" s="6"/>
      <c r="Z14" s="6"/>
      <c r="AA14" s="6"/>
      <c r="AB14" s="6"/>
      <c r="AC14" s="6"/>
      <c r="AD14" s="6"/>
      <c r="AE14" s="6"/>
      <c r="AF14" s="6"/>
      <c r="AG14" s="6"/>
      <c r="AH14" s="6"/>
      <c r="AI14" s="6"/>
      <c r="AJ14" s="6"/>
      <c r="AK14" s="6"/>
      <c r="AL14" s="6"/>
      <c r="AM14" s="6"/>
      <c r="AN14" s="6"/>
      <c r="AO14" s="6"/>
      <c r="AP14" s="6"/>
      <c r="AQ14" s="6"/>
      <c r="AR14" s="6"/>
      <c r="AS14" s="6"/>
      <c r="AT14" s="6"/>
      <c r="AU14" s="6"/>
      <c r="AV14" s="6"/>
      <c r="AW14" s="6"/>
      <c r="AX14" s="6"/>
      <c r="AY14" s="6"/>
    </row>
    <row r="15" spans="1:51" x14ac:dyDescent="0.25">
      <c r="A15" s="6"/>
      <c r="B15" s="6"/>
      <c r="C15" s="6"/>
      <c r="D15" s="6"/>
      <c r="E15" s="6"/>
      <c r="F15" s="6"/>
      <c r="G15" s="6"/>
      <c r="H15" s="6"/>
      <c r="I15" s="6"/>
      <c r="J15" s="6"/>
      <c r="K15" s="6"/>
      <c r="L15" s="6"/>
      <c r="M15" s="6"/>
      <c r="N15" s="6"/>
      <c r="O15" s="6"/>
      <c r="P15" s="6"/>
      <c r="Q15" s="6"/>
      <c r="R15" s="6"/>
      <c r="S15" s="6"/>
      <c r="T15" s="6"/>
      <c r="U15" s="6"/>
      <c r="V15" s="6"/>
      <c r="W15" s="6"/>
      <c r="X15" s="6"/>
      <c r="Y15" s="6"/>
      <c r="Z15" s="6"/>
      <c r="AA15" s="6"/>
      <c r="AB15" s="6"/>
      <c r="AC15" s="6"/>
      <c r="AD15" s="6"/>
      <c r="AE15" s="6"/>
      <c r="AF15" s="6"/>
      <c r="AG15" s="6"/>
      <c r="AH15" s="6"/>
      <c r="AI15" s="6"/>
      <c r="AJ15" s="6"/>
      <c r="AK15" s="6"/>
      <c r="AL15" s="6"/>
      <c r="AM15" s="6"/>
      <c r="AN15" s="6"/>
      <c r="AO15" s="6"/>
      <c r="AP15" s="6"/>
      <c r="AQ15" s="6"/>
      <c r="AR15" s="6"/>
      <c r="AS15" s="6"/>
      <c r="AT15" s="6"/>
      <c r="AU15" s="6"/>
      <c r="AV15" s="6"/>
      <c r="AW15" s="6"/>
      <c r="AX15" s="6"/>
      <c r="AY15" s="6"/>
    </row>
    <row r="16" spans="1:51" x14ac:dyDescent="0.25">
      <c r="A16" s="6"/>
      <c r="B16" s="6"/>
      <c r="C16" s="6"/>
      <c r="D16" s="6"/>
      <c r="E16" s="6"/>
      <c r="F16" s="6"/>
      <c r="G16" s="6"/>
      <c r="H16" s="6"/>
      <c r="I16" s="6"/>
      <c r="J16" s="6"/>
      <c r="K16" s="6"/>
      <c r="L16" s="6"/>
      <c r="M16" s="6"/>
      <c r="N16" s="6"/>
      <c r="O16" s="6"/>
      <c r="P16" s="6"/>
      <c r="Q16" s="6"/>
      <c r="R16" s="6"/>
      <c r="S16" s="6"/>
      <c r="T16" s="6"/>
      <c r="U16" s="6"/>
      <c r="V16" s="6"/>
      <c r="W16" s="6"/>
      <c r="X16" s="6"/>
      <c r="Y16" s="6"/>
      <c r="Z16" s="6"/>
      <c r="AA16" s="6"/>
      <c r="AB16" s="6"/>
      <c r="AC16" s="6"/>
      <c r="AD16" s="6"/>
      <c r="AE16" s="6"/>
      <c r="AF16" s="6"/>
      <c r="AG16" s="6"/>
      <c r="AH16" s="6"/>
      <c r="AI16" s="6"/>
      <c r="AJ16" s="6"/>
      <c r="AK16" s="6"/>
      <c r="AL16" s="6"/>
      <c r="AM16" s="6"/>
      <c r="AN16" s="6"/>
      <c r="AO16" s="6"/>
      <c r="AP16" s="6"/>
      <c r="AQ16" s="6"/>
      <c r="AR16" s="6"/>
      <c r="AS16" s="6"/>
      <c r="AT16" s="6"/>
      <c r="AU16" s="6"/>
      <c r="AV16" s="6"/>
      <c r="AW16" s="6"/>
      <c r="AX16" s="6"/>
      <c r="AY16" s="6"/>
    </row>
    <row r="17" spans="1:51" x14ac:dyDescent="0.25">
      <c r="A17" s="6"/>
      <c r="B17" s="6"/>
      <c r="C17" s="6"/>
      <c r="D17" s="6"/>
      <c r="E17" s="6"/>
      <c r="F17" s="6"/>
      <c r="G17" s="6"/>
      <c r="H17" s="6"/>
      <c r="I17" s="6"/>
      <c r="J17" s="6"/>
      <c r="K17" s="6"/>
      <c r="L17" s="6"/>
      <c r="M17" s="6"/>
      <c r="N17" s="6"/>
      <c r="O17" s="6"/>
      <c r="P17" s="6"/>
      <c r="Q17" s="6"/>
      <c r="R17" s="6"/>
      <c r="S17" s="6"/>
      <c r="T17" s="6"/>
      <c r="U17" s="6"/>
      <c r="V17" s="6"/>
      <c r="W17" s="6"/>
      <c r="X17" s="6"/>
      <c r="Y17" s="6"/>
      <c r="Z17" s="6"/>
      <c r="AA17" s="6"/>
      <c r="AB17" s="6"/>
      <c r="AC17" s="6"/>
      <c r="AD17" s="6"/>
      <c r="AE17" s="6"/>
      <c r="AF17" s="6"/>
      <c r="AG17" s="6"/>
      <c r="AH17" s="6"/>
      <c r="AI17" s="6"/>
      <c r="AJ17" s="6"/>
      <c r="AK17" s="6"/>
      <c r="AL17" s="6"/>
      <c r="AM17" s="6"/>
      <c r="AN17" s="6"/>
      <c r="AO17" s="6"/>
      <c r="AP17" s="6"/>
      <c r="AQ17" s="6"/>
      <c r="AR17" s="6"/>
      <c r="AS17" s="6"/>
      <c r="AT17" s="6"/>
      <c r="AU17" s="6"/>
      <c r="AV17" s="6"/>
      <c r="AW17" s="6"/>
      <c r="AX17" s="6"/>
      <c r="AY17" s="6"/>
    </row>
    <row r="18" spans="1:51" x14ac:dyDescent="0.25">
      <c r="A18" s="6"/>
      <c r="B18" s="6"/>
      <c r="C18" s="6"/>
      <c r="D18" s="6"/>
      <c r="E18" s="6"/>
      <c r="F18" s="6"/>
      <c r="G18" s="6"/>
      <c r="H18" s="6"/>
      <c r="I18" s="6"/>
      <c r="J18" s="6"/>
      <c r="K18" s="6"/>
      <c r="L18" s="6"/>
      <c r="M18" s="6"/>
      <c r="N18" s="6"/>
      <c r="O18" s="6"/>
      <c r="P18" s="6"/>
      <c r="Q18" s="6"/>
      <c r="R18" s="6"/>
      <c r="S18" s="6"/>
      <c r="T18" s="6"/>
      <c r="U18" s="6"/>
      <c r="V18" s="6"/>
      <c r="W18" s="6"/>
      <c r="X18" s="6"/>
      <c r="Y18" s="6"/>
      <c r="Z18" s="6"/>
      <c r="AA18" s="6"/>
      <c r="AB18" s="6"/>
      <c r="AC18" s="6"/>
      <c r="AD18" s="6"/>
      <c r="AE18" s="6"/>
      <c r="AF18" s="6"/>
      <c r="AG18" s="6"/>
      <c r="AH18" s="6"/>
      <c r="AI18" s="6"/>
      <c r="AJ18" s="6"/>
      <c r="AK18" s="6"/>
      <c r="AL18" s="6"/>
      <c r="AM18" s="6"/>
      <c r="AN18" s="6"/>
      <c r="AO18" s="6"/>
      <c r="AP18" s="6"/>
      <c r="AQ18" s="6"/>
      <c r="AR18" s="6"/>
      <c r="AS18" s="6"/>
      <c r="AT18" s="6"/>
      <c r="AU18" s="6"/>
      <c r="AV18" s="6"/>
      <c r="AW18" s="6"/>
      <c r="AX18" s="6"/>
      <c r="AY18" s="6"/>
    </row>
    <row r="19" spans="1:51" x14ac:dyDescent="0.25">
      <c r="A19" s="6"/>
      <c r="B19" s="6"/>
      <c r="C19" s="6"/>
      <c r="D19" s="6"/>
      <c r="E19" s="6"/>
      <c r="F19" s="6"/>
      <c r="G19" s="6"/>
      <c r="H19" s="6"/>
      <c r="I19" s="6"/>
      <c r="J19" s="6"/>
      <c r="K19" s="6"/>
      <c r="L19" s="6"/>
      <c r="M19" s="6"/>
      <c r="N19" s="6"/>
      <c r="O19" s="6"/>
      <c r="P19" s="6"/>
      <c r="Q19" s="6"/>
      <c r="R19" s="6"/>
      <c r="S19" s="6"/>
      <c r="T19" s="6"/>
      <c r="U19" s="6"/>
      <c r="V19" s="6"/>
      <c r="W19" s="6"/>
      <c r="X19" s="6"/>
      <c r="Y19" s="6"/>
      <c r="Z19" s="6"/>
      <c r="AA19" s="6"/>
      <c r="AB19" s="6"/>
      <c r="AC19" s="6"/>
      <c r="AD19" s="6"/>
      <c r="AE19" s="6"/>
      <c r="AF19" s="6"/>
      <c r="AG19" s="6"/>
      <c r="AH19" s="6"/>
      <c r="AI19" s="6"/>
      <c r="AJ19" s="6"/>
      <c r="AK19" s="6"/>
      <c r="AL19" s="6"/>
      <c r="AM19" s="6"/>
      <c r="AN19" s="6"/>
      <c r="AO19" s="6"/>
      <c r="AP19" s="6"/>
      <c r="AQ19" s="6"/>
      <c r="AR19" s="6"/>
      <c r="AS19" s="6"/>
      <c r="AT19" s="6"/>
      <c r="AU19" s="6"/>
      <c r="AV19" s="6"/>
      <c r="AW19" s="6"/>
      <c r="AX19" s="6"/>
      <c r="AY19" s="6"/>
    </row>
    <row r="20" spans="1:51" x14ac:dyDescent="0.25">
      <c r="A20" s="6"/>
      <c r="B20" s="6"/>
      <c r="C20" s="6"/>
      <c r="D20" s="6"/>
      <c r="E20" s="6"/>
      <c r="F20" s="6"/>
      <c r="G20" s="6"/>
      <c r="H20" s="6"/>
      <c r="I20" s="6"/>
      <c r="J20" s="6"/>
      <c r="K20" s="6"/>
      <c r="L20" s="6"/>
      <c r="M20" s="6"/>
      <c r="N20" s="6"/>
      <c r="O20" s="6"/>
      <c r="P20" s="6"/>
      <c r="Q20" s="6"/>
      <c r="R20" s="6"/>
      <c r="S20" s="6"/>
      <c r="T20" s="6"/>
      <c r="U20" s="6"/>
      <c r="V20" s="6"/>
      <c r="W20" s="6"/>
      <c r="X20" s="6"/>
      <c r="Y20" s="6"/>
      <c r="Z20" s="6"/>
      <c r="AA20" s="6"/>
      <c r="AB20" s="6"/>
      <c r="AC20" s="6"/>
      <c r="AD20" s="6"/>
      <c r="AE20" s="6"/>
      <c r="AF20" s="6"/>
      <c r="AG20" s="6"/>
      <c r="AH20" s="6"/>
      <c r="AI20" s="6"/>
      <c r="AJ20" s="6"/>
      <c r="AK20" s="6"/>
      <c r="AL20" s="6"/>
      <c r="AM20" s="6"/>
      <c r="AN20" s="6"/>
      <c r="AO20" s="6"/>
      <c r="AP20" s="6"/>
      <c r="AQ20" s="6"/>
      <c r="AR20" s="6"/>
      <c r="AS20" s="6"/>
      <c r="AT20" s="6"/>
      <c r="AU20" s="6"/>
      <c r="AV20" s="6"/>
      <c r="AW20" s="6"/>
      <c r="AX20" s="6"/>
      <c r="AY20" s="6"/>
    </row>
    <row r="21" spans="1:51" x14ac:dyDescent="0.25">
      <c r="A21" s="6"/>
      <c r="B21" s="6"/>
      <c r="C21" s="6"/>
      <c r="D21" s="6"/>
      <c r="E21" s="6"/>
      <c r="F21" s="6"/>
      <c r="G21" s="6"/>
      <c r="H21" s="6"/>
      <c r="I21" s="6"/>
      <c r="J21" s="6"/>
      <c r="K21" s="6"/>
      <c r="L21" s="6"/>
      <c r="M21" s="6"/>
      <c r="N21" s="6"/>
      <c r="O21" s="6"/>
      <c r="P21" s="6"/>
      <c r="Q21" s="6"/>
      <c r="R21" s="6"/>
      <c r="S21" s="6"/>
      <c r="T21" s="6"/>
      <c r="U21" s="6"/>
      <c r="V21" s="6"/>
      <c r="W21" s="6"/>
      <c r="X21" s="6"/>
      <c r="Y21" s="6"/>
      <c r="Z21" s="6"/>
      <c r="AA21" s="6"/>
      <c r="AB21" s="6"/>
      <c r="AC21" s="6"/>
      <c r="AD21" s="6"/>
      <c r="AE21" s="6"/>
      <c r="AF21" s="6"/>
      <c r="AG21" s="6"/>
      <c r="AH21" s="6"/>
      <c r="AI21" s="6"/>
      <c r="AJ21" s="6"/>
      <c r="AK21" s="6"/>
      <c r="AL21" s="6"/>
      <c r="AM21" s="6"/>
      <c r="AN21" s="6"/>
      <c r="AO21" s="6"/>
      <c r="AP21" s="6"/>
      <c r="AQ21" s="6"/>
      <c r="AR21" s="6"/>
      <c r="AS21" s="6"/>
      <c r="AT21" s="6"/>
      <c r="AU21" s="6"/>
      <c r="AV21" s="6"/>
      <c r="AW21" s="6"/>
      <c r="AX21" s="6"/>
      <c r="AY21" s="6"/>
    </row>
    <row r="22" spans="1:51" x14ac:dyDescent="0.25">
      <c r="A22" s="6"/>
      <c r="B22" s="6"/>
      <c r="C22" s="6"/>
      <c r="D22" s="6"/>
      <c r="E22" s="6"/>
      <c r="F22" s="6"/>
      <c r="G22" s="6"/>
      <c r="H22" s="6"/>
      <c r="I22" s="6"/>
      <c r="J22" s="6"/>
      <c r="K22" s="6"/>
      <c r="L22" s="6"/>
      <c r="M22" s="6"/>
      <c r="N22" s="6"/>
      <c r="O22" s="6"/>
      <c r="P22" s="6"/>
      <c r="Q22" s="6"/>
      <c r="R22" s="6"/>
      <c r="S22" s="6"/>
      <c r="T22" s="6"/>
      <c r="U22" s="6"/>
      <c r="V22" s="6"/>
      <c r="W22" s="6"/>
      <c r="X22" s="6"/>
      <c r="Y22" s="6"/>
      <c r="Z22" s="6"/>
      <c r="AA22" s="6"/>
      <c r="AB22" s="6"/>
      <c r="AC22" s="6"/>
      <c r="AD22" s="6"/>
      <c r="AE22" s="6"/>
      <c r="AF22" s="6"/>
      <c r="AG22" s="6"/>
      <c r="AH22" s="6"/>
      <c r="AI22" s="6"/>
      <c r="AJ22" s="6"/>
      <c r="AK22" s="6"/>
      <c r="AL22" s="6"/>
      <c r="AM22" s="6"/>
      <c r="AN22" s="6"/>
      <c r="AO22" s="6"/>
      <c r="AP22" s="6"/>
      <c r="AQ22" s="6"/>
      <c r="AR22" s="6"/>
      <c r="AS22" s="6"/>
      <c r="AT22" s="6"/>
      <c r="AU22" s="6"/>
      <c r="AV22" s="6"/>
      <c r="AW22" s="6"/>
      <c r="AX22" s="6"/>
      <c r="AY22" s="6"/>
    </row>
    <row r="23" spans="1:51" x14ac:dyDescent="0.25">
      <c r="A23" s="6"/>
      <c r="B23" s="6"/>
      <c r="C23" s="6"/>
      <c r="D23" s="6"/>
      <c r="E23" s="6"/>
      <c r="F23" s="6"/>
      <c r="G23" s="6"/>
      <c r="H23" s="6"/>
      <c r="I23" s="6"/>
      <c r="J23" s="6"/>
      <c r="K23" s="6"/>
      <c r="L23" s="6"/>
      <c r="M23" s="6"/>
      <c r="N23" s="6"/>
      <c r="O23" s="6"/>
      <c r="P23" s="6"/>
      <c r="Q23" s="6"/>
      <c r="R23" s="6"/>
      <c r="S23" s="6"/>
      <c r="T23" s="6"/>
      <c r="U23" s="6"/>
      <c r="V23" s="6"/>
      <c r="W23" s="6"/>
      <c r="X23" s="6"/>
      <c r="Y23" s="6"/>
      <c r="Z23" s="6"/>
      <c r="AA23" s="6"/>
      <c r="AB23" s="6"/>
      <c r="AC23" s="6"/>
      <c r="AD23" s="6"/>
      <c r="AE23" s="6"/>
      <c r="AF23" s="6"/>
      <c r="AG23" s="6"/>
      <c r="AH23" s="6"/>
      <c r="AI23" s="6"/>
      <c r="AJ23" s="6"/>
      <c r="AK23" s="6"/>
      <c r="AL23" s="6"/>
      <c r="AM23" s="6"/>
      <c r="AN23" s="6"/>
      <c r="AO23" s="6"/>
      <c r="AP23" s="6"/>
      <c r="AQ23" s="6"/>
      <c r="AR23" s="6"/>
      <c r="AS23" s="6"/>
      <c r="AT23" s="6"/>
      <c r="AU23" s="6"/>
      <c r="AV23" s="6"/>
      <c r="AW23" s="6"/>
      <c r="AX23" s="6"/>
      <c r="AY23" s="6"/>
    </row>
    <row r="24" spans="1:51" x14ac:dyDescent="0.25">
      <c r="A24" s="6"/>
      <c r="B24" s="6"/>
      <c r="C24" s="6"/>
      <c r="D24" s="6"/>
      <c r="E24" s="6"/>
      <c r="F24" s="6"/>
      <c r="G24" s="6"/>
      <c r="H24" s="6"/>
      <c r="I24" s="6"/>
      <c r="J24" s="6"/>
      <c r="K24" s="6"/>
      <c r="L24" s="6"/>
      <c r="M24" s="6"/>
      <c r="N24" s="6"/>
      <c r="O24" s="6"/>
      <c r="P24" s="6"/>
      <c r="Q24" s="6"/>
      <c r="R24" s="6"/>
      <c r="S24" s="6"/>
      <c r="T24" s="6"/>
      <c r="U24" s="6"/>
      <c r="V24" s="6"/>
      <c r="W24" s="6"/>
      <c r="X24" s="6"/>
      <c r="Y24" s="6"/>
      <c r="Z24" s="6"/>
      <c r="AA24" s="6"/>
      <c r="AB24" s="6"/>
      <c r="AC24" s="6"/>
      <c r="AD24" s="6"/>
      <c r="AE24" s="6"/>
      <c r="AF24" s="6"/>
      <c r="AG24" s="6"/>
      <c r="AH24" s="6"/>
      <c r="AI24" s="6"/>
      <c r="AJ24" s="6"/>
      <c r="AK24" s="6"/>
      <c r="AL24" s="6"/>
      <c r="AM24" s="6"/>
      <c r="AN24" s="6"/>
      <c r="AO24" s="6"/>
      <c r="AP24" s="6"/>
      <c r="AQ24" s="6"/>
      <c r="AR24" s="6"/>
      <c r="AS24" s="6"/>
      <c r="AT24" s="6"/>
      <c r="AU24" s="6"/>
      <c r="AV24" s="6"/>
      <c r="AW24" s="6"/>
      <c r="AX24" s="6"/>
      <c r="AY24" s="6"/>
    </row>
    <row r="25" spans="1:51" x14ac:dyDescent="0.25">
      <c r="A25" s="6"/>
      <c r="B25" s="6"/>
      <c r="C25" s="6"/>
      <c r="D25" s="6"/>
      <c r="E25" s="6"/>
      <c r="F25" s="6"/>
      <c r="G25" s="6"/>
      <c r="H25" s="6"/>
      <c r="I25" s="6"/>
      <c r="J25" s="9" t="s">
        <v>126</v>
      </c>
      <c r="K25" s="6"/>
      <c r="L25" s="6"/>
      <c r="M25" s="6"/>
      <c r="N25" s="6"/>
      <c r="O25" s="6"/>
      <c r="P25" s="6"/>
      <c r="Q25" s="6"/>
      <c r="R25" s="6"/>
      <c r="S25" s="6"/>
      <c r="T25" s="6"/>
      <c r="U25" s="9" t="s">
        <v>127</v>
      </c>
      <c r="V25" s="6"/>
      <c r="W25" s="6"/>
      <c r="X25" s="6"/>
      <c r="Y25" s="6"/>
      <c r="Z25" s="6"/>
      <c r="AA25" s="6"/>
      <c r="AB25" s="6"/>
      <c r="AC25" s="6"/>
      <c r="AD25" s="6"/>
      <c r="AE25" s="6"/>
      <c r="AF25" s="6"/>
      <c r="AG25" s="6"/>
      <c r="AH25" s="6"/>
      <c r="AI25" s="6"/>
      <c r="AJ25" s="6"/>
      <c r="AK25" s="6"/>
      <c r="AL25" s="6"/>
      <c r="AM25" s="6"/>
      <c r="AN25" s="6"/>
      <c r="AO25" s="6"/>
      <c r="AP25" s="6"/>
      <c r="AQ25" s="6"/>
      <c r="AR25" s="6"/>
      <c r="AS25" s="6"/>
      <c r="AT25" s="6"/>
      <c r="AU25" s="6"/>
      <c r="AV25" s="6"/>
      <c r="AW25" s="6"/>
      <c r="AX25" s="6"/>
      <c r="AY25" s="6"/>
    </row>
    <row r="26" spans="1:51" x14ac:dyDescent="0.25">
      <c r="A26" s="6"/>
      <c r="B26" s="6"/>
      <c r="C26" s="6"/>
      <c r="D26" s="6"/>
      <c r="E26" s="6"/>
      <c r="F26" s="6"/>
      <c r="G26" s="6"/>
      <c r="H26" s="6"/>
      <c r="I26" s="6"/>
      <c r="J26" s="6"/>
      <c r="K26" s="6"/>
      <c r="L26" s="6"/>
      <c r="M26" s="6"/>
      <c r="N26" s="6"/>
      <c r="O26" s="6"/>
      <c r="P26" s="6"/>
      <c r="Q26" s="6"/>
      <c r="R26" s="6"/>
      <c r="S26" s="6"/>
      <c r="T26" s="6"/>
      <c r="U26" s="6"/>
      <c r="V26" s="6"/>
      <c r="W26" s="6"/>
      <c r="X26" s="6"/>
      <c r="Y26" s="6"/>
      <c r="Z26" s="6"/>
      <c r="AA26" s="6"/>
      <c r="AB26" s="6"/>
      <c r="AC26" s="6"/>
      <c r="AD26" s="6"/>
      <c r="AE26" s="6"/>
      <c r="AF26" s="6"/>
      <c r="AG26" s="6"/>
      <c r="AH26" s="6"/>
      <c r="AI26" s="6"/>
      <c r="AJ26" s="6"/>
      <c r="AK26" s="6"/>
      <c r="AL26" s="6"/>
      <c r="AM26" s="6"/>
      <c r="AN26" s="6"/>
      <c r="AO26" s="6"/>
      <c r="AP26" s="6"/>
      <c r="AQ26" s="6"/>
      <c r="AR26" s="6"/>
      <c r="AS26" s="6"/>
      <c r="AT26" s="6"/>
      <c r="AU26" s="6"/>
      <c r="AV26" s="6"/>
      <c r="AW26" s="6"/>
      <c r="AX26" s="6"/>
      <c r="AY26" s="6"/>
    </row>
    <row r="27" spans="1:51" x14ac:dyDescent="0.25">
      <c r="A27" s="6"/>
      <c r="B27" s="6"/>
      <c r="C27" s="6"/>
      <c r="D27" s="6"/>
      <c r="E27" s="6"/>
      <c r="F27" s="6"/>
      <c r="G27" s="6"/>
      <c r="H27" s="6"/>
      <c r="I27" s="6"/>
      <c r="J27" s="6"/>
      <c r="K27" s="6"/>
      <c r="L27" s="6"/>
      <c r="M27" s="6"/>
      <c r="N27" s="6"/>
      <c r="O27" s="6"/>
      <c r="P27" s="6"/>
      <c r="Q27" s="6"/>
      <c r="R27" s="6"/>
      <c r="S27" s="6"/>
      <c r="T27" s="6"/>
      <c r="U27" s="6"/>
      <c r="V27" s="6"/>
      <c r="W27" s="6"/>
      <c r="X27" s="6"/>
      <c r="Y27" s="6"/>
      <c r="Z27" s="6"/>
      <c r="AA27" s="6"/>
      <c r="AB27" s="6"/>
      <c r="AC27" s="6"/>
      <c r="AD27" s="6"/>
      <c r="AE27" s="6"/>
      <c r="AF27" s="6"/>
      <c r="AG27" s="6"/>
      <c r="AH27" s="6"/>
      <c r="AI27" s="6"/>
      <c r="AJ27" s="6"/>
      <c r="AK27" s="6"/>
      <c r="AL27" s="6"/>
      <c r="AM27" s="6"/>
      <c r="AN27" s="6"/>
      <c r="AO27" s="6"/>
      <c r="AP27" s="6"/>
      <c r="AQ27" s="6"/>
      <c r="AR27" s="6"/>
      <c r="AS27" s="6"/>
      <c r="AT27" s="6"/>
      <c r="AU27" s="6"/>
      <c r="AV27" s="6"/>
      <c r="AW27" s="6"/>
      <c r="AX27" s="6"/>
      <c r="AY27" s="6"/>
    </row>
    <row r="28" spans="1:51" x14ac:dyDescent="0.25">
      <c r="A28" s="6"/>
      <c r="B28" s="6"/>
      <c r="C28" s="6"/>
      <c r="D28" s="6"/>
      <c r="E28" s="6"/>
      <c r="F28" s="6"/>
      <c r="G28" s="6"/>
      <c r="H28" s="6"/>
      <c r="I28" s="6"/>
      <c r="J28" s="6"/>
      <c r="K28" s="6"/>
      <c r="L28" s="6"/>
      <c r="M28" s="6"/>
      <c r="N28" s="6"/>
      <c r="O28" s="6"/>
      <c r="P28" s="6"/>
      <c r="Q28" s="6"/>
      <c r="R28" s="6"/>
      <c r="S28" s="6"/>
      <c r="T28" s="6"/>
      <c r="U28" s="6"/>
      <c r="V28" s="6"/>
      <c r="W28" s="6"/>
      <c r="X28" s="6"/>
      <c r="Y28" s="6"/>
      <c r="Z28" s="6"/>
      <c r="AA28" s="6"/>
      <c r="AB28" s="6"/>
      <c r="AC28" s="6"/>
      <c r="AD28" s="6"/>
      <c r="AE28" s="6"/>
      <c r="AF28" s="6"/>
      <c r="AG28" s="6"/>
      <c r="AH28" s="6"/>
      <c r="AI28" s="6"/>
      <c r="AJ28" s="6"/>
      <c r="AK28" s="6"/>
      <c r="AL28" s="6"/>
      <c r="AM28" s="6"/>
      <c r="AN28" s="6"/>
      <c r="AO28" s="6"/>
      <c r="AP28" s="6"/>
      <c r="AQ28" s="6"/>
      <c r="AR28" s="6"/>
      <c r="AS28" s="6"/>
      <c r="AT28" s="6"/>
      <c r="AU28" s="6"/>
      <c r="AV28" s="6"/>
      <c r="AW28" s="6"/>
      <c r="AX28" s="6"/>
      <c r="AY28" s="6"/>
    </row>
    <row r="29" spans="1:51" x14ac:dyDescent="0.25">
      <c r="A29" s="6"/>
      <c r="B29" s="6"/>
      <c r="C29" s="6"/>
      <c r="D29" s="6"/>
      <c r="E29" s="6"/>
      <c r="F29" s="6"/>
      <c r="G29" s="6"/>
      <c r="H29" s="6"/>
      <c r="I29" s="6"/>
      <c r="J29" s="6"/>
      <c r="K29" s="6"/>
      <c r="L29" s="6"/>
      <c r="M29" s="6"/>
      <c r="N29" s="6"/>
      <c r="O29" s="6"/>
      <c r="P29" s="6"/>
      <c r="Q29" s="6"/>
      <c r="R29" s="6"/>
      <c r="S29" s="6"/>
      <c r="T29" s="6"/>
      <c r="U29" s="6"/>
      <c r="V29" s="6"/>
      <c r="W29" s="6"/>
      <c r="X29" s="6"/>
      <c r="Y29" s="6"/>
      <c r="Z29" s="6"/>
      <c r="AA29" s="6"/>
      <c r="AB29" s="6"/>
      <c r="AC29" s="6"/>
      <c r="AD29" s="6"/>
      <c r="AE29" s="6"/>
      <c r="AF29" s="6"/>
      <c r="AG29" s="6"/>
      <c r="AH29" s="6"/>
      <c r="AI29" s="6"/>
      <c r="AJ29" s="6"/>
      <c r="AK29" s="6"/>
      <c r="AL29" s="6"/>
      <c r="AM29" s="6"/>
      <c r="AN29" s="6"/>
      <c r="AO29" s="6"/>
      <c r="AP29" s="6"/>
      <c r="AQ29" s="6"/>
      <c r="AR29" s="6"/>
      <c r="AS29" s="6"/>
      <c r="AT29" s="6"/>
      <c r="AU29" s="6"/>
      <c r="AV29" s="6"/>
      <c r="AW29" s="6"/>
      <c r="AX29" s="6"/>
      <c r="AY29" s="6"/>
    </row>
    <row r="30" spans="1:51" x14ac:dyDescent="0.25">
      <c r="A30" s="6"/>
      <c r="B30" s="6"/>
      <c r="C30" s="6"/>
      <c r="D30" s="6"/>
      <c r="E30" s="6"/>
      <c r="F30" s="6"/>
      <c r="G30" s="6"/>
      <c r="H30" s="6"/>
      <c r="I30" s="6"/>
      <c r="J30" s="6"/>
      <c r="K30" s="6"/>
      <c r="L30" s="6"/>
      <c r="M30" s="6"/>
      <c r="N30" s="6"/>
      <c r="O30" s="6"/>
      <c r="P30" s="6"/>
      <c r="Q30" s="6"/>
      <c r="R30" s="6"/>
      <c r="S30" s="6"/>
      <c r="T30" s="6"/>
      <c r="U30" s="6"/>
      <c r="V30" s="6"/>
      <c r="W30" s="6"/>
      <c r="X30" s="6"/>
      <c r="Y30" s="6"/>
      <c r="Z30" s="6"/>
      <c r="AA30" s="6"/>
      <c r="AB30" s="6"/>
      <c r="AC30" s="6"/>
      <c r="AD30" s="6"/>
      <c r="AE30" s="6"/>
      <c r="AF30" s="6"/>
      <c r="AG30" s="6"/>
      <c r="AH30" s="6"/>
      <c r="AI30" s="6"/>
      <c r="AJ30" s="6"/>
      <c r="AK30" s="6"/>
      <c r="AL30" s="6"/>
      <c r="AM30" s="6"/>
      <c r="AN30" s="6"/>
      <c r="AO30" s="6"/>
      <c r="AP30" s="6"/>
      <c r="AQ30" s="6"/>
      <c r="AR30" s="6"/>
      <c r="AS30" s="6"/>
      <c r="AT30" s="6"/>
      <c r="AU30" s="6"/>
      <c r="AV30" s="6"/>
      <c r="AW30" s="6"/>
      <c r="AX30" s="6"/>
      <c r="AY30" s="6"/>
    </row>
    <row r="31" spans="1:51" x14ac:dyDescent="0.25">
      <c r="A31" s="6"/>
      <c r="B31" s="6"/>
      <c r="C31" s="6"/>
      <c r="D31" s="6"/>
      <c r="E31" s="6"/>
      <c r="F31" s="6"/>
      <c r="G31" s="6"/>
      <c r="H31" s="6"/>
      <c r="I31" s="6"/>
      <c r="J31" s="6"/>
      <c r="K31" s="6"/>
      <c r="L31" s="6"/>
      <c r="M31" s="6"/>
      <c r="N31" s="6"/>
      <c r="O31" s="6"/>
      <c r="P31" s="6"/>
      <c r="Q31" s="6"/>
      <c r="R31" s="6"/>
      <c r="S31" s="6"/>
      <c r="T31" s="6"/>
      <c r="U31" s="6"/>
      <c r="V31" s="6"/>
      <c r="W31" s="6"/>
      <c r="X31" s="6"/>
      <c r="Y31" s="6"/>
      <c r="Z31" s="6"/>
      <c r="AA31" s="6"/>
      <c r="AB31" s="6"/>
      <c r="AC31" s="6"/>
      <c r="AD31" s="6"/>
      <c r="AE31" s="6"/>
      <c r="AF31" s="6"/>
      <c r="AG31" s="6"/>
      <c r="AH31" s="6"/>
      <c r="AI31" s="6"/>
      <c r="AJ31" s="6"/>
      <c r="AK31" s="6"/>
      <c r="AL31" s="6"/>
      <c r="AM31" s="6"/>
      <c r="AN31" s="6"/>
      <c r="AO31" s="6"/>
      <c r="AP31" s="6"/>
      <c r="AQ31" s="6"/>
      <c r="AR31" s="6"/>
      <c r="AS31" s="6"/>
      <c r="AT31" s="6"/>
      <c r="AU31" s="6"/>
      <c r="AV31" s="6"/>
      <c r="AW31" s="6"/>
      <c r="AX31" s="6"/>
      <c r="AY31" s="6"/>
    </row>
    <row r="32" spans="1:51" x14ac:dyDescent="0.25">
      <c r="A32" s="6"/>
      <c r="B32" s="6"/>
      <c r="C32" s="6"/>
      <c r="D32" s="6"/>
      <c r="E32" s="6"/>
      <c r="F32" s="6"/>
      <c r="G32" s="6"/>
      <c r="H32" s="6"/>
      <c r="I32" s="6"/>
      <c r="J32" s="6"/>
      <c r="K32" s="6"/>
      <c r="L32" s="6"/>
      <c r="M32" s="6"/>
      <c r="N32" s="6"/>
      <c r="O32" s="6"/>
      <c r="P32" s="6"/>
      <c r="Q32" s="6"/>
      <c r="R32" s="6"/>
      <c r="S32" s="6"/>
      <c r="T32" s="6"/>
      <c r="U32" s="6"/>
      <c r="V32" s="6"/>
      <c r="W32" s="6"/>
      <c r="X32" s="6"/>
      <c r="Y32" s="6"/>
      <c r="Z32" s="6"/>
      <c r="AA32" s="6"/>
      <c r="AB32" s="6"/>
      <c r="AC32" s="6"/>
      <c r="AD32" s="6"/>
      <c r="AE32" s="6"/>
      <c r="AF32" s="6"/>
      <c r="AG32" s="6"/>
      <c r="AH32" s="6"/>
      <c r="AI32" s="6"/>
      <c r="AJ32" s="6"/>
      <c r="AK32" s="6"/>
      <c r="AL32" s="6"/>
      <c r="AM32" s="6"/>
      <c r="AN32" s="6"/>
      <c r="AO32" s="6"/>
      <c r="AP32" s="6"/>
      <c r="AQ32" s="6"/>
      <c r="AR32" s="6"/>
      <c r="AS32" s="6"/>
      <c r="AT32" s="6"/>
      <c r="AU32" s="6"/>
      <c r="AV32" s="6"/>
      <c r="AW32" s="6"/>
      <c r="AX32" s="6"/>
      <c r="AY32" s="6"/>
    </row>
    <row r="33" spans="1:51" x14ac:dyDescent="0.25">
      <c r="A33" s="6"/>
      <c r="B33" s="6"/>
      <c r="C33" s="6"/>
      <c r="D33" s="6"/>
      <c r="E33" s="6"/>
      <c r="F33" s="6"/>
      <c r="G33" s="6"/>
      <c r="H33" s="6"/>
      <c r="I33" s="6"/>
      <c r="J33" s="6"/>
      <c r="K33" s="6"/>
      <c r="L33" s="6"/>
      <c r="M33" s="6"/>
      <c r="N33" s="6"/>
      <c r="O33" s="6"/>
      <c r="P33" s="6"/>
      <c r="Q33" s="6"/>
      <c r="R33" s="6"/>
      <c r="S33" s="6"/>
      <c r="T33" s="6"/>
      <c r="U33" s="6"/>
      <c r="V33" s="6"/>
      <c r="W33" s="6"/>
      <c r="X33" s="6"/>
      <c r="Y33" s="6"/>
      <c r="Z33" s="6"/>
      <c r="AA33" s="6"/>
      <c r="AB33" s="6"/>
      <c r="AC33" s="6"/>
      <c r="AD33" s="6"/>
      <c r="AE33" s="6"/>
      <c r="AF33" s="6"/>
      <c r="AG33" s="6"/>
      <c r="AH33" s="6"/>
      <c r="AI33" s="6"/>
      <c r="AJ33" s="6"/>
      <c r="AK33" s="6"/>
      <c r="AL33" s="6"/>
      <c r="AM33" s="6"/>
      <c r="AN33" s="6"/>
      <c r="AO33" s="6"/>
      <c r="AP33" s="6"/>
      <c r="AQ33" s="6"/>
      <c r="AR33" s="6"/>
      <c r="AS33" s="6"/>
      <c r="AT33" s="6"/>
      <c r="AU33" s="6"/>
      <c r="AV33" s="6"/>
      <c r="AW33" s="6"/>
      <c r="AX33" s="6"/>
      <c r="AY33" s="6"/>
    </row>
    <row r="34" spans="1:51" x14ac:dyDescent="0.25">
      <c r="A34" s="6"/>
      <c r="B34" s="6"/>
      <c r="C34" s="6"/>
      <c r="D34" s="6"/>
      <c r="E34" s="6"/>
      <c r="F34" s="6"/>
      <c r="G34" s="6"/>
      <c r="H34" s="6"/>
      <c r="I34" s="6"/>
      <c r="J34" s="6"/>
      <c r="K34" s="6"/>
      <c r="L34" s="6"/>
      <c r="M34" s="6"/>
      <c r="N34" s="6"/>
      <c r="O34" s="6"/>
      <c r="P34" s="6"/>
      <c r="Q34" s="6"/>
      <c r="R34" s="6"/>
      <c r="S34" s="6"/>
      <c r="T34" s="6"/>
      <c r="U34" s="6"/>
      <c r="V34" s="6"/>
      <c r="W34" s="6"/>
      <c r="X34" s="6"/>
      <c r="Y34" s="6"/>
      <c r="Z34" s="6"/>
      <c r="AA34" s="6"/>
      <c r="AB34" s="6"/>
      <c r="AC34" s="6"/>
      <c r="AD34" s="6"/>
      <c r="AE34" s="6"/>
      <c r="AF34" s="6"/>
      <c r="AG34" s="6"/>
      <c r="AH34" s="6"/>
      <c r="AI34" s="6"/>
      <c r="AJ34" s="6"/>
      <c r="AK34" s="6"/>
      <c r="AL34" s="6"/>
      <c r="AM34" s="6"/>
      <c r="AN34" s="6"/>
      <c r="AO34" s="6"/>
      <c r="AP34" s="6"/>
      <c r="AQ34" s="6"/>
      <c r="AR34" s="6"/>
      <c r="AS34" s="6"/>
      <c r="AT34" s="6"/>
      <c r="AU34" s="6"/>
      <c r="AV34" s="6"/>
      <c r="AW34" s="6"/>
      <c r="AX34" s="6"/>
      <c r="AY34" s="6"/>
    </row>
    <row r="35" spans="1:51" x14ac:dyDescent="0.25">
      <c r="A35" s="6"/>
      <c r="B35" s="6"/>
      <c r="C35" s="6"/>
      <c r="D35" s="6"/>
      <c r="E35" s="6"/>
      <c r="F35" s="6"/>
      <c r="G35" s="6"/>
      <c r="H35" s="6"/>
      <c r="I35" s="6"/>
      <c r="J35" s="6"/>
      <c r="K35" s="6"/>
      <c r="L35" s="6"/>
      <c r="M35" s="6"/>
      <c r="N35" s="6"/>
      <c r="O35" s="6"/>
      <c r="P35" s="6"/>
      <c r="Q35" s="6"/>
      <c r="R35" s="6"/>
      <c r="S35" s="6"/>
      <c r="T35" s="6"/>
      <c r="U35" s="6"/>
      <c r="V35" s="6"/>
      <c r="W35" s="6"/>
      <c r="X35" s="6"/>
      <c r="Y35" s="6"/>
      <c r="Z35" s="6"/>
      <c r="AA35" s="6"/>
      <c r="AB35" s="6"/>
      <c r="AC35" s="6"/>
      <c r="AD35" s="6"/>
      <c r="AE35" s="6"/>
      <c r="AF35" s="6"/>
      <c r="AG35" s="6"/>
      <c r="AH35" s="6"/>
      <c r="AI35" s="6"/>
      <c r="AJ35" s="6"/>
      <c r="AK35" s="6"/>
      <c r="AL35" s="6"/>
      <c r="AM35" s="6"/>
      <c r="AN35" s="6"/>
      <c r="AO35" s="6"/>
      <c r="AP35" s="6"/>
      <c r="AQ35" s="6"/>
      <c r="AR35" s="6"/>
      <c r="AS35" s="6"/>
      <c r="AT35" s="6"/>
      <c r="AU35" s="6"/>
      <c r="AV35" s="6"/>
      <c r="AW35" s="6"/>
      <c r="AX35" s="6"/>
      <c r="AY35" s="6"/>
    </row>
    <row r="36" spans="1:51" x14ac:dyDescent="0.25">
      <c r="A36" s="6"/>
      <c r="B36" s="6"/>
      <c r="C36" s="6"/>
      <c r="D36" s="6"/>
      <c r="E36" s="6"/>
      <c r="F36" s="6"/>
      <c r="G36" s="6"/>
      <c r="H36" s="6"/>
      <c r="I36" s="6"/>
      <c r="J36" s="6"/>
      <c r="K36" s="6"/>
      <c r="L36" s="6"/>
      <c r="M36" s="6"/>
      <c r="N36" s="6"/>
      <c r="O36" s="6"/>
      <c r="P36" s="6"/>
      <c r="Q36" s="6"/>
      <c r="R36" s="6"/>
      <c r="S36" s="6"/>
      <c r="T36" s="6"/>
      <c r="U36" s="6"/>
      <c r="V36" s="6"/>
      <c r="W36" s="6"/>
      <c r="X36" s="6"/>
      <c r="Y36" s="6"/>
      <c r="Z36" s="6"/>
      <c r="AA36" s="6"/>
      <c r="AB36" s="6"/>
      <c r="AC36" s="6"/>
      <c r="AD36" s="6"/>
      <c r="AE36" s="6"/>
      <c r="AF36" s="6"/>
      <c r="AG36" s="6"/>
      <c r="AH36" s="6"/>
      <c r="AI36" s="6"/>
      <c r="AJ36" s="6"/>
      <c r="AK36" s="6"/>
      <c r="AL36" s="6"/>
      <c r="AM36" s="6"/>
      <c r="AN36" s="6"/>
      <c r="AO36" s="6"/>
      <c r="AP36" s="6"/>
      <c r="AQ36" s="6"/>
      <c r="AR36" s="6"/>
      <c r="AS36" s="6"/>
      <c r="AT36" s="6"/>
      <c r="AU36" s="6"/>
      <c r="AV36" s="6"/>
      <c r="AW36" s="6"/>
      <c r="AX36" s="6"/>
      <c r="AY36" s="6"/>
    </row>
    <row r="37" spans="1:51" x14ac:dyDescent="0.25">
      <c r="A37" s="6"/>
      <c r="B37" s="6"/>
      <c r="C37" s="6"/>
      <c r="D37" s="6"/>
      <c r="E37" s="6"/>
      <c r="F37" s="6"/>
      <c r="G37" s="6"/>
      <c r="H37" s="6"/>
      <c r="I37" s="6"/>
      <c r="J37" s="6"/>
      <c r="K37" s="6"/>
      <c r="L37" s="6"/>
      <c r="M37" s="6"/>
      <c r="N37" s="6"/>
      <c r="O37" s="6"/>
      <c r="P37" s="6"/>
      <c r="Q37" s="6"/>
      <c r="R37" s="6"/>
      <c r="S37" s="6"/>
      <c r="T37" s="6"/>
      <c r="U37" s="6"/>
      <c r="V37" s="6"/>
      <c r="W37" s="6"/>
      <c r="X37" s="6"/>
      <c r="Y37" s="6"/>
      <c r="Z37" s="6"/>
      <c r="AA37" s="6"/>
      <c r="AB37" s="6"/>
      <c r="AC37" s="6"/>
      <c r="AD37" s="6"/>
      <c r="AE37" s="6"/>
      <c r="AF37" s="6"/>
      <c r="AG37" s="6"/>
      <c r="AH37" s="6"/>
      <c r="AI37" s="6"/>
      <c r="AJ37" s="6"/>
      <c r="AK37" s="6"/>
      <c r="AL37" s="6"/>
      <c r="AM37" s="6"/>
      <c r="AN37" s="6"/>
      <c r="AO37" s="6"/>
      <c r="AP37" s="6"/>
      <c r="AQ37" s="6"/>
      <c r="AR37" s="6"/>
      <c r="AS37" s="6"/>
      <c r="AT37" s="6"/>
      <c r="AU37" s="6"/>
      <c r="AV37" s="6"/>
      <c r="AW37" s="6"/>
      <c r="AX37" s="6"/>
      <c r="AY37" s="6"/>
    </row>
    <row r="38" spans="1:51" x14ac:dyDescent="0.25">
      <c r="A38" s="6"/>
      <c r="B38" s="6"/>
      <c r="C38" s="6"/>
      <c r="D38" s="6"/>
      <c r="E38" s="6"/>
      <c r="F38" s="6"/>
      <c r="G38" s="6"/>
      <c r="H38" s="6"/>
      <c r="I38" s="6"/>
      <c r="J38" s="6"/>
      <c r="K38" s="6"/>
      <c r="L38" s="6"/>
      <c r="M38" s="6"/>
      <c r="N38" s="6"/>
      <c r="O38" s="6"/>
      <c r="P38" s="6"/>
      <c r="Q38" s="6"/>
      <c r="R38" s="6"/>
      <c r="S38" s="6"/>
      <c r="T38" s="6"/>
      <c r="U38" s="6"/>
      <c r="V38" s="6"/>
      <c r="W38" s="6"/>
      <c r="X38" s="6"/>
      <c r="Y38" s="6"/>
      <c r="Z38" s="6"/>
      <c r="AA38" s="6"/>
      <c r="AB38" s="6"/>
      <c r="AC38" s="6"/>
      <c r="AD38" s="6"/>
      <c r="AE38" s="6"/>
      <c r="AF38" s="6"/>
      <c r="AG38" s="6"/>
      <c r="AH38" s="6"/>
      <c r="AI38" s="6"/>
      <c r="AJ38" s="6"/>
      <c r="AK38" s="6"/>
      <c r="AL38" s="6"/>
      <c r="AM38" s="6"/>
      <c r="AN38" s="6"/>
      <c r="AO38" s="6"/>
      <c r="AP38" s="6"/>
      <c r="AQ38" s="6"/>
      <c r="AR38" s="6"/>
      <c r="AS38" s="6"/>
      <c r="AT38" s="6"/>
      <c r="AU38" s="6"/>
      <c r="AV38" s="6"/>
      <c r="AW38" s="6"/>
      <c r="AX38" s="6"/>
      <c r="AY38" s="6"/>
    </row>
    <row r="39" spans="1:51" x14ac:dyDescent="0.25">
      <c r="A39" s="6"/>
      <c r="B39" s="6"/>
      <c r="C39" s="6"/>
      <c r="D39" s="6"/>
      <c r="E39" s="6"/>
      <c r="F39" s="6"/>
      <c r="G39" s="6"/>
      <c r="H39" s="6"/>
      <c r="I39" s="6"/>
      <c r="J39" s="6"/>
      <c r="K39" s="6"/>
      <c r="L39" s="6"/>
      <c r="M39" s="6"/>
      <c r="N39" s="6"/>
      <c r="O39" s="6"/>
      <c r="P39" s="6"/>
      <c r="Q39" s="6"/>
      <c r="R39" s="6"/>
      <c r="S39" s="6"/>
      <c r="T39" s="6"/>
      <c r="U39" s="6"/>
      <c r="V39" s="6"/>
      <c r="W39" s="6"/>
      <c r="X39" s="6"/>
      <c r="Y39" s="6"/>
      <c r="Z39" s="6"/>
      <c r="AA39" s="6"/>
      <c r="AB39" s="6"/>
      <c r="AC39" s="6"/>
      <c r="AD39" s="6"/>
      <c r="AE39" s="6"/>
      <c r="AF39" s="6"/>
      <c r="AG39" s="6"/>
      <c r="AH39" s="6"/>
      <c r="AI39" s="6"/>
      <c r="AJ39" s="6"/>
      <c r="AK39" s="6"/>
      <c r="AL39" s="6"/>
      <c r="AM39" s="6"/>
      <c r="AN39" s="6"/>
      <c r="AO39" s="6"/>
      <c r="AP39" s="6"/>
      <c r="AQ39" s="6"/>
      <c r="AR39" s="6"/>
      <c r="AS39" s="6"/>
      <c r="AT39" s="6"/>
      <c r="AU39" s="6"/>
      <c r="AV39" s="6"/>
      <c r="AW39" s="6"/>
      <c r="AX39" s="6"/>
      <c r="AY39" s="6"/>
    </row>
    <row r="40" spans="1:51" x14ac:dyDescent="0.25">
      <c r="A40" s="6"/>
      <c r="B40" s="6"/>
      <c r="C40" s="6"/>
      <c r="D40" s="6"/>
      <c r="E40" s="6"/>
      <c r="F40" s="6"/>
      <c r="G40" s="6"/>
      <c r="H40" s="6"/>
      <c r="I40" s="6"/>
      <c r="J40" s="6"/>
      <c r="K40" s="6"/>
      <c r="L40" s="6"/>
      <c r="M40" s="6"/>
      <c r="N40" s="6"/>
      <c r="O40" s="6"/>
      <c r="P40" s="6"/>
      <c r="Q40" s="6"/>
      <c r="R40" s="6"/>
      <c r="S40" s="6"/>
      <c r="T40" s="6"/>
      <c r="U40" s="6"/>
      <c r="V40" s="6"/>
      <c r="W40" s="6"/>
      <c r="X40" s="6"/>
      <c r="Y40" s="6"/>
      <c r="Z40" s="6"/>
      <c r="AA40" s="6"/>
      <c r="AB40" s="6"/>
      <c r="AC40" s="6"/>
      <c r="AD40" s="6"/>
      <c r="AE40" s="6"/>
      <c r="AF40" s="6"/>
      <c r="AG40" s="6"/>
      <c r="AH40" s="6"/>
      <c r="AI40" s="6"/>
      <c r="AJ40" s="6"/>
      <c r="AK40" s="6"/>
      <c r="AL40" s="6"/>
      <c r="AM40" s="6"/>
      <c r="AN40" s="6"/>
      <c r="AO40" s="6"/>
      <c r="AP40" s="6"/>
      <c r="AQ40" s="6"/>
      <c r="AR40" s="6"/>
      <c r="AS40" s="6"/>
      <c r="AT40" s="6"/>
      <c r="AU40" s="6"/>
      <c r="AV40" s="6"/>
      <c r="AW40" s="6"/>
      <c r="AX40" s="6"/>
      <c r="AY40" s="6"/>
    </row>
    <row r="41" spans="1:51" x14ac:dyDescent="0.25">
      <c r="A41" s="6"/>
      <c r="B41" s="6"/>
      <c r="C41" s="6"/>
      <c r="D41" s="6"/>
      <c r="E41" s="6"/>
      <c r="F41" s="6"/>
      <c r="G41" s="6"/>
      <c r="H41" s="6"/>
      <c r="I41" s="6"/>
      <c r="J41" s="6"/>
      <c r="K41" s="6"/>
      <c r="L41" s="6"/>
      <c r="M41" s="6"/>
      <c r="N41" s="6"/>
      <c r="O41" s="6"/>
      <c r="P41" s="6"/>
      <c r="Q41" s="6"/>
      <c r="R41" s="6"/>
      <c r="S41" s="6"/>
      <c r="T41" s="6"/>
      <c r="U41" s="6"/>
      <c r="V41" s="6"/>
      <c r="W41" s="6"/>
      <c r="X41" s="6"/>
      <c r="Y41" s="6"/>
      <c r="Z41" s="6"/>
      <c r="AA41" s="6"/>
      <c r="AB41" s="6"/>
      <c r="AC41" s="6"/>
      <c r="AD41" s="6"/>
      <c r="AE41" s="6"/>
      <c r="AF41" s="6"/>
      <c r="AG41" s="6"/>
      <c r="AH41" s="6"/>
      <c r="AI41" s="6"/>
      <c r="AJ41" s="6"/>
      <c r="AK41" s="6"/>
      <c r="AL41" s="6"/>
      <c r="AM41" s="6"/>
      <c r="AN41" s="6"/>
      <c r="AO41" s="6"/>
      <c r="AP41" s="6"/>
      <c r="AQ41" s="6"/>
      <c r="AR41" s="6"/>
      <c r="AS41" s="6"/>
      <c r="AT41" s="6"/>
      <c r="AU41" s="6"/>
      <c r="AV41" s="6"/>
      <c r="AW41" s="6"/>
      <c r="AX41" s="6"/>
      <c r="AY41" s="6"/>
    </row>
    <row r="42" spans="1:51" x14ac:dyDescent="0.25">
      <c r="A42" s="6"/>
      <c r="B42" s="6"/>
      <c r="C42" s="6"/>
      <c r="D42" s="6"/>
      <c r="E42" s="6"/>
      <c r="F42" s="6"/>
      <c r="G42" s="6"/>
      <c r="H42" s="6"/>
      <c r="I42" s="6"/>
      <c r="J42" s="6"/>
      <c r="K42" s="6"/>
      <c r="L42" s="6"/>
      <c r="M42" s="6"/>
      <c r="N42" s="6"/>
      <c r="O42" s="6"/>
      <c r="P42" s="6"/>
      <c r="Q42" s="6"/>
      <c r="R42" s="6"/>
      <c r="S42" s="6"/>
      <c r="T42" s="6"/>
      <c r="U42" s="6"/>
      <c r="V42" s="6"/>
      <c r="W42" s="6"/>
      <c r="X42" s="6"/>
      <c r="Y42" s="6"/>
      <c r="Z42" s="6"/>
      <c r="AA42" s="6"/>
      <c r="AB42" s="6"/>
      <c r="AC42" s="6"/>
      <c r="AD42" s="6"/>
      <c r="AE42" s="6"/>
      <c r="AF42" s="6"/>
      <c r="AG42" s="6"/>
      <c r="AH42" s="6"/>
      <c r="AI42" s="6"/>
      <c r="AJ42" s="6"/>
      <c r="AK42" s="6"/>
      <c r="AL42" s="6"/>
      <c r="AM42" s="6"/>
      <c r="AN42" s="6"/>
      <c r="AO42" s="6"/>
      <c r="AP42" s="6"/>
      <c r="AQ42" s="6"/>
      <c r="AR42" s="6"/>
      <c r="AS42" s="6"/>
      <c r="AT42" s="6"/>
      <c r="AU42" s="6"/>
      <c r="AV42" s="6"/>
      <c r="AW42" s="6"/>
      <c r="AX42" s="6"/>
      <c r="AY42" s="6"/>
    </row>
    <row r="43" spans="1:51" x14ac:dyDescent="0.25">
      <c r="A43" s="6"/>
      <c r="B43" s="6"/>
      <c r="C43" s="6"/>
      <c r="D43" s="6"/>
      <c r="E43" s="6"/>
      <c r="F43" s="6"/>
      <c r="G43" s="6"/>
      <c r="H43" s="6"/>
      <c r="I43" s="6"/>
      <c r="J43" s="6"/>
      <c r="K43" s="6"/>
      <c r="L43" s="6"/>
      <c r="M43" s="6"/>
      <c r="N43" s="6"/>
      <c r="O43" s="6"/>
      <c r="P43" s="6"/>
      <c r="Q43" s="6"/>
      <c r="R43" s="6"/>
      <c r="S43" s="6"/>
      <c r="T43" s="6"/>
      <c r="U43" s="6"/>
      <c r="V43" s="6"/>
      <c r="W43" s="6"/>
      <c r="X43" s="6"/>
      <c r="Y43" s="6"/>
      <c r="Z43" s="6"/>
      <c r="AA43" s="6"/>
      <c r="AB43" s="6"/>
      <c r="AC43" s="6"/>
      <c r="AD43" s="6"/>
      <c r="AE43" s="6"/>
      <c r="AF43" s="6"/>
      <c r="AG43" s="6"/>
      <c r="AH43" s="6"/>
      <c r="AI43" s="6"/>
      <c r="AJ43" s="6"/>
      <c r="AK43" s="6"/>
      <c r="AL43" s="6"/>
      <c r="AM43" s="6"/>
      <c r="AN43" s="6"/>
      <c r="AO43" s="6"/>
      <c r="AP43" s="6"/>
      <c r="AQ43" s="6"/>
      <c r="AR43" s="6"/>
      <c r="AS43" s="6"/>
      <c r="AT43" s="6"/>
      <c r="AU43" s="6"/>
      <c r="AV43" s="6"/>
      <c r="AW43" s="6"/>
      <c r="AX43" s="6"/>
      <c r="AY43" s="6"/>
    </row>
    <row r="44" spans="1:51" x14ac:dyDescent="0.25">
      <c r="A44" s="6"/>
      <c r="B44" s="6"/>
      <c r="C44" s="6"/>
      <c r="D44" s="6"/>
      <c r="E44" s="6"/>
      <c r="F44" s="6"/>
      <c r="G44" s="6"/>
      <c r="H44" s="6"/>
      <c r="I44" s="6"/>
      <c r="J44" s="6"/>
      <c r="K44" s="6"/>
      <c r="L44" s="6"/>
      <c r="M44" s="6"/>
      <c r="N44" s="6"/>
      <c r="O44" s="6"/>
      <c r="P44" s="6"/>
      <c r="Q44" s="6"/>
      <c r="R44" s="6"/>
      <c r="S44" s="6"/>
      <c r="T44" s="6"/>
      <c r="U44" s="6"/>
      <c r="V44" s="6"/>
      <c r="W44" s="6"/>
      <c r="X44" s="6"/>
      <c r="Y44" s="6"/>
      <c r="Z44" s="6"/>
      <c r="AA44" s="6"/>
      <c r="AB44" s="6"/>
      <c r="AC44" s="6"/>
      <c r="AD44" s="6"/>
      <c r="AE44" s="6"/>
      <c r="AF44" s="6"/>
      <c r="AG44" s="6"/>
      <c r="AH44" s="6"/>
      <c r="AI44" s="6"/>
      <c r="AJ44" s="6"/>
      <c r="AK44" s="6"/>
      <c r="AL44" s="6"/>
      <c r="AM44" s="6"/>
      <c r="AN44" s="6"/>
      <c r="AO44" s="6"/>
      <c r="AP44" s="6"/>
      <c r="AQ44" s="6"/>
      <c r="AR44" s="6"/>
      <c r="AS44" s="6"/>
      <c r="AT44" s="6"/>
      <c r="AU44" s="6"/>
      <c r="AV44" s="6"/>
      <c r="AW44" s="6"/>
      <c r="AX44" s="6"/>
      <c r="AY44" s="6"/>
    </row>
    <row r="45" spans="1:51" x14ac:dyDescent="0.25">
      <c r="A45" s="6"/>
      <c r="B45" s="6"/>
      <c r="C45" s="6"/>
      <c r="D45" s="6"/>
      <c r="E45" s="6"/>
      <c r="F45" s="6"/>
      <c r="G45" s="6"/>
      <c r="H45" s="6"/>
      <c r="I45" s="6"/>
      <c r="J45" s="6"/>
      <c r="K45" s="6"/>
      <c r="L45" s="6"/>
      <c r="N45" s="6"/>
      <c r="P45" s="6"/>
      <c r="Q45" s="6"/>
      <c r="R45" s="6"/>
      <c r="S45" s="6"/>
      <c r="T45" s="6"/>
      <c r="U45" s="6"/>
      <c r="V45" s="6"/>
      <c r="W45" s="6"/>
      <c r="X45" s="6"/>
      <c r="Y45" s="6"/>
      <c r="Z45" s="6"/>
      <c r="AA45" s="6"/>
      <c r="AB45" s="6"/>
      <c r="AC45" s="6"/>
      <c r="AD45" s="6"/>
      <c r="AE45" s="6"/>
      <c r="AF45" s="6"/>
      <c r="AG45" s="6"/>
      <c r="AH45" s="6"/>
      <c r="AI45" s="6"/>
      <c r="AJ45" s="6"/>
      <c r="AK45" s="6"/>
      <c r="AL45" s="6"/>
      <c r="AM45" s="6"/>
      <c r="AN45" s="6"/>
      <c r="AO45" s="6"/>
      <c r="AP45" s="6"/>
      <c r="AQ45" s="6"/>
      <c r="AR45" s="6"/>
      <c r="AS45" s="6"/>
      <c r="AT45" s="6"/>
      <c r="AU45" s="6"/>
      <c r="AV45" s="6"/>
      <c r="AW45" s="6"/>
      <c r="AX45" s="6"/>
      <c r="AY45" s="6"/>
    </row>
    <row r="46" spans="1:51" x14ac:dyDescent="0.25">
      <c r="A46" s="6"/>
      <c r="B46" s="6"/>
      <c r="C46" s="6"/>
      <c r="D46" s="9" t="s">
        <v>128</v>
      </c>
      <c r="E46" s="6"/>
      <c r="F46" s="6"/>
      <c r="G46" s="6"/>
      <c r="H46" s="6"/>
      <c r="I46" s="6"/>
      <c r="J46" s="6"/>
      <c r="K46" s="6"/>
      <c r="L46" s="6"/>
      <c r="M46" s="6"/>
      <c r="N46" s="6"/>
      <c r="O46" s="9" t="s">
        <v>129</v>
      </c>
      <c r="P46" s="6"/>
      <c r="Q46" s="6"/>
      <c r="R46" s="6"/>
      <c r="S46" s="6"/>
      <c r="T46" s="6"/>
      <c r="U46" s="6"/>
      <c r="V46" s="6"/>
      <c r="W46" s="6"/>
      <c r="X46" s="6"/>
      <c r="Y46" s="6"/>
      <c r="AA46" s="9" t="s">
        <v>130</v>
      </c>
      <c r="AB46" s="6"/>
      <c r="AC46" s="6"/>
      <c r="AD46" s="6"/>
      <c r="AE46" s="6"/>
      <c r="AF46" s="6"/>
      <c r="AG46" s="6"/>
      <c r="AH46" s="6"/>
      <c r="AI46" s="6"/>
      <c r="AJ46" s="6"/>
      <c r="AK46" s="6"/>
      <c r="AL46" s="6"/>
      <c r="AM46" s="6"/>
      <c r="AN46" s="6"/>
      <c r="AO46" s="6"/>
      <c r="AP46" s="6"/>
      <c r="AQ46" s="6"/>
      <c r="AR46" s="6"/>
      <c r="AS46" s="6"/>
      <c r="AT46" s="6"/>
      <c r="AU46" s="6"/>
      <c r="AV46" s="6"/>
      <c r="AW46" s="6"/>
      <c r="AX46" s="6"/>
      <c r="AY46" s="6"/>
    </row>
    <row r="47" spans="1:51" x14ac:dyDescent="0.25">
      <c r="A47" s="6"/>
      <c r="B47" s="6"/>
      <c r="C47" s="6"/>
      <c r="D47" s="6"/>
      <c r="E47" s="6"/>
      <c r="F47" s="6"/>
      <c r="G47" s="6"/>
      <c r="H47" s="6"/>
      <c r="I47" s="6"/>
      <c r="J47" s="6"/>
      <c r="K47" s="6"/>
      <c r="L47" s="6"/>
      <c r="M47" s="6"/>
      <c r="N47" s="6"/>
      <c r="O47" s="6"/>
      <c r="P47" s="6"/>
      <c r="Q47" s="6"/>
      <c r="R47" s="6"/>
      <c r="S47" s="6"/>
      <c r="T47" s="6"/>
      <c r="U47" s="6"/>
      <c r="V47" s="6"/>
      <c r="W47" s="6"/>
      <c r="X47" s="6"/>
      <c r="Y47" s="6"/>
      <c r="Z47" s="6"/>
      <c r="AA47" s="6"/>
      <c r="AB47" s="6"/>
      <c r="AC47" s="6"/>
      <c r="AD47" s="6"/>
      <c r="AE47" s="6"/>
      <c r="AF47" s="6"/>
      <c r="AG47" s="6"/>
      <c r="AH47" s="6"/>
      <c r="AI47" s="6"/>
      <c r="AJ47" s="6"/>
      <c r="AK47" s="6"/>
      <c r="AL47" s="6"/>
      <c r="AM47" s="6"/>
      <c r="AN47" s="6"/>
      <c r="AO47" s="6"/>
      <c r="AP47" s="6"/>
      <c r="AQ47" s="6"/>
      <c r="AR47" s="6"/>
      <c r="AS47" s="6"/>
      <c r="AT47" s="6"/>
      <c r="AU47" s="6"/>
      <c r="AV47" s="6"/>
      <c r="AW47" s="6"/>
      <c r="AX47" s="6"/>
      <c r="AY47" s="6"/>
    </row>
    <row r="48" spans="1:51" x14ac:dyDescent="0.25">
      <c r="A48" s="6"/>
      <c r="B48" s="6"/>
      <c r="C48" s="6"/>
      <c r="D48" s="6"/>
      <c r="E48" s="6"/>
      <c r="F48" s="6"/>
      <c r="G48" s="6"/>
      <c r="H48" s="6"/>
      <c r="I48" s="6"/>
      <c r="J48" s="6"/>
      <c r="K48" s="6"/>
      <c r="L48" s="6"/>
      <c r="M48" s="6"/>
      <c r="N48" s="6"/>
      <c r="O48" s="6"/>
      <c r="P48" s="6"/>
      <c r="Q48" s="6"/>
      <c r="R48" s="6"/>
      <c r="S48" s="6"/>
      <c r="T48" s="6"/>
      <c r="U48" s="6"/>
      <c r="V48" s="6"/>
      <c r="W48" s="6"/>
      <c r="X48" s="6"/>
      <c r="Y48" s="6"/>
      <c r="Z48" s="6"/>
      <c r="AA48" s="6"/>
      <c r="AB48" s="6"/>
      <c r="AC48" s="6"/>
      <c r="AD48" s="6"/>
      <c r="AE48" s="6"/>
      <c r="AF48" s="6"/>
      <c r="AG48" s="6"/>
      <c r="AH48" s="6"/>
      <c r="AI48" s="6"/>
      <c r="AJ48" s="6"/>
      <c r="AK48" s="6"/>
      <c r="AL48" s="6"/>
      <c r="AM48" s="6"/>
      <c r="AN48" s="6"/>
      <c r="AO48" s="6"/>
      <c r="AP48" s="6"/>
      <c r="AQ48" s="6"/>
      <c r="AR48" s="6"/>
      <c r="AS48" s="6"/>
      <c r="AT48" s="6"/>
      <c r="AU48" s="6"/>
      <c r="AV48" s="6"/>
      <c r="AW48" s="6"/>
      <c r="AX48" s="6"/>
      <c r="AY48" s="6"/>
    </row>
    <row r="49" spans="1:51" x14ac:dyDescent="0.25">
      <c r="A49" s="6"/>
      <c r="B49" s="6"/>
      <c r="C49" s="6"/>
      <c r="D49" s="6"/>
      <c r="E49" s="6"/>
      <c r="F49" s="6"/>
      <c r="G49" s="6"/>
      <c r="H49" s="6"/>
      <c r="I49" s="6"/>
      <c r="J49" s="6"/>
      <c r="K49" s="6"/>
      <c r="L49" s="6"/>
      <c r="M49" s="6"/>
      <c r="N49" s="6"/>
      <c r="O49" s="6"/>
      <c r="P49" s="6"/>
      <c r="Q49" s="6"/>
      <c r="R49" s="6"/>
      <c r="S49" s="6"/>
      <c r="T49" s="6"/>
      <c r="U49" s="6"/>
      <c r="V49" s="6"/>
      <c r="W49" s="6"/>
      <c r="X49" s="6"/>
      <c r="Y49" s="6"/>
      <c r="Z49" s="6"/>
      <c r="AA49" s="6"/>
      <c r="AB49" s="6"/>
      <c r="AC49" s="6"/>
      <c r="AD49" s="6"/>
      <c r="AE49" s="6"/>
      <c r="AF49" s="6"/>
      <c r="AG49" s="6"/>
      <c r="AH49" s="6"/>
      <c r="AI49" s="6"/>
      <c r="AJ49" s="6"/>
      <c r="AK49" s="6"/>
      <c r="AL49" s="6"/>
      <c r="AM49" s="6"/>
      <c r="AN49" s="6"/>
      <c r="AO49" s="6"/>
      <c r="AP49" s="6"/>
      <c r="AQ49" s="6"/>
      <c r="AR49" s="6"/>
      <c r="AS49" s="6"/>
      <c r="AT49" s="6"/>
      <c r="AU49" s="6"/>
      <c r="AV49" s="6"/>
      <c r="AW49" s="6"/>
      <c r="AX49" s="6"/>
      <c r="AY49" s="6"/>
    </row>
    <row r="50" spans="1:51" x14ac:dyDescent="0.25">
      <c r="A50" s="6"/>
      <c r="B50" s="6"/>
      <c r="C50" s="6"/>
      <c r="D50" s="6"/>
      <c r="E50" s="6"/>
      <c r="F50" s="6"/>
      <c r="G50" s="6"/>
      <c r="H50" s="6"/>
      <c r="I50" s="6"/>
      <c r="J50" s="6"/>
      <c r="K50" s="6"/>
      <c r="L50" s="6"/>
      <c r="M50" s="6"/>
      <c r="N50" s="6"/>
      <c r="O50" s="6"/>
      <c r="P50" s="6"/>
      <c r="Q50" s="6"/>
      <c r="R50" s="6"/>
      <c r="S50" s="6"/>
      <c r="T50" s="6"/>
      <c r="U50" s="6"/>
      <c r="V50" s="6"/>
      <c r="W50" s="6"/>
      <c r="X50" s="6"/>
      <c r="Y50" s="6"/>
      <c r="Z50" s="6"/>
      <c r="AA50" s="6"/>
      <c r="AB50" s="6"/>
      <c r="AC50" s="6"/>
      <c r="AD50" s="6"/>
      <c r="AE50" s="6"/>
      <c r="AF50" s="6"/>
      <c r="AG50" s="6"/>
      <c r="AH50" s="6"/>
      <c r="AI50" s="6"/>
      <c r="AJ50" s="6"/>
      <c r="AK50" s="6"/>
      <c r="AL50" s="6"/>
      <c r="AM50" s="6"/>
      <c r="AN50" s="6"/>
      <c r="AO50" s="6"/>
      <c r="AP50" s="6"/>
      <c r="AQ50" s="6"/>
      <c r="AR50" s="6"/>
      <c r="AS50" s="6"/>
      <c r="AT50" s="6"/>
      <c r="AU50" s="6"/>
      <c r="AV50" s="6"/>
      <c r="AW50" s="6"/>
      <c r="AX50" s="6"/>
      <c r="AY50" s="6"/>
    </row>
    <row r="51" spans="1:51" x14ac:dyDescent="0.25">
      <c r="A51" s="6"/>
      <c r="B51" s="6"/>
      <c r="C51" s="6"/>
      <c r="D51" s="6"/>
      <c r="E51" s="6"/>
      <c r="F51" s="6"/>
      <c r="G51" s="6"/>
      <c r="H51" s="6"/>
      <c r="I51" s="6"/>
      <c r="J51" s="6"/>
      <c r="K51" s="6"/>
      <c r="L51" s="6"/>
      <c r="M51" s="6"/>
      <c r="N51" s="6"/>
      <c r="O51" s="6"/>
      <c r="P51" s="6"/>
      <c r="Q51" s="6"/>
      <c r="R51" s="6"/>
      <c r="S51" s="6"/>
      <c r="T51" s="6"/>
      <c r="U51" s="6"/>
      <c r="V51" s="6"/>
      <c r="W51" s="6"/>
      <c r="X51" s="6"/>
      <c r="Y51" s="6"/>
      <c r="Z51" s="6"/>
      <c r="AA51" s="6"/>
      <c r="AB51" s="6"/>
      <c r="AC51" s="6"/>
      <c r="AD51" s="6"/>
      <c r="AE51" s="6"/>
      <c r="AF51" s="6"/>
      <c r="AG51" s="6"/>
      <c r="AH51" s="6"/>
      <c r="AI51" s="6"/>
      <c r="AJ51" s="6"/>
      <c r="AK51" s="6"/>
      <c r="AL51" s="6"/>
      <c r="AM51" s="6"/>
      <c r="AN51" s="6"/>
      <c r="AO51" s="6"/>
      <c r="AP51" s="6"/>
      <c r="AQ51" s="6"/>
      <c r="AR51" s="6"/>
      <c r="AS51" s="6"/>
      <c r="AT51" s="6"/>
      <c r="AU51" s="6"/>
      <c r="AV51" s="6"/>
      <c r="AW51" s="6"/>
      <c r="AX51" s="6"/>
      <c r="AY51" s="6"/>
    </row>
    <row r="52" spans="1:51" x14ac:dyDescent="0.25">
      <c r="A52" s="6"/>
      <c r="B52" s="6"/>
      <c r="C52" s="6"/>
      <c r="D52" s="6"/>
      <c r="E52" s="6"/>
      <c r="F52" s="6"/>
      <c r="G52" s="6"/>
      <c r="H52" s="6"/>
      <c r="I52" s="6"/>
      <c r="J52" s="6"/>
      <c r="K52" s="6"/>
      <c r="L52" s="6"/>
      <c r="M52" s="6"/>
      <c r="N52" s="6"/>
      <c r="O52" s="6"/>
      <c r="P52" s="6"/>
      <c r="Q52" s="6"/>
      <c r="R52" s="6"/>
      <c r="S52" s="6"/>
      <c r="T52" s="6"/>
      <c r="U52" s="6"/>
      <c r="V52" s="6"/>
      <c r="W52" s="6"/>
      <c r="X52" s="6"/>
      <c r="Y52" s="6"/>
      <c r="Z52" s="6"/>
      <c r="AA52" s="6"/>
      <c r="AB52" s="6"/>
      <c r="AC52" s="6"/>
      <c r="AD52" s="6"/>
      <c r="AE52" s="6"/>
      <c r="AF52" s="6"/>
      <c r="AG52" s="6"/>
      <c r="AH52" s="6"/>
      <c r="AI52" s="6"/>
      <c r="AJ52" s="6"/>
      <c r="AK52" s="6"/>
      <c r="AL52" s="6"/>
      <c r="AM52" s="6"/>
      <c r="AN52" s="6"/>
      <c r="AO52" s="6"/>
      <c r="AP52" s="6"/>
      <c r="AQ52" s="6"/>
      <c r="AR52" s="6"/>
      <c r="AS52" s="6"/>
      <c r="AT52" s="6"/>
      <c r="AU52" s="6"/>
      <c r="AV52" s="6"/>
      <c r="AW52" s="6"/>
      <c r="AX52" s="6"/>
      <c r="AY52" s="6"/>
    </row>
    <row r="53" spans="1:51" x14ac:dyDescent="0.25">
      <c r="A53" s="6"/>
      <c r="B53" s="6"/>
      <c r="C53" s="6"/>
      <c r="D53" s="6"/>
      <c r="E53" s="6"/>
      <c r="F53" s="6"/>
      <c r="G53" s="6"/>
      <c r="H53" s="6"/>
      <c r="I53" s="6"/>
      <c r="J53" s="6"/>
      <c r="K53" s="6"/>
      <c r="L53" s="6"/>
      <c r="M53" s="6"/>
      <c r="N53" s="6"/>
      <c r="O53" s="6"/>
      <c r="P53" s="6"/>
      <c r="Q53" s="6"/>
      <c r="R53" s="6"/>
      <c r="S53" s="6"/>
      <c r="T53" s="6"/>
      <c r="U53" s="6"/>
      <c r="V53" s="6"/>
      <c r="W53" s="6"/>
      <c r="X53" s="6"/>
      <c r="Y53" s="6"/>
      <c r="Z53" s="6"/>
      <c r="AA53" s="6"/>
      <c r="AB53" s="6"/>
      <c r="AC53" s="6"/>
      <c r="AD53" s="6"/>
      <c r="AE53" s="6"/>
      <c r="AF53" s="6"/>
      <c r="AG53" s="6"/>
      <c r="AH53" s="6"/>
      <c r="AI53" s="6"/>
      <c r="AJ53" s="6"/>
      <c r="AK53" s="6"/>
      <c r="AL53" s="6"/>
      <c r="AM53" s="6"/>
      <c r="AN53" s="6"/>
      <c r="AO53" s="6"/>
      <c r="AP53" s="6"/>
      <c r="AQ53" s="6"/>
      <c r="AR53" s="6"/>
      <c r="AS53" s="6"/>
      <c r="AT53" s="6"/>
      <c r="AU53" s="6"/>
      <c r="AV53" s="6"/>
      <c r="AW53" s="6"/>
      <c r="AX53" s="6"/>
      <c r="AY53" s="6"/>
    </row>
    <row r="54" spans="1:51" x14ac:dyDescent="0.25">
      <c r="A54" s="6"/>
      <c r="B54" s="6"/>
      <c r="C54" s="6"/>
      <c r="D54" s="6"/>
      <c r="E54" s="6"/>
      <c r="F54" s="6"/>
      <c r="G54" s="6"/>
      <c r="H54" s="6"/>
      <c r="I54" s="6"/>
      <c r="J54" s="6"/>
      <c r="K54" s="6"/>
      <c r="L54" s="6"/>
      <c r="M54" s="6"/>
      <c r="N54" s="6"/>
      <c r="O54" s="6"/>
      <c r="P54" s="6"/>
      <c r="Q54" s="6"/>
      <c r="R54" s="6"/>
      <c r="S54" s="6"/>
      <c r="T54" s="6"/>
      <c r="U54" s="6"/>
      <c r="V54" s="6"/>
      <c r="W54" s="6"/>
      <c r="X54" s="6"/>
      <c r="Y54" s="6"/>
      <c r="Z54" s="6"/>
      <c r="AA54" s="6"/>
      <c r="AB54" s="6"/>
      <c r="AC54" s="6"/>
      <c r="AD54" s="6"/>
      <c r="AE54" s="6"/>
      <c r="AF54" s="6"/>
      <c r="AG54" s="6"/>
      <c r="AH54" s="6"/>
      <c r="AI54" s="6"/>
      <c r="AJ54" s="6"/>
      <c r="AK54" s="6"/>
      <c r="AL54" s="6"/>
      <c r="AM54" s="6"/>
      <c r="AN54" s="6"/>
      <c r="AO54" s="6"/>
      <c r="AP54" s="6"/>
      <c r="AQ54" s="6"/>
      <c r="AR54" s="6"/>
      <c r="AS54" s="6"/>
      <c r="AT54" s="6"/>
      <c r="AU54" s="6"/>
      <c r="AV54" s="6"/>
      <c r="AW54" s="6"/>
      <c r="AX54" s="6"/>
      <c r="AY54" s="6"/>
    </row>
    <row r="55" spans="1:51" x14ac:dyDescent="0.25">
      <c r="A55" s="6"/>
      <c r="B55" s="6"/>
      <c r="C55" s="6"/>
      <c r="D55" s="6"/>
      <c r="E55" s="6"/>
      <c r="F55" s="6"/>
      <c r="G55" s="6"/>
      <c r="H55" s="6"/>
      <c r="I55" s="6"/>
      <c r="J55" s="6"/>
      <c r="K55" s="6"/>
      <c r="L55" s="6"/>
      <c r="M55" s="6"/>
      <c r="N55" s="6"/>
      <c r="O55" s="6"/>
      <c r="P55" s="6"/>
      <c r="Q55" s="6"/>
      <c r="R55" s="6"/>
      <c r="S55" s="6"/>
      <c r="T55" s="6"/>
      <c r="U55" s="6"/>
      <c r="V55" s="6"/>
      <c r="W55" s="6"/>
      <c r="X55" s="6"/>
      <c r="Y55" s="6"/>
      <c r="Z55" s="6"/>
      <c r="AA55" s="6"/>
      <c r="AB55" s="6"/>
      <c r="AC55" s="6"/>
      <c r="AD55" s="6"/>
      <c r="AE55" s="6"/>
      <c r="AF55" s="6"/>
      <c r="AG55" s="6"/>
      <c r="AH55" s="6"/>
      <c r="AI55" s="6"/>
      <c r="AJ55" s="6"/>
      <c r="AK55" s="6"/>
      <c r="AL55" s="6"/>
      <c r="AM55" s="6"/>
      <c r="AN55" s="6"/>
      <c r="AO55" s="6"/>
      <c r="AP55" s="6"/>
      <c r="AQ55" s="6"/>
      <c r="AR55" s="6"/>
      <c r="AS55" s="6"/>
      <c r="AT55" s="6"/>
      <c r="AU55" s="6"/>
      <c r="AV55" s="6"/>
      <c r="AW55" s="6"/>
      <c r="AX55" s="6"/>
      <c r="AY55" s="6"/>
    </row>
    <row r="56" spans="1:51" x14ac:dyDescent="0.25">
      <c r="A56" s="6"/>
      <c r="B56" s="6"/>
      <c r="C56" s="6"/>
      <c r="D56" s="6"/>
      <c r="E56" s="6"/>
      <c r="F56" s="6"/>
      <c r="G56" s="6"/>
      <c r="H56" s="6"/>
      <c r="I56" s="6"/>
      <c r="J56" s="6"/>
      <c r="K56" s="6"/>
      <c r="L56" s="6"/>
      <c r="M56" s="6"/>
      <c r="N56" s="6"/>
      <c r="O56" s="6"/>
      <c r="P56" s="6"/>
      <c r="Q56" s="6"/>
      <c r="R56" s="6"/>
      <c r="S56" s="6"/>
      <c r="T56" s="6"/>
      <c r="U56" s="6"/>
      <c r="V56" s="6"/>
      <c r="W56" s="6"/>
      <c r="X56" s="6"/>
      <c r="Y56" s="6"/>
      <c r="Z56" s="6"/>
      <c r="AA56" s="6"/>
      <c r="AB56" s="6"/>
      <c r="AC56" s="6"/>
      <c r="AD56" s="6"/>
      <c r="AE56" s="6"/>
      <c r="AF56" s="6"/>
      <c r="AG56" s="6"/>
      <c r="AH56" s="6"/>
      <c r="AI56" s="6"/>
      <c r="AJ56" s="6"/>
      <c r="AK56" s="6"/>
      <c r="AL56" s="6"/>
      <c r="AM56" s="6"/>
      <c r="AN56" s="6"/>
      <c r="AO56" s="6"/>
      <c r="AP56" s="6"/>
      <c r="AQ56" s="6"/>
      <c r="AR56" s="6"/>
      <c r="AS56" s="6"/>
      <c r="AT56" s="6"/>
      <c r="AU56" s="6"/>
      <c r="AV56" s="6"/>
      <c r="AW56" s="6"/>
      <c r="AX56" s="6"/>
      <c r="AY56" s="6"/>
    </row>
    <row r="57" spans="1:51" x14ac:dyDescent="0.25">
      <c r="A57" s="6"/>
      <c r="B57" s="6"/>
      <c r="C57" s="6"/>
      <c r="D57" s="6"/>
      <c r="E57" s="6"/>
      <c r="F57" s="6"/>
      <c r="G57" s="6"/>
      <c r="H57" s="6"/>
      <c r="I57" s="6"/>
      <c r="J57" s="6"/>
      <c r="K57" s="6"/>
      <c r="L57" s="6"/>
      <c r="M57" s="6"/>
      <c r="N57" s="6"/>
      <c r="O57" s="6"/>
      <c r="P57" s="6"/>
      <c r="Q57" s="6"/>
      <c r="R57" s="6"/>
      <c r="S57" s="6"/>
      <c r="T57" s="6"/>
      <c r="U57" s="6"/>
      <c r="V57" s="6"/>
      <c r="W57" s="6"/>
      <c r="X57" s="6"/>
      <c r="Y57" s="6"/>
      <c r="Z57" s="6"/>
      <c r="AA57" s="6"/>
      <c r="AB57" s="6"/>
      <c r="AC57" s="6"/>
      <c r="AD57" s="6"/>
      <c r="AE57" s="6"/>
      <c r="AF57" s="6"/>
      <c r="AG57" s="6"/>
      <c r="AH57" s="6"/>
      <c r="AI57" s="6"/>
      <c r="AJ57" s="6"/>
      <c r="AK57" s="6"/>
      <c r="AL57" s="6"/>
      <c r="AM57" s="6"/>
      <c r="AN57" s="6"/>
      <c r="AO57" s="6"/>
      <c r="AP57" s="6"/>
      <c r="AQ57" s="6"/>
      <c r="AR57" s="6"/>
      <c r="AS57" s="6"/>
      <c r="AT57" s="6"/>
      <c r="AU57" s="6"/>
      <c r="AV57" s="6"/>
      <c r="AW57" s="6"/>
      <c r="AX57" s="6"/>
      <c r="AY57" s="6"/>
    </row>
    <row r="58" spans="1:51" x14ac:dyDescent="0.25">
      <c r="A58" s="6"/>
      <c r="B58" s="6"/>
      <c r="C58" s="6"/>
      <c r="D58" s="6"/>
      <c r="E58" s="6"/>
      <c r="F58" s="6"/>
      <c r="G58" s="6"/>
      <c r="H58" s="6"/>
      <c r="I58" s="6"/>
      <c r="J58" s="6"/>
      <c r="K58" s="6"/>
      <c r="L58" s="6"/>
      <c r="M58" s="6"/>
      <c r="N58" s="6"/>
      <c r="O58" s="6"/>
      <c r="P58" s="6"/>
      <c r="Q58" s="6"/>
      <c r="R58" s="6"/>
      <c r="S58" s="6"/>
      <c r="T58" s="6"/>
      <c r="U58" s="6"/>
      <c r="V58" s="6"/>
      <c r="W58" s="6"/>
      <c r="X58" s="6"/>
      <c r="Y58" s="6"/>
      <c r="Z58" s="6"/>
      <c r="AA58" s="6"/>
      <c r="AB58" s="6"/>
      <c r="AC58" s="6"/>
      <c r="AD58" s="6"/>
      <c r="AE58" s="6"/>
      <c r="AF58" s="6"/>
      <c r="AG58" s="6"/>
      <c r="AH58" s="6"/>
      <c r="AI58" s="6"/>
      <c r="AJ58" s="6"/>
      <c r="AK58" s="6"/>
      <c r="AL58" s="6"/>
      <c r="AM58" s="6"/>
      <c r="AN58" s="6"/>
      <c r="AO58" s="6"/>
      <c r="AP58" s="6"/>
      <c r="AQ58" s="6"/>
      <c r="AR58" s="6"/>
      <c r="AS58" s="6"/>
      <c r="AT58" s="6"/>
      <c r="AU58" s="6"/>
      <c r="AV58" s="6"/>
      <c r="AW58" s="6"/>
      <c r="AX58" s="6"/>
      <c r="AY58" s="6"/>
    </row>
    <row r="59" spans="1:51" x14ac:dyDescent="0.25">
      <c r="A59" s="6"/>
      <c r="B59" s="6"/>
      <c r="C59" s="6"/>
      <c r="D59" s="6"/>
      <c r="E59" s="6"/>
      <c r="F59" s="6"/>
      <c r="G59" s="6"/>
      <c r="H59" s="6"/>
      <c r="I59" s="6"/>
      <c r="J59" s="6"/>
      <c r="K59" s="6"/>
      <c r="L59" s="6"/>
      <c r="M59" s="6"/>
      <c r="N59" s="6"/>
      <c r="O59" s="6"/>
      <c r="P59" s="6"/>
      <c r="Q59" s="6"/>
      <c r="R59" s="6"/>
      <c r="S59" s="6"/>
      <c r="T59" s="6"/>
      <c r="U59" s="6"/>
      <c r="V59" s="6"/>
      <c r="W59" s="6"/>
      <c r="X59" s="6"/>
      <c r="Y59" s="6"/>
      <c r="Z59" s="6"/>
      <c r="AA59" s="6"/>
      <c r="AB59" s="6"/>
      <c r="AC59" s="6"/>
      <c r="AD59" s="6"/>
      <c r="AE59" s="6"/>
      <c r="AF59" s="6"/>
      <c r="AG59" s="6"/>
      <c r="AH59" s="6"/>
      <c r="AI59" s="6"/>
      <c r="AJ59" s="6"/>
      <c r="AK59" s="6"/>
      <c r="AL59" s="6"/>
      <c r="AM59" s="6"/>
      <c r="AN59" s="6"/>
      <c r="AO59" s="6"/>
      <c r="AP59" s="6"/>
      <c r="AQ59" s="6"/>
      <c r="AR59" s="6"/>
      <c r="AS59" s="6"/>
      <c r="AT59" s="6"/>
      <c r="AU59" s="6"/>
      <c r="AV59" s="6"/>
      <c r="AW59" s="6"/>
      <c r="AX59" s="6"/>
      <c r="AY59" s="6"/>
    </row>
    <row r="60" spans="1:51" x14ac:dyDescent="0.25">
      <c r="A60" s="6"/>
      <c r="B60" s="6"/>
      <c r="C60" s="6"/>
      <c r="D60" s="6"/>
      <c r="E60" s="6"/>
      <c r="F60" s="6"/>
      <c r="G60" s="6"/>
      <c r="H60" s="6"/>
      <c r="I60" s="6"/>
      <c r="J60" s="6"/>
      <c r="K60" s="6"/>
      <c r="L60" s="6"/>
      <c r="M60" s="6"/>
      <c r="N60" s="6"/>
      <c r="O60" s="6"/>
      <c r="P60" s="6"/>
      <c r="Q60" s="6"/>
      <c r="R60" s="6"/>
      <c r="S60" s="6"/>
      <c r="T60" s="6"/>
      <c r="U60" s="6"/>
      <c r="V60" s="6"/>
      <c r="W60" s="6"/>
      <c r="X60" s="6"/>
      <c r="Y60" s="6"/>
      <c r="Z60" s="6"/>
      <c r="AA60" s="6"/>
      <c r="AB60" s="6"/>
      <c r="AC60" s="6"/>
      <c r="AD60" s="6"/>
      <c r="AE60" s="6"/>
      <c r="AF60" s="6"/>
      <c r="AG60" s="6"/>
      <c r="AH60" s="6"/>
      <c r="AI60" s="6"/>
      <c r="AJ60" s="6"/>
      <c r="AK60" s="6"/>
      <c r="AL60" s="6"/>
      <c r="AM60" s="6"/>
      <c r="AN60" s="6"/>
      <c r="AO60" s="6"/>
      <c r="AP60" s="6"/>
      <c r="AQ60" s="6"/>
      <c r="AR60" s="6"/>
      <c r="AS60" s="6"/>
      <c r="AT60" s="6"/>
      <c r="AU60" s="6"/>
      <c r="AV60" s="6"/>
      <c r="AW60" s="6"/>
      <c r="AX60" s="6"/>
      <c r="AY60" s="6"/>
    </row>
    <row r="61" spans="1:51" x14ac:dyDescent="0.25">
      <c r="A61" s="6"/>
      <c r="B61" s="6"/>
      <c r="C61" s="6"/>
      <c r="D61" s="6"/>
      <c r="E61" s="6"/>
      <c r="F61" s="6"/>
      <c r="G61" s="6"/>
      <c r="H61" s="6"/>
      <c r="I61" s="6"/>
      <c r="J61" s="6"/>
      <c r="K61" s="6"/>
      <c r="L61" s="6"/>
      <c r="M61" s="6"/>
      <c r="N61" s="6"/>
      <c r="O61" s="6"/>
      <c r="P61" s="6"/>
      <c r="Q61" s="6"/>
      <c r="R61" s="6"/>
      <c r="S61" s="6"/>
      <c r="T61" s="6"/>
      <c r="U61" s="6"/>
      <c r="V61" s="6"/>
      <c r="W61" s="6"/>
      <c r="X61" s="6"/>
      <c r="Y61" s="6"/>
      <c r="Z61" s="6"/>
      <c r="AA61" s="6"/>
      <c r="AB61" s="6"/>
      <c r="AC61" s="6"/>
      <c r="AD61" s="6"/>
      <c r="AE61" s="6"/>
      <c r="AF61" s="6"/>
      <c r="AG61" s="6"/>
      <c r="AH61" s="6"/>
      <c r="AI61" s="6"/>
      <c r="AJ61" s="6"/>
      <c r="AK61" s="6"/>
      <c r="AL61" s="6"/>
      <c r="AM61" s="6"/>
      <c r="AN61" s="6"/>
      <c r="AO61" s="6"/>
      <c r="AP61" s="6"/>
      <c r="AQ61" s="6"/>
      <c r="AR61" s="6"/>
      <c r="AS61" s="6"/>
      <c r="AT61" s="6"/>
      <c r="AU61" s="6"/>
      <c r="AV61" s="6"/>
      <c r="AW61" s="6"/>
      <c r="AX61" s="6"/>
      <c r="AY61" s="6"/>
    </row>
    <row r="62" spans="1:51" x14ac:dyDescent="0.25">
      <c r="A62" s="6"/>
      <c r="B62" s="6"/>
      <c r="C62" s="6"/>
      <c r="D62" s="6"/>
      <c r="E62" s="6"/>
      <c r="F62" s="6"/>
      <c r="G62" s="6"/>
      <c r="H62" s="6"/>
      <c r="I62" s="6"/>
      <c r="J62" s="6"/>
      <c r="K62" s="6"/>
      <c r="L62" s="6"/>
      <c r="M62" s="6"/>
      <c r="N62" s="6"/>
      <c r="O62" s="6"/>
      <c r="P62" s="6"/>
      <c r="Q62" s="6"/>
      <c r="R62" s="6"/>
      <c r="S62" s="6"/>
      <c r="T62" s="6"/>
      <c r="U62" s="6"/>
      <c r="V62" s="6"/>
      <c r="W62" s="6"/>
      <c r="X62" s="6"/>
      <c r="Y62" s="6"/>
      <c r="Z62" s="6"/>
      <c r="AA62" s="6"/>
      <c r="AB62" s="6"/>
      <c r="AC62" s="6"/>
      <c r="AD62" s="6"/>
      <c r="AE62" s="6"/>
      <c r="AF62" s="6"/>
      <c r="AG62" s="6"/>
      <c r="AH62" s="6"/>
      <c r="AI62" s="6"/>
      <c r="AJ62" s="6"/>
      <c r="AK62" s="6"/>
      <c r="AL62" s="6"/>
      <c r="AM62" s="6"/>
      <c r="AN62" s="6"/>
      <c r="AO62" s="6"/>
      <c r="AP62" s="6"/>
      <c r="AQ62" s="6"/>
      <c r="AR62" s="6"/>
      <c r="AS62" s="6"/>
      <c r="AT62" s="6"/>
      <c r="AU62" s="6"/>
      <c r="AV62" s="6"/>
      <c r="AW62" s="6"/>
      <c r="AX62" s="6"/>
      <c r="AY62" s="6"/>
    </row>
    <row r="63" spans="1:51" x14ac:dyDescent="0.25">
      <c r="A63" s="6"/>
      <c r="B63" s="6"/>
      <c r="C63" s="6"/>
      <c r="D63" s="6"/>
      <c r="E63" s="6"/>
      <c r="F63" s="6"/>
      <c r="G63" s="6"/>
      <c r="H63" s="6"/>
      <c r="I63" s="6"/>
      <c r="J63" s="6"/>
      <c r="K63" s="6"/>
      <c r="L63" s="6"/>
      <c r="M63" s="6"/>
      <c r="N63" s="6"/>
      <c r="O63" s="6"/>
      <c r="P63" s="6"/>
      <c r="Q63" s="6"/>
      <c r="R63" s="6"/>
      <c r="S63" s="6"/>
      <c r="T63" s="6"/>
      <c r="U63" s="6"/>
      <c r="V63" s="6"/>
      <c r="W63" s="6"/>
      <c r="X63" s="6"/>
      <c r="Y63" s="6"/>
      <c r="Z63" s="6"/>
      <c r="AA63" s="6"/>
      <c r="AB63" s="6"/>
      <c r="AC63" s="6"/>
      <c r="AD63" s="6"/>
      <c r="AE63" s="6"/>
      <c r="AF63" s="6"/>
      <c r="AG63" s="6"/>
      <c r="AH63" s="6"/>
      <c r="AI63" s="6"/>
      <c r="AJ63" s="6"/>
      <c r="AK63" s="6"/>
      <c r="AL63" s="6"/>
      <c r="AM63" s="6"/>
      <c r="AN63" s="6"/>
      <c r="AO63" s="6"/>
      <c r="AP63" s="6"/>
      <c r="AQ63" s="6"/>
      <c r="AR63" s="6"/>
      <c r="AS63" s="6"/>
      <c r="AT63" s="6"/>
      <c r="AU63" s="6"/>
      <c r="AV63" s="6"/>
      <c r="AW63" s="6"/>
      <c r="AX63" s="6"/>
      <c r="AY63" s="6"/>
    </row>
    <row r="64" spans="1:51" x14ac:dyDescent="0.25">
      <c r="A64" s="6"/>
      <c r="B64" s="6"/>
      <c r="C64" s="6"/>
      <c r="D64" s="6"/>
      <c r="E64" s="6"/>
      <c r="F64" s="6"/>
      <c r="G64" s="6"/>
      <c r="H64" s="6"/>
      <c r="I64" s="6"/>
      <c r="J64" s="6"/>
      <c r="K64" s="6"/>
      <c r="L64" s="6"/>
      <c r="M64" s="6"/>
      <c r="N64" s="6"/>
      <c r="O64" s="6"/>
      <c r="P64" s="6"/>
      <c r="Q64" s="6"/>
      <c r="R64" s="6"/>
      <c r="S64" s="6"/>
      <c r="T64" s="6"/>
      <c r="U64" s="6"/>
      <c r="V64" s="6"/>
      <c r="W64" s="6"/>
      <c r="X64" s="6"/>
      <c r="Y64" s="6"/>
      <c r="Z64" s="6"/>
      <c r="AA64" s="6"/>
      <c r="AB64" s="6"/>
      <c r="AC64" s="6"/>
      <c r="AD64" s="6"/>
      <c r="AE64" s="6"/>
      <c r="AF64" s="6"/>
      <c r="AG64" s="6"/>
      <c r="AH64" s="6"/>
      <c r="AI64" s="6"/>
      <c r="AJ64" s="6"/>
      <c r="AK64" s="6"/>
      <c r="AL64" s="6"/>
      <c r="AM64" s="6"/>
      <c r="AN64" s="6"/>
      <c r="AO64" s="6"/>
      <c r="AP64" s="6"/>
      <c r="AQ64" s="6"/>
      <c r="AR64" s="6"/>
      <c r="AS64" s="6"/>
      <c r="AT64" s="6"/>
      <c r="AU64" s="6"/>
      <c r="AV64" s="6"/>
      <c r="AW64" s="6"/>
      <c r="AX64" s="6"/>
      <c r="AY64" s="6"/>
    </row>
    <row r="65" spans="1:51" x14ac:dyDescent="0.25">
      <c r="A65" s="6"/>
      <c r="B65" s="6"/>
      <c r="C65" s="6"/>
      <c r="D65" s="6"/>
      <c r="E65" s="6"/>
      <c r="F65" s="6"/>
      <c r="G65" s="6"/>
      <c r="H65" s="6"/>
      <c r="I65" s="6"/>
      <c r="J65" s="6"/>
      <c r="K65" s="6"/>
      <c r="L65" s="6"/>
      <c r="M65" s="6"/>
      <c r="N65" s="6"/>
      <c r="O65" s="6"/>
      <c r="P65" s="6"/>
      <c r="Q65" s="6"/>
      <c r="R65" s="6"/>
      <c r="S65" s="6"/>
      <c r="T65" s="6"/>
      <c r="U65" s="6"/>
      <c r="V65" s="6"/>
      <c r="W65" s="6"/>
      <c r="X65" s="6"/>
      <c r="Y65" s="6"/>
      <c r="Z65" s="6"/>
      <c r="AA65" s="6"/>
      <c r="AB65" s="6"/>
      <c r="AC65" s="6"/>
      <c r="AD65" s="6"/>
      <c r="AE65" s="6"/>
      <c r="AF65" s="6"/>
      <c r="AG65" s="6"/>
      <c r="AH65" s="6"/>
      <c r="AI65" s="6"/>
      <c r="AJ65" s="6"/>
      <c r="AK65" s="6"/>
      <c r="AL65" s="6"/>
      <c r="AM65" s="6"/>
      <c r="AN65" s="6"/>
      <c r="AO65" s="6"/>
      <c r="AP65" s="6"/>
      <c r="AQ65" s="6"/>
      <c r="AR65" s="6"/>
      <c r="AS65" s="6"/>
      <c r="AT65" s="6"/>
      <c r="AU65" s="6"/>
      <c r="AV65" s="6"/>
      <c r="AW65" s="6"/>
      <c r="AX65" s="6"/>
      <c r="AY65" s="6"/>
    </row>
    <row r="66" spans="1:51" x14ac:dyDescent="0.25">
      <c r="A66" s="6"/>
      <c r="B66" s="6"/>
      <c r="C66" s="6"/>
      <c r="D66" s="6"/>
      <c r="E66" s="6"/>
      <c r="F66" s="6"/>
      <c r="G66" s="6"/>
      <c r="H66" s="6"/>
      <c r="I66" s="6"/>
      <c r="J66" s="6"/>
      <c r="K66" s="6"/>
      <c r="L66" s="6"/>
      <c r="M66" s="6"/>
      <c r="N66" s="6"/>
      <c r="O66" s="6"/>
      <c r="P66" s="6"/>
      <c r="Q66" s="6"/>
      <c r="R66" s="6"/>
      <c r="S66" s="6"/>
      <c r="T66" s="6"/>
      <c r="U66" s="6"/>
      <c r="V66" s="6"/>
      <c r="W66" s="6"/>
      <c r="X66" s="6"/>
      <c r="Y66" s="6"/>
      <c r="Z66" s="6"/>
      <c r="AA66" s="6"/>
      <c r="AB66" s="6"/>
      <c r="AC66" s="6"/>
      <c r="AD66" s="6"/>
      <c r="AE66" s="6"/>
      <c r="AF66" s="6"/>
      <c r="AG66" s="6"/>
      <c r="AH66" s="6"/>
      <c r="AI66" s="6"/>
      <c r="AJ66" s="6"/>
      <c r="AK66" s="6"/>
      <c r="AL66" s="6"/>
      <c r="AM66" s="6"/>
      <c r="AN66" s="6"/>
      <c r="AO66" s="6"/>
      <c r="AP66" s="6"/>
      <c r="AQ66" s="6"/>
      <c r="AR66" s="6"/>
      <c r="AS66" s="6"/>
      <c r="AT66" s="6"/>
      <c r="AU66" s="6"/>
      <c r="AV66" s="6"/>
      <c r="AW66" s="6"/>
      <c r="AX66" s="6"/>
      <c r="AY66" s="6"/>
    </row>
    <row r="67" spans="1:51" x14ac:dyDescent="0.25">
      <c r="A67" s="6"/>
      <c r="B67" s="6"/>
      <c r="C67" s="6"/>
      <c r="D67" s="6"/>
      <c r="E67" s="6"/>
      <c r="F67" s="6"/>
      <c r="G67" s="6"/>
      <c r="H67" s="6"/>
      <c r="I67" s="6"/>
      <c r="J67" s="6"/>
      <c r="K67" s="6"/>
      <c r="L67" s="6"/>
      <c r="M67" s="6"/>
      <c r="N67" s="6"/>
      <c r="O67" s="6"/>
      <c r="P67" s="6"/>
      <c r="Q67" s="6"/>
      <c r="R67" s="6"/>
      <c r="S67" s="6"/>
      <c r="T67" s="6"/>
      <c r="U67" s="6"/>
      <c r="V67" s="6"/>
      <c r="W67" s="6"/>
      <c r="X67" s="6"/>
      <c r="Y67" s="6"/>
      <c r="Z67" s="6"/>
      <c r="AA67" s="6"/>
      <c r="AB67" s="6"/>
      <c r="AC67" s="6"/>
      <c r="AD67" s="6"/>
      <c r="AE67" s="6"/>
      <c r="AF67" s="6"/>
      <c r="AG67" s="6"/>
      <c r="AH67" s="6"/>
      <c r="AI67" s="6"/>
      <c r="AJ67" s="6"/>
      <c r="AK67" s="6"/>
      <c r="AL67" s="6"/>
      <c r="AM67" s="6"/>
      <c r="AN67" s="6"/>
      <c r="AO67" s="6"/>
      <c r="AP67" s="6"/>
      <c r="AQ67" s="6"/>
      <c r="AR67" s="6"/>
      <c r="AS67" s="6"/>
      <c r="AT67" s="6"/>
      <c r="AU67" s="6"/>
      <c r="AV67" s="6"/>
      <c r="AW67" s="6"/>
      <c r="AX67" s="6"/>
      <c r="AY67" s="6"/>
    </row>
    <row r="68" spans="1:51" x14ac:dyDescent="0.25">
      <c r="A68" s="6"/>
      <c r="B68" s="6"/>
      <c r="C68" s="6"/>
      <c r="D68" s="6"/>
      <c r="E68" s="6"/>
      <c r="F68" s="6"/>
      <c r="G68" s="6"/>
      <c r="H68" s="6"/>
      <c r="I68" s="6"/>
      <c r="J68" s="9" t="s">
        <v>131</v>
      </c>
      <c r="K68" s="6"/>
      <c r="L68" s="6"/>
      <c r="M68" s="6"/>
      <c r="N68" s="6"/>
      <c r="O68" s="6"/>
      <c r="P68" s="6"/>
      <c r="Q68" s="6"/>
      <c r="R68" s="6"/>
      <c r="S68" s="6"/>
      <c r="T68" s="6"/>
      <c r="U68" s="6"/>
      <c r="V68" s="9" t="s">
        <v>132</v>
      </c>
      <c r="W68" s="6"/>
      <c r="X68" s="6"/>
      <c r="Y68" s="6"/>
      <c r="Z68" s="6"/>
      <c r="AA68" s="6"/>
      <c r="AB68" s="6"/>
      <c r="AC68" s="6"/>
      <c r="AD68" s="6"/>
      <c r="AE68" s="6"/>
      <c r="AF68" s="6"/>
      <c r="AG68" s="6"/>
      <c r="AH68" s="6"/>
      <c r="AI68" s="6"/>
      <c r="AJ68" s="6"/>
      <c r="AK68" s="6"/>
      <c r="AL68" s="6"/>
      <c r="AM68" s="6"/>
      <c r="AN68" s="6"/>
      <c r="AO68" s="6"/>
      <c r="AP68" s="6"/>
      <c r="AQ68" s="6"/>
      <c r="AR68" s="6"/>
      <c r="AS68" s="6"/>
      <c r="AT68" s="6"/>
      <c r="AU68" s="6"/>
      <c r="AV68" s="6"/>
      <c r="AW68" s="6"/>
      <c r="AX68" s="6"/>
      <c r="AY68" s="6"/>
    </row>
    <row r="69" spans="1:51" x14ac:dyDescent="0.25">
      <c r="A69" s="6"/>
      <c r="B69" s="6"/>
      <c r="C69" s="6"/>
      <c r="D69" s="6"/>
      <c r="E69" s="6"/>
      <c r="F69" s="6"/>
      <c r="G69" s="6"/>
      <c r="H69" s="6"/>
      <c r="I69" s="6"/>
      <c r="J69" s="6"/>
      <c r="K69" s="6"/>
      <c r="L69" s="6"/>
      <c r="M69" s="6"/>
      <c r="N69" s="6"/>
      <c r="O69" s="6"/>
      <c r="P69" s="6"/>
      <c r="Q69" s="6"/>
      <c r="R69" s="6"/>
      <c r="S69" s="6"/>
      <c r="T69" s="6"/>
      <c r="U69" s="6"/>
      <c r="V69" s="6"/>
      <c r="W69" s="6"/>
      <c r="X69" s="6"/>
      <c r="Y69" s="6"/>
      <c r="Z69" s="6"/>
      <c r="AA69" s="6"/>
      <c r="AB69" s="6"/>
      <c r="AC69" s="6"/>
      <c r="AD69" s="6"/>
      <c r="AE69" s="6"/>
      <c r="AF69" s="6"/>
      <c r="AG69" s="6"/>
      <c r="AH69" s="6"/>
      <c r="AI69" s="6"/>
      <c r="AJ69" s="6"/>
      <c r="AK69" s="6"/>
      <c r="AL69" s="6"/>
      <c r="AM69" s="6"/>
      <c r="AN69" s="6"/>
      <c r="AO69" s="6"/>
      <c r="AP69" s="6"/>
      <c r="AQ69" s="6"/>
      <c r="AR69" s="6"/>
      <c r="AS69" s="6"/>
      <c r="AT69" s="6"/>
      <c r="AU69" s="6"/>
      <c r="AV69" s="6"/>
      <c r="AW69" s="6"/>
      <c r="AX69" s="6"/>
      <c r="AY69" s="6"/>
    </row>
    <row r="70" spans="1:51" x14ac:dyDescent="0.25">
      <c r="A70" s="6"/>
      <c r="B70" s="6"/>
      <c r="C70" s="6"/>
      <c r="D70" s="6"/>
      <c r="E70" s="6"/>
      <c r="F70" s="6"/>
      <c r="G70" s="6"/>
      <c r="H70" s="6"/>
      <c r="I70" s="6"/>
      <c r="J70" s="6"/>
      <c r="K70" s="6"/>
      <c r="L70" s="6"/>
      <c r="M70" s="6"/>
      <c r="N70" s="6"/>
      <c r="O70" s="6"/>
      <c r="P70" s="6"/>
      <c r="Q70" s="6"/>
      <c r="R70" s="6"/>
      <c r="S70" s="6"/>
      <c r="T70" s="6"/>
      <c r="U70" s="6"/>
      <c r="V70" s="6"/>
      <c r="W70" s="6"/>
      <c r="X70" s="6"/>
      <c r="Y70" s="6"/>
      <c r="Z70" s="6"/>
      <c r="AA70" s="6"/>
      <c r="AB70" s="6"/>
      <c r="AC70" s="6"/>
      <c r="AD70" s="6"/>
      <c r="AE70" s="6"/>
      <c r="AF70" s="6"/>
      <c r="AG70" s="6"/>
      <c r="AH70" s="6"/>
      <c r="AI70" s="6"/>
      <c r="AJ70" s="6"/>
      <c r="AK70" s="6"/>
      <c r="AL70" s="6"/>
      <c r="AM70" s="6"/>
      <c r="AN70" s="6"/>
      <c r="AO70" s="6"/>
      <c r="AP70" s="6"/>
      <c r="AQ70" s="6"/>
      <c r="AR70" s="6"/>
      <c r="AS70" s="6"/>
      <c r="AT70" s="6"/>
      <c r="AU70" s="6"/>
      <c r="AV70" s="6"/>
      <c r="AW70" s="6"/>
      <c r="AX70" s="6"/>
      <c r="AY70" s="6"/>
    </row>
    <row r="71" spans="1:51" x14ac:dyDescent="0.25">
      <c r="A71" s="6"/>
      <c r="B71" s="6"/>
      <c r="C71" s="6"/>
      <c r="D71" s="6"/>
      <c r="E71" s="6"/>
      <c r="F71" s="6"/>
      <c r="G71" s="6"/>
      <c r="H71" s="6"/>
      <c r="I71" s="6"/>
      <c r="J71" s="6"/>
      <c r="K71" s="6"/>
      <c r="L71" s="6"/>
      <c r="M71" s="6"/>
      <c r="N71" s="6"/>
      <c r="O71" s="6"/>
      <c r="P71" s="6"/>
      <c r="Q71" s="6"/>
      <c r="R71" s="6"/>
      <c r="S71" s="6"/>
      <c r="T71" s="6"/>
      <c r="U71" s="6"/>
      <c r="V71" s="6"/>
      <c r="W71" s="6"/>
      <c r="X71" s="6"/>
      <c r="Y71" s="6"/>
      <c r="Z71" s="6"/>
      <c r="AA71" s="6"/>
      <c r="AB71" s="6"/>
      <c r="AC71" s="6"/>
      <c r="AD71" s="6"/>
      <c r="AE71" s="6"/>
      <c r="AF71" s="6"/>
      <c r="AG71" s="6"/>
      <c r="AH71" s="6"/>
      <c r="AI71" s="6"/>
      <c r="AJ71" s="6"/>
      <c r="AK71" s="6"/>
      <c r="AL71" s="6"/>
      <c r="AM71" s="6"/>
      <c r="AN71" s="6"/>
      <c r="AO71" s="6"/>
      <c r="AP71" s="6"/>
      <c r="AQ71" s="6"/>
      <c r="AR71" s="6"/>
      <c r="AS71" s="6"/>
      <c r="AT71" s="6"/>
      <c r="AU71" s="6"/>
      <c r="AV71" s="6"/>
      <c r="AW71" s="6"/>
      <c r="AX71" s="6"/>
      <c r="AY71" s="6"/>
    </row>
    <row r="72" spans="1:51" x14ac:dyDescent="0.25">
      <c r="A72" s="6"/>
      <c r="B72" s="6"/>
      <c r="C72" s="6"/>
      <c r="D72" s="6"/>
      <c r="E72" s="6"/>
      <c r="F72" s="6"/>
      <c r="G72" s="6"/>
      <c r="H72" s="6"/>
      <c r="I72" s="6"/>
      <c r="J72" s="6"/>
      <c r="K72" s="6"/>
      <c r="L72" s="6"/>
      <c r="M72" s="6"/>
      <c r="N72" s="6"/>
      <c r="O72" s="6"/>
      <c r="P72" s="6"/>
      <c r="Q72" s="6"/>
      <c r="R72" s="6"/>
      <c r="S72" s="6"/>
      <c r="T72" s="6"/>
      <c r="U72" s="6"/>
      <c r="V72" s="6"/>
      <c r="W72" s="6"/>
      <c r="X72" s="6"/>
      <c r="Y72" s="6"/>
      <c r="Z72" s="6"/>
      <c r="AA72" s="6"/>
      <c r="AB72" s="6"/>
      <c r="AC72" s="6"/>
      <c r="AD72" s="6"/>
      <c r="AE72" s="6"/>
      <c r="AF72" s="6"/>
      <c r="AG72" s="6"/>
      <c r="AH72" s="6"/>
      <c r="AI72" s="6"/>
      <c r="AJ72" s="6"/>
      <c r="AK72" s="6"/>
      <c r="AL72" s="6"/>
      <c r="AM72" s="6"/>
      <c r="AN72" s="6"/>
      <c r="AO72" s="6"/>
      <c r="AP72" s="6"/>
      <c r="AQ72" s="6"/>
      <c r="AR72" s="6"/>
      <c r="AS72" s="6"/>
      <c r="AT72" s="6"/>
      <c r="AU72" s="6"/>
      <c r="AV72" s="6"/>
      <c r="AW72" s="6"/>
      <c r="AX72" s="6"/>
      <c r="AY72" s="6"/>
    </row>
    <row r="73" spans="1:51" x14ac:dyDescent="0.25">
      <c r="A73" s="6"/>
      <c r="B73" s="6"/>
      <c r="C73" s="6"/>
      <c r="D73" s="6"/>
      <c r="E73" s="6"/>
      <c r="F73" s="6"/>
      <c r="G73" s="6"/>
      <c r="H73" s="6"/>
      <c r="I73" s="6"/>
      <c r="J73" s="6"/>
      <c r="K73" s="6"/>
      <c r="L73" s="6"/>
      <c r="M73" s="6"/>
      <c r="N73" s="6"/>
      <c r="O73" s="6"/>
      <c r="P73" s="6"/>
      <c r="Q73" s="6"/>
      <c r="R73" s="6"/>
      <c r="S73" s="6"/>
      <c r="T73" s="6"/>
      <c r="U73" s="6"/>
      <c r="V73" s="6"/>
      <c r="W73" s="6"/>
      <c r="X73" s="6"/>
      <c r="Y73" s="6"/>
      <c r="Z73" s="6"/>
      <c r="AA73" s="6"/>
      <c r="AB73" s="6"/>
      <c r="AC73" s="6"/>
      <c r="AD73" s="6"/>
      <c r="AE73" s="6"/>
      <c r="AF73" s="6"/>
      <c r="AG73" s="6"/>
      <c r="AH73" s="6"/>
      <c r="AI73" s="6"/>
      <c r="AJ73" s="6"/>
      <c r="AK73" s="6"/>
      <c r="AL73" s="6"/>
      <c r="AM73" s="6"/>
      <c r="AN73" s="6"/>
      <c r="AO73" s="6"/>
      <c r="AP73" s="6"/>
      <c r="AQ73" s="6"/>
      <c r="AR73" s="6"/>
      <c r="AS73" s="6"/>
      <c r="AT73" s="6"/>
      <c r="AU73" s="6"/>
      <c r="AV73" s="6"/>
      <c r="AW73" s="6"/>
      <c r="AX73" s="6"/>
      <c r="AY73" s="6"/>
    </row>
    <row r="74" spans="1:51" x14ac:dyDescent="0.25">
      <c r="A74" s="6"/>
      <c r="B74" s="6"/>
      <c r="C74" s="6"/>
      <c r="D74" s="6"/>
      <c r="E74" s="6"/>
      <c r="F74" s="6"/>
      <c r="G74" s="6"/>
      <c r="H74" s="6"/>
      <c r="I74" s="6"/>
      <c r="J74" s="6"/>
      <c r="K74" s="6"/>
      <c r="L74" s="6"/>
      <c r="M74" s="6"/>
      <c r="N74" s="6"/>
      <c r="O74" s="6"/>
      <c r="P74" s="6"/>
      <c r="Q74" s="6"/>
      <c r="R74" s="6"/>
      <c r="S74" s="6"/>
      <c r="T74" s="6"/>
      <c r="U74" s="6"/>
      <c r="V74" s="6"/>
      <c r="W74" s="6"/>
      <c r="X74" s="6"/>
      <c r="Y74" s="6"/>
      <c r="Z74" s="6"/>
      <c r="AA74" s="6"/>
      <c r="AB74" s="6"/>
      <c r="AC74" s="6"/>
      <c r="AD74" s="6"/>
      <c r="AE74" s="6"/>
      <c r="AF74" s="6"/>
      <c r="AG74" s="6"/>
      <c r="AH74" s="6"/>
      <c r="AI74" s="6"/>
      <c r="AJ74" s="6"/>
      <c r="AK74" s="6"/>
      <c r="AL74" s="6"/>
      <c r="AM74" s="6"/>
      <c r="AN74" s="6"/>
      <c r="AO74" s="6"/>
      <c r="AP74" s="6"/>
      <c r="AQ74" s="6"/>
      <c r="AR74" s="6"/>
      <c r="AS74" s="6"/>
      <c r="AT74" s="6"/>
      <c r="AU74" s="6"/>
      <c r="AV74" s="6"/>
      <c r="AW74" s="6"/>
      <c r="AX74" s="6"/>
      <c r="AY74" s="6"/>
    </row>
    <row r="75" spans="1:51" x14ac:dyDescent="0.25">
      <c r="A75" s="6"/>
      <c r="B75" s="6"/>
      <c r="C75" s="6"/>
      <c r="D75" s="6"/>
      <c r="E75" s="6"/>
      <c r="F75" s="6"/>
      <c r="G75" s="6"/>
      <c r="H75" s="6"/>
      <c r="I75" s="6"/>
      <c r="J75" s="6"/>
      <c r="K75" s="6"/>
      <c r="L75" s="6"/>
      <c r="M75" s="6"/>
      <c r="N75" s="6"/>
      <c r="O75" s="6"/>
      <c r="P75" s="6"/>
      <c r="Q75" s="6"/>
      <c r="R75" s="6"/>
      <c r="S75" s="6"/>
      <c r="T75" s="6"/>
      <c r="U75" s="6"/>
      <c r="V75" s="6"/>
      <c r="W75" s="6"/>
      <c r="X75" s="6"/>
      <c r="Y75" s="6"/>
      <c r="Z75" s="6"/>
      <c r="AA75" s="6"/>
      <c r="AB75" s="6"/>
      <c r="AC75" s="6"/>
      <c r="AD75" s="6"/>
      <c r="AE75" s="6"/>
      <c r="AF75" s="6"/>
      <c r="AG75" s="6"/>
      <c r="AH75" s="6"/>
      <c r="AI75" s="6"/>
      <c r="AJ75" s="6"/>
      <c r="AK75" s="6"/>
      <c r="AL75" s="6"/>
      <c r="AM75" s="6"/>
      <c r="AN75" s="6"/>
      <c r="AO75" s="6"/>
      <c r="AP75" s="6"/>
      <c r="AQ75" s="6"/>
      <c r="AR75" s="6"/>
      <c r="AS75" s="6"/>
      <c r="AT75" s="6"/>
      <c r="AU75" s="6"/>
      <c r="AV75" s="6"/>
      <c r="AW75" s="6"/>
      <c r="AX75" s="6"/>
      <c r="AY75" s="6"/>
    </row>
    <row r="76" spans="1:51" x14ac:dyDescent="0.25">
      <c r="A76" s="6"/>
      <c r="B76" s="6"/>
      <c r="C76" s="6"/>
      <c r="D76" s="6"/>
      <c r="E76" s="6"/>
      <c r="F76" s="6"/>
      <c r="G76" s="6"/>
      <c r="H76" s="6"/>
      <c r="I76" s="6"/>
      <c r="J76" s="6"/>
      <c r="K76" s="6"/>
      <c r="L76" s="6"/>
      <c r="M76" s="6"/>
      <c r="N76" s="6"/>
      <c r="O76" s="6"/>
      <c r="P76" s="6"/>
      <c r="Q76" s="6"/>
      <c r="R76" s="6"/>
      <c r="S76" s="6"/>
      <c r="T76" s="6"/>
      <c r="U76" s="6"/>
      <c r="V76" s="6"/>
      <c r="W76" s="6"/>
      <c r="X76" s="6"/>
      <c r="Y76" s="6"/>
      <c r="Z76" s="6"/>
      <c r="AA76" s="6"/>
      <c r="AB76" s="6"/>
      <c r="AC76" s="6"/>
      <c r="AD76" s="6"/>
      <c r="AE76" s="6"/>
      <c r="AF76" s="6"/>
      <c r="AG76" s="6"/>
      <c r="AH76" s="6"/>
      <c r="AI76" s="6"/>
      <c r="AJ76" s="6"/>
      <c r="AK76" s="6"/>
      <c r="AL76" s="6"/>
      <c r="AM76" s="6"/>
      <c r="AN76" s="6"/>
      <c r="AO76" s="6"/>
      <c r="AP76" s="6"/>
      <c r="AQ76" s="6"/>
      <c r="AR76" s="6"/>
      <c r="AS76" s="6"/>
      <c r="AT76" s="6"/>
      <c r="AU76" s="6"/>
      <c r="AV76" s="6"/>
      <c r="AW76" s="6"/>
      <c r="AX76" s="6"/>
      <c r="AY76" s="6"/>
    </row>
    <row r="77" spans="1:51" x14ac:dyDescent="0.25">
      <c r="A77" s="6"/>
      <c r="B77" s="6"/>
      <c r="C77" s="6"/>
      <c r="D77" s="6"/>
      <c r="E77" s="6"/>
      <c r="F77" s="6"/>
      <c r="G77" s="6"/>
      <c r="H77" s="6"/>
      <c r="I77" s="6"/>
      <c r="J77" s="6"/>
      <c r="K77" s="6"/>
      <c r="L77" s="6"/>
      <c r="M77" s="6"/>
      <c r="N77" s="6"/>
      <c r="O77" s="6"/>
      <c r="P77" s="6"/>
      <c r="Q77" s="6"/>
      <c r="R77" s="6"/>
      <c r="S77" s="6"/>
      <c r="T77" s="6"/>
      <c r="U77" s="6"/>
      <c r="V77" s="6"/>
      <c r="W77" s="6"/>
      <c r="X77" s="6"/>
      <c r="Y77" s="6"/>
      <c r="Z77" s="6"/>
      <c r="AA77" s="6"/>
      <c r="AB77" s="6"/>
      <c r="AC77" s="6"/>
      <c r="AD77" s="6"/>
      <c r="AE77" s="6"/>
      <c r="AF77" s="6"/>
      <c r="AG77" s="6"/>
      <c r="AH77" s="6"/>
      <c r="AI77" s="6"/>
      <c r="AJ77" s="6"/>
      <c r="AK77" s="6"/>
      <c r="AL77" s="6"/>
      <c r="AM77" s="6"/>
      <c r="AN77" s="6"/>
      <c r="AO77" s="6"/>
      <c r="AP77" s="6"/>
      <c r="AQ77" s="6"/>
      <c r="AR77" s="6"/>
      <c r="AS77" s="6"/>
      <c r="AT77" s="6"/>
      <c r="AU77" s="6"/>
      <c r="AV77" s="6"/>
      <c r="AW77" s="6"/>
      <c r="AX77" s="6"/>
      <c r="AY77" s="6"/>
    </row>
    <row r="78" spans="1:51" x14ac:dyDescent="0.25">
      <c r="A78" s="6"/>
      <c r="B78" s="6"/>
      <c r="C78" s="6"/>
      <c r="D78" s="6"/>
      <c r="E78" s="6"/>
      <c r="F78" s="6"/>
      <c r="G78" s="6"/>
      <c r="H78" s="6"/>
      <c r="I78" s="6"/>
      <c r="J78" s="6"/>
      <c r="K78" s="6"/>
      <c r="L78" s="6"/>
      <c r="M78" s="6"/>
      <c r="N78" s="6"/>
      <c r="O78" s="6"/>
      <c r="P78" s="6"/>
      <c r="Q78" s="6"/>
      <c r="R78" s="6"/>
      <c r="S78" s="6"/>
      <c r="T78" s="6"/>
      <c r="U78" s="6"/>
      <c r="V78" s="6"/>
      <c r="W78" s="6"/>
      <c r="X78" s="6"/>
      <c r="Y78" s="6"/>
      <c r="Z78" s="6"/>
      <c r="AA78" s="6"/>
      <c r="AB78" s="6"/>
      <c r="AC78" s="6"/>
      <c r="AD78" s="6"/>
      <c r="AE78" s="6"/>
      <c r="AF78" s="6"/>
      <c r="AG78" s="6"/>
      <c r="AH78" s="6"/>
      <c r="AI78" s="6"/>
      <c r="AJ78" s="6"/>
      <c r="AK78" s="6"/>
      <c r="AL78" s="6"/>
      <c r="AM78" s="6"/>
      <c r="AN78" s="6"/>
      <c r="AO78" s="6"/>
      <c r="AP78" s="6"/>
      <c r="AQ78" s="6"/>
      <c r="AR78" s="6"/>
      <c r="AS78" s="6"/>
      <c r="AT78" s="6"/>
      <c r="AU78" s="6"/>
      <c r="AV78" s="6"/>
      <c r="AW78" s="6"/>
      <c r="AX78" s="6"/>
      <c r="AY78" s="6"/>
    </row>
    <row r="79" spans="1:51" x14ac:dyDescent="0.25">
      <c r="A79" s="6"/>
      <c r="B79" s="6"/>
      <c r="C79" s="6"/>
      <c r="D79" s="6"/>
      <c r="E79" s="6"/>
      <c r="F79" s="6"/>
      <c r="G79" s="6"/>
      <c r="H79" s="6"/>
      <c r="I79" s="6"/>
      <c r="J79" s="6"/>
      <c r="K79" s="6"/>
      <c r="L79" s="6"/>
      <c r="M79" s="6"/>
      <c r="N79" s="6"/>
      <c r="O79" s="6"/>
      <c r="P79" s="6"/>
      <c r="Q79" s="6"/>
      <c r="R79" s="6"/>
      <c r="S79" s="6"/>
      <c r="T79" s="6"/>
      <c r="U79" s="6"/>
      <c r="V79" s="6"/>
      <c r="W79" s="6"/>
      <c r="X79" s="6"/>
      <c r="Y79" s="6"/>
      <c r="Z79" s="6"/>
      <c r="AA79" s="6"/>
      <c r="AB79" s="6"/>
      <c r="AC79" s="6"/>
      <c r="AD79" s="6"/>
      <c r="AE79" s="6"/>
      <c r="AF79" s="6"/>
      <c r="AG79" s="6"/>
      <c r="AH79" s="6"/>
      <c r="AI79" s="6"/>
      <c r="AJ79" s="6"/>
      <c r="AK79" s="6"/>
      <c r="AL79" s="6"/>
      <c r="AM79" s="6"/>
      <c r="AN79" s="6"/>
      <c r="AO79" s="6"/>
      <c r="AP79" s="6"/>
      <c r="AQ79" s="6"/>
      <c r="AR79" s="6"/>
      <c r="AS79" s="6"/>
      <c r="AT79" s="6"/>
      <c r="AU79" s="6"/>
      <c r="AV79" s="6"/>
      <c r="AW79" s="6"/>
      <c r="AX79" s="6"/>
      <c r="AY79" s="6"/>
    </row>
    <row r="80" spans="1:51" x14ac:dyDescent="0.25">
      <c r="A80" s="6"/>
      <c r="B80" s="6"/>
      <c r="C80" s="6"/>
      <c r="D80" s="6"/>
      <c r="E80" s="6"/>
      <c r="F80" s="6"/>
      <c r="G80" s="6"/>
      <c r="H80" s="6"/>
      <c r="I80" s="6"/>
      <c r="J80" s="6"/>
      <c r="K80" s="6"/>
      <c r="L80" s="6"/>
      <c r="M80" s="6"/>
      <c r="N80" s="6"/>
      <c r="O80" s="6"/>
      <c r="P80" s="6"/>
      <c r="Q80" s="6"/>
      <c r="R80" s="6"/>
      <c r="S80" s="6"/>
      <c r="T80" s="6"/>
      <c r="U80" s="6"/>
      <c r="V80" s="6"/>
      <c r="W80" s="6"/>
      <c r="X80" s="6"/>
      <c r="Y80" s="6"/>
      <c r="Z80" s="6"/>
      <c r="AA80" s="6"/>
      <c r="AB80" s="6"/>
      <c r="AC80" s="6"/>
      <c r="AD80" s="6"/>
      <c r="AE80" s="6"/>
      <c r="AF80" s="6"/>
      <c r="AG80" s="6"/>
      <c r="AH80" s="6"/>
      <c r="AI80" s="6"/>
      <c r="AJ80" s="6"/>
      <c r="AK80" s="6"/>
      <c r="AL80" s="6"/>
      <c r="AM80" s="6"/>
      <c r="AN80" s="6"/>
      <c r="AO80" s="6"/>
      <c r="AP80" s="6"/>
      <c r="AQ80" s="6"/>
      <c r="AR80" s="6"/>
      <c r="AS80" s="6"/>
      <c r="AT80" s="6"/>
      <c r="AU80" s="6"/>
      <c r="AV80" s="6"/>
      <c r="AW80" s="6"/>
      <c r="AX80" s="6"/>
      <c r="AY80" s="6"/>
    </row>
    <row r="81" spans="1:51" x14ac:dyDescent="0.25">
      <c r="A81" s="6"/>
      <c r="B81" s="6"/>
      <c r="C81" s="6"/>
      <c r="D81" s="6"/>
      <c r="E81" s="6"/>
      <c r="F81" s="6"/>
      <c r="G81" s="6"/>
      <c r="H81" s="6"/>
      <c r="I81" s="6"/>
      <c r="J81" s="6"/>
      <c r="K81" s="6"/>
      <c r="L81" s="6"/>
      <c r="M81" s="6"/>
      <c r="N81" s="6"/>
      <c r="O81" s="6"/>
      <c r="P81" s="6"/>
      <c r="Q81" s="6"/>
      <c r="R81" s="6"/>
      <c r="S81" s="6"/>
      <c r="T81" s="6"/>
      <c r="U81" s="6"/>
      <c r="V81" s="6"/>
      <c r="W81" s="6"/>
      <c r="X81" s="6"/>
      <c r="Y81" s="6"/>
      <c r="Z81" s="6"/>
      <c r="AA81" s="6"/>
      <c r="AB81" s="6"/>
      <c r="AC81" s="6"/>
      <c r="AD81" s="6"/>
      <c r="AE81" s="6"/>
      <c r="AF81" s="6"/>
      <c r="AG81" s="6"/>
      <c r="AH81" s="6"/>
      <c r="AI81" s="6"/>
      <c r="AJ81" s="6"/>
      <c r="AK81" s="6"/>
      <c r="AL81" s="6"/>
      <c r="AM81" s="6"/>
      <c r="AN81" s="6"/>
      <c r="AO81" s="6"/>
      <c r="AP81" s="6"/>
      <c r="AQ81" s="6"/>
      <c r="AR81" s="6"/>
      <c r="AS81" s="6"/>
      <c r="AT81" s="6"/>
      <c r="AU81" s="6"/>
      <c r="AV81" s="6"/>
      <c r="AW81" s="6"/>
      <c r="AX81" s="6"/>
      <c r="AY81" s="6"/>
    </row>
    <row r="82" spans="1:51" x14ac:dyDescent="0.25">
      <c r="A82" s="6"/>
      <c r="B82" s="6"/>
      <c r="C82" s="6"/>
      <c r="D82" s="6"/>
      <c r="E82" s="6"/>
      <c r="F82" s="6"/>
      <c r="G82" s="6"/>
      <c r="H82" s="6"/>
      <c r="I82" s="6"/>
      <c r="J82" s="6"/>
      <c r="K82" s="6"/>
      <c r="L82" s="6"/>
      <c r="M82" s="6"/>
      <c r="N82" s="6"/>
      <c r="O82" s="6"/>
      <c r="P82" s="6"/>
      <c r="Q82" s="6"/>
      <c r="R82" s="6"/>
      <c r="S82" s="6"/>
      <c r="T82" s="6"/>
      <c r="U82" s="6"/>
      <c r="V82" s="6"/>
      <c r="W82" s="6"/>
      <c r="X82" s="6"/>
      <c r="Y82" s="6"/>
      <c r="Z82" s="6"/>
      <c r="AA82" s="6"/>
      <c r="AB82" s="6"/>
      <c r="AC82" s="6"/>
      <c r="AD82" s="6"/>
      <c r="AE82" s="6"/>
      <c r="AF82" s="6"/>
      <c r="AG82" s="6"/>
      <c r="AH82" s="6"/>
      <c r="AI82" s="6"/>
      <c r="AJ82" s="6"/>
      <c r="AK82" s="6"/>
      <c r="AL82" s="6"/>
      <c r="AM82" s="6"/>
      <c r="AN82" s="6"/>
      <c r="AO82" s="6"/>
      <c r="AP82" s="6"/>
      <c r="AQ82" s="6"/>
      <c r="AR82" s="6"/>
      <c r="AS82" s="6"/>
      <c r="AT82" s="6"/>
      <c r="AU82" s="6"/>
      <c r="AV82" s="6"/>
      <c r="AW82" s="6"/>
      <c r="AX82" s="6"/>
      <c r="AY82" s="6"/>
    </row>
    <row r="83" spans="1:51" x14ac:dyDescent="0.25">
      <c r="A83" s="6"/>
      <c r="B83" s="6"/>
      <c r="C83" s="6"/>
      <c r="D83" s="6"/>
      <c r="E83" s="6"/>
      <c r="F83" s="6"/>
      <c r="G83" s="6"/>
      <c r="H83" s="6"/>
      <c r="I83" s="6"/>
      <c r="J83" s="6"/>
      <c r="K83" s="6"/>
      <c r="L83" s="6"/>
      <c r="M83" s="6"/>
      <c r="N83" s="6"/>
      <c r="O83" s="6"/>
      <c r="P83" s="6"/>
      <c r="Q83" s="6"/>
      <c r="R83" s="6"/>
      <c r="S83" s="6"/>
      <c r="T83" s="6"/>
      <c r="U83" s="6"/>
      <c r="V83" s="6"/>
      <c r="W83" s="6"/>
      <c r="X83" s="6"/>
      <c r="Y83" s="6"/>
      <c r="Z83" s="6"/>
      <c r="AA83" s="6"/>
      <c r="AB83" s="6"/>
      <c r="AC83" s="6"/>
      <c r="AD83" s="6"/>
      <c r="AE83" s="6"/>
      <c r="AF83" s="6"/>
      <c r="AG83" s="6"/>
      <c r="AH83" s="6"/>
      <c r="AI83" s="6"/>
      <c r="AJ83" s="6"/>
      <c r="AK83" s="6"/>
      <c r="AL83" s="6"/>
      <c r="AM83" s="6"/>
      <c r="AN83" s="6"/>
      <c r="AO83" s="6"/>
      <c r="AP83" s="6"/>
      <c r="AQ83" s="6"/>
      <c r="AR83" s="6"/>
      <c r="AS83" s="6"/>
      <c r="AT83" s="6"/>
      <c r="AU83" s="6"/>
      <c r="AV83" s="6"/>
      <c r="AW83" s="6"/>
      <c r="AX83" s="6"/>
      <c r="AY83" s="6"/>
    </row>
    <row r="84" spans="1:51" x14ac:dyDescent="0.25">
      <c r="A84" s="6"/>
      <c r="B84" s="6"/>
      <c r="C84" s="6"/>
      <c r="D84" s="6"/>
      <c r="E84" s="6"/>
      <c r="F84" s="6"/>
      <c r="G84" s="6"/>
      <c r="H84" s="6"/>
      <c r="I84" s="6"/>
      <c r="J84" s="6"/>
      <c r="K84" s="6"/>
      <c r="L84" s="6"/>
      <c r="M84" s="6"/>
      <c r="N84" s="6"/>
      <c r="O84" s="6"/>
      <c r="P84" s="6"/>
      <c r="Q84" s="6"/>
      <c r="R84" s="6"/>
      <c r="S84" s="6"/>
      <c r="T84" s="6"/>
      <c r="U84" s="6"/>
      <c r="V84" s="6"/>
      <c r="W84" s="6"/>
      <c r="X84" s="6"/>
      <c r="Y84" s="6"/>
      <c r="Z84" s="6"/>
      <c r="AA84" s="6"/>
      <c r="AB84" s="6"/>
      <c r="AC84" s="6"/>
      <c r="AD84" s="6"/>
      <c r="AE84" s="6"/>
      <c r="AF84" s="6"/>
      <c r="AG84" s="6"/>
      <c r="AH84" s="6"/>
      <c r="AI84" s="6"/>
      <c r="AJ84" s="6"/>
      <c r="AK84" s="6"/>
      <c r="AL84" s="6"/>
      <c r="AM84" s="6"/>
      <c r="AN84" s="6"/>
      <c r="AO84" s="6"/>
      <c r="AP84" s="6"/>
      <c r="AQ84" s="6"/>
      <c r="AR84" s="6"/>
      <c r="AS84" s="6"/>
      <c r="AT84" s="6"/>
      <c r="AU84" s="6"/>
      <c r="AV84" s="6"/>
      <c r="AW84" s="6"/>
      <c r="AX84" s="6"/>
      <c r="AY84" s="6"/>
    </row>
    <row r="85" spans="1:51" x14ac:dyDescent="0.25">
      <c r="A85" s="6"/>
      <c r="B85" s="6"/>
      <c r="C85" s="6"/>
      <c r="D85" s="6"/>
      <c r="E85" s="6"/>
      <c r="F85" s="6"/>
      <c r="G85" s="6"/>
      <c r="H85" s="6"/>
      <c r="I85" s="6"/>
      <c r="J85" s="6"/>
      <c r="K85" s="6"/>
      <c r="L85" s="6"/>
      <c r="M85" s="6"/>
      <c r="N85" s="6"/>
      <c r="O85" s="6"/>
      <c r="P85" s="6"/>
      <c r="Q85" s="6"/>
      <c r="R85" s="6"/>
      <c r="S85" s="6"/>
      <c r="T85" s="6"/>
      <c r="U85" s="6"/>
      <c r="V85" s="6"/>
      <c r="W85" s="6"/>
      <c r="X85" s="6"/>
      <c r="Y85" s="6"/>
      <c r="Z85" s="6"/>
      <c r="AA85" s="6"/>
      <c r="AB85" s="6"/>
      <c r="AC85" s="6"/>
      <c r="AD85" s="6"/>
      <c r="AE85" s="6"/>
      <c r="AF85" s="6"/>
      <c r="AG85" s="6"/>
      <c r="AH85" s="6"/>
      <c r="AI85" s="6"/>
      <c r="AJ85" s="6"/>
      <c r="AK85" s="6"/>
      <c r="AL85" s="6"/>
      <c r="AM85" s="6"/>
      <c r="AN85" s="6"/>
      <c r="AO85" s="6"/>
      <c r="AP85" s="6"/>
      <c r="AQ85" s="6"/>
      <c r="AR85" s="6"/>
      <c r="AS85" s="6"/>
      <c r="AT85" s="6"/>
      <c r="AU85" s="6"/>
      <c r="AV85" s="6"/>
      <c r="AW85" s="6"/>
      <c r="AX85" s="6"/>
      <c r="AY85" s="6"/>
    </row>
    <row r="86" spans="1:51" x14ac:dyDescent="0.25">
      <c r="A86" s="6"/>
      <c r="B86" s="6"/>
      <c r="C86" s="6"/>
      <c r="D86" s="6"/>
      <c r="E86" s="6"/>
      <c r="F86" s="6"/>
      <c r="G86" s="6"/>
      <c r="H86" s="6"/>
      <c r="I86" s="6"/>
      <c r="J86" s="6"/>
      <c r="K86" s="6"/>
      <c r="L86" s="6"/>
      <c r="M86" s="6"/>
      <c r="N86" s="6"/>
      <c r="O86" s="6"/>
      <c r="P86" s="6"/>
      <c r="Q86" s="6"/>
      <c r="R86" s="6"/>
      <c r="S86" s="6"/>
      <c r="T86" s="6"/>
      <c r="U86" s="6"/>
      <c r="V86" s="6"/>
      <c r="W86" s="6"/>
      <c r="X86" s="6"/>
      <c r="Y86" s="6"/>
      <c r="Z86" s="6"/>
      <c r="AA86" s="6"/>
      <c r="AB86" s="6"/>
      <c r="AC86" s="6"/>
      <c r="AD86" s="6"/>
      <c r="AE86" s="6"/>
      <c r="AF86" s="6"/>
      <c r="AG86" s="6"/>
      <c r="AH86" s="6"/>
      <c r="AI86" s="6"/>
      <c r="AJ86" s="6"/>
      <c r="AK86" s="6"/>
      <c r="AL86" s="6"/>
      <c r="AM86" s="6"/>
      <c r="AN86" s="6"/>
      <c r="AO86" s="6"/>
      <c r="AP86" s="6"/>
      <c r="AQ86" s="6"/>
      <c r="AR86" s="6"/>
      <c r="AS86" s="6"/>
      <c r="AT86" s="6"/>
      <c r="AU86" s="6"/>
      <c r="AV86" s="6"/>
      <c r="AW86" s="6"/>
      <c r="AX86" s="6"/>
      <c r="AY86" s="6"/>
    </row>
    <row r="87" spans="1:51" x14ac:dyDescent="0.25">
      <c r="A87" s="6"/>
      <c r="B87" s="6"/>
      <c r="C87" s="6"/>
      <c r="D87" s="6"/>
      <c r="E87" s="6"/>
      <c r="F87" s="6"/>
      <c r="G87" s="6"/>
      <c r="H87" s="6"/>
      <c r="I87" s="6"/>
      <c r="J87" s="6"/>
      <c r="K87" s="6"/>
      <c r="L87" s="6"/>
      <c r="M87" s="6"/>
      <c r="N87" s="6"/>
      <c r="O87" s="6"/>
      <c r="P87" s="6"/>
      <c r="Q87" s="6"/>
      <c r="R87" s="6"/>
      <c r="S87" s="6"/>
      <c r="T87" s="6"/>
      <c r="U87" s="6"/>
      <c r="V87" s="6"/>
      <c r="W87" s="6"/>
      <c r="X87" s="6"/>
      <c r="Y87" s="6"/>
      <c r="Z87" s="6"/>
      <c r="AA87" s="6"/>
      <c r="AB87" s="6"/>
      <c r="AC87" s="6"/>
      <c r="AD87" s="6"/>
      <c r="AE87" s="6"/>
      <c r="AF87" s="6"/>
      <c r="AG87" s="6"/>
      <c r="AH87" s="6"/>
      <c r="AI87" s="6"/>
      <c r="AJ87" s="6"/>
      <c r="AK87" s="6"/>
      <c r="AL87" s="6"/>
      <c r="AM87" s="6"/>
      <c r="AN87" s="6"/>
      <c r="AO87" s="6"/>
      <c r="AP87" s="6"/>
      <c r="AQ87" s="6"/>
      <c r="AR87" s="6"/>
      <c r="AS87" s="6"/>
      <c r="AT87" s="6"/>
      <c r="AU87" s="6"/>
      <c r="AV87" s="6"/>
      <c r="AW87" s="6"/>
      <c r="AX87" s="6"/>
      <c r="AY87" s="6"/>
    </row>
    <row r="88" spans="1:51" x14ac:dyDescent="0.25">
      <c r="A88" s="6"/>
      <c r="B88" s="6"/>
      <c r="C88" s="6"/>
      <c r="D88" s="6"/>
      <c r="E88" s="6"/>
      <c r="F88" s="6"/>
      <c r="G88" s="6"/>
      <c r="H88" s="6"/>
      <c r="I88" s="6"/>
      <c r="J88" s="6"/>
      <c r="K88" s="6"/>
      <c r="L88" s="6"/>
      <c r="M88" s="6"/>
      <c r="N88" s="6"/>
      <c r="O88" s="6"/>
      <c r="P88" s="6"/>
      <c r="Q88" s="6"/>
      <c r="R88" s="6"/>
      <c r="S88" s="6"/>
      <c r="T88" s="6"/>
      <c r="U88" s="6"/>
      <c r="V88" s="6"/>
      <c r="W88" s="6"/>
      <c r="X88" s="6"/>
      <c r="Y88" s="6"/>
      <c r="Z88" s="6"/>
      <c r="AA88" s="6"/>
      <c r="AB88" s="6"/>
      <c r="AC88" s="6"/>
      <c r="AD88" s="6"/>
      <c r="AE88" s="6"/>
      <c r="AF88" s="6"/>
      <c r="AG88" s="6"/>
      <c r="AH88" s="6"/>
      <c r="AI88" s="6"/>
      <c r="AJ88" s="6"/>
      <c r="AK88" s="6"/>
      <c r="AL88" s="6"/>
      <c r="AM88" s="6"/>
      <c r="AN88" s="6"/>
      <c r="AO88" s="6"/>
      <c r="AP88" s="6"/>
      <c r="AQ88" s="6"/>
      <c r="AR88" s="6"/>
      <c r="AS88" s="6"/>
      <c r="AT88" s="6"/>
      <c r="AU88" s="6"/>
      <c r="AV88" s="6"/>
      <c r="AW88" s="6"/>
      <c r="AX88" s="6"/>
      <c r="AY88" s="6"/>
    </row>
    <row r="89" spans="1:51" x14ac:dyDescent="0.25">
      <c r="A89" s="6"/>
      <c r="B89" s="6"/>
      <c r="C89" s="6"/>
      <c r="D89" s="6"/>
      <c r="E89" s="6"/>
      <c r="F89" s="6"/>
      <c r="G89" s="6"/>
      <c r="H89" s="6"/>
      <c r="I89" s="6"/>
      <c r="J89" s="6"/>
      <c r="K89" s="6"/>
      <c r="L89" s="6"/>
      <c r="M89" s="6"/>
      <c r="N89" s="6"/>
      <c r="O89" s="6"/>
      <c r="P89" s="6"/>
      <c r="Q89" s="6"/>
      <c r="R89" s="6"/>
      <c r="S89" s="6"/>
      <c r="T89" s="6"/>
      <c r="U89" s="6"/>
      <c r="V89" s="6"/>
      <c r="W89" s="6"/>
      <c r="X89" s="6"/>
      <c r="Y89" s="6"/>
      <c r="Z89" s="6"/>
      <c r="AA89" s="6"/>
      <c r="AB89" s="6"/>
      <c r="AC89" s="6"/>
      <c r="AD89" s="6"/>
      <c r="AE89" s="6"/>
      <c r="AF89" s="6"/>
      <c r="AG89" s="6"/>
      <c r="AH89" s="6"/>
      <c r="AI89" s="6"/>
      <c r="AJ89" s="6"/>
      <c r="AK89" s="6"/>
      <c r="AL89" s="6"/>
      <c r="AM89" s="6"/>
      <c r="AN89" s="6"/>
      <c r="AO89" s="6"/>
      <c r="AP89" s="6"/>
      <c r="AQ89" s="6"/>
      <c r="AR89" s="6"/>
      <c r="AS89" s="6"/>
      <c r="AT89" s="6"/>
      <c r="AU89" s="6"/>
      <c r="AV89" s="6"/>
      <c r="AW89" s="6"/>
      <c r="AX89" s="6"/>
      <c r="AY89" s="6"/>
    </row>
    <row r="90" spans="1:51" x14ac:dyDescent="0.25">
      <c r="A90" s="6"/>
      <c r="B90" s="6"/>
      <c r="C90" s="6"/>
      <c r="D90" s="6"/>
      <c r="E90" s="6"/>
      <c r="F90" s="6"/>
      <c r="G90" s="6"/>
      <c r="H90" s="6"/>
      <c r="I90" s="6"/>
      <c r="J90" s="6"/>
      <c r="K90" s="6"/>
      <c r="L90" s="6"/>
      <c r="M90" s="6"/>
      <c r="N90" s="6"/>
      <c r="O90" s="6"/>
      <c r="P90" s="6"/>
      <c r="Q90" s="6"/>
      <c r="R90" s="6"/>
      <c r="S90" s="6"/>
      <c r="T90" s="6"/>
      <c r="U90" s="6"/>
      <c r="V90" s="6"/>
      <c r="W90" s="6"/>
      <c r="X90" s="6"/>
      <c r="Y90" s="6"/>
      <c r="Z90" s="6"/>
      <c r="AA90" s="6"/>
      <c r="AB90" s="6"/>
      <c r="AC90" s="6"/>
      <c r="AD90" s="6"/>
      <c r="AE90" s="6"/>
      <c r="AF90" s="6"/>
      <c r="AG90" s="6"/>
      <c r="AH90" s="6"/>
      <c r="AI90" s="6"/>
      <c r="AJ90" s="6"/>
      <c r="AK90" s="6"/>
      <c r="AL90" s="6"/>
      <c r="AM90" s="6"/>
      <c r="AN90" s="6"/>
      <c r="AO90" s="6"/>
      <c r="AP90" s="6"/>
      <c r="AQ90" s="6"/>
      <c r="AR90" s="6"/>
      <c r="AS90" s="6"/>
      <c r="AT90" s="6"/>
      <c r="AU90" s="6"/>
      <c r="AV90" s="6"/>
      <c r="AW90" s="6"/>
      <c r="AX90" s="6"/>
      <c r="AY90" s="6"/>
    </row>
    <row r="91" spans="1:51" x14ac:dyDescent="0.25">
      <c r="A91" s="6"/>
      <c r="B91" s="6"/>
      <c r="C91" s="6"/>
      <c r="D91" s="6"/>
      <c r="E91" s="6"/>
      <c r="F91" s="6"/>
      <c r="G91" s="6"/>
      <c r="H91" s="6"/>
      <c r="I91" s="6"/>
      <c r="J91" s="6"/>
      <c r="K91" s="6"/>
      <c r="L91" s="6"/>
      <c r="M91" s="6"/>
      <c r="N91" s="6"/>
      <c r="O91" s="6"/>
      <c r="P91" s="6"/>
      <c r="Q91" s="6"/>
      <c r="R91" s="6"/>
      <c r="S91" s="6"/>
      <c r="T91" s="6"/>
      <c r="U91" s="6"/>
      <c r="V91" s="6"/>
      <c r="W91" s="6"/>
      <c r="X91" s="6"/>
      <c r="Y91" s="6"/>
      <c r="Z91" s="6"/>
      <c r="AA91" s="6"/>
      <c r="AB91" s="6"/>
      <c r="AC91" s="6"/>
      <c r="AD91" s="6"/>
      <c r="AE91" s="6"/>
      <c r="AF91" s="6"/>
      <c r="AG91" s="6"/>
      <c r="AH91" s="6"/>
      <c r="AI91" s="6"/>
      <c r="AJ91" s="6"/>
      <c r="AK91" s="6"/>
      <c r="AL91" s="6"/>
      <c r="AM91" s="6"/>
      <c r="AN91" s="6"/>
      <c r="AO91" s="6"/>
      <c r="AP91" s="6"/>
      <c r="AQ91" s="6"/>
      <c r="AR91" s="6"/>
      <c r="AS91" s="6"/>
      <c r="AT91" s="6"/>
      <c r="AU91" s="6"/>
      <c r="AV91" s="6"/>
      <c r="AW91" s="6"/>
      <c r="AX91" s="6"/>
      <c r="AY91" s="6"/>
    </row>
    <row r="92" spans="1:51" x14ac:dyDescent="0.25">
      <c r="A92" s="6"/>
      <c r="B92" s="6"/>
      <c r="C92" s="6"/>
      <c r="D92" s="6"/>
      <c r="E92" s="6"/>
      <c r="F92" s="6"/>
      <c r="G92" s="6"/>
      <c r="H92" s="6"/>
      <c r="I92" s="6"/>
      <c r="J92" s="6"/>
      <c r="K92" s="6"/>
      <c r="L92" s="6"/>
      <c r="M92" s="6"/>
      <c r="N92" s="6"/>
      <c r="O92" s="6"/>
      <c r="P92" s="6"/>
      <c r="Q92" s="6"/>
      <c r="R92" s="6"/>
      <c r="S92" s="6"/>
      <c r="T92" s="6"/>
      <c r="U92" s="6"/>
      <c r="V92" s="6"/>
      <c r="W92" s="6"/>
      <c r="X92" s="6"/>
      <c r="Y92" s="6"/>
      <c r="Z92" s="6"/>
      <c r="AA92" s="6"/>
      <c r="AB92" s="6"/>
      <c r="AC92" s="6"/>
      <c r="AD92" s="6"/>
      <c r="AE92" s="6"/>
      <c r="AF92" s="6"/>
      <c r="AG92" s="6"/>
      <c r="AH92" s="6"/>
      <c r="AI92" s="6"/>
      <c r="AJ92" s="6"/>
      <c r="AK92" s="6"/>
      <c r="AL92" s="6"/>
      <c r="AM92" s="6"/>
      <c r="AN92" s="6"/>
      <c r="AO92" s="6"/>
      <c r="AP92" s="6"/>
      <c r="AQ92" s="6"/>
      <c r="AR92" s="6"/>
      <c r="AS92" s="6"/>
      <c r="AT92" s="6"/>
      <c r="AU92" s="6"/>
      <c r="AV92" s="6"/>
      <c r="AW92" s="6"/>
      <c r="AX92" s="6"/>
      <c r="AY92" s="6"/>
    </row>
    <row r="93" spans="1:51" x14ac:dyDescent="0.25">
      <c r="A93" s="6"/>
      <c r="B93" s="6"/>
      <c r="C93" s="6"/>
      <c r="D93" s="6"/>
      <c r="E93" s="6"/>
      <c r="F93" s="6"/>
      <c r="G93" s="6"/>
      <c r="H93" s="6"/>
      <c r="I93" s="6"/>
      <c r="J93" s="6"/>
      <c r="K93" s="6"/>
      <c r="L93" s="6"/>
      <c r="M93" s="6"/>
      <c r="N93" s="6"/>
      <c r="O93" s="6"/>
      <c r="P93" s="6"/>
      <c r="Q93" s="6"/>
      <c r="R93" s="6"/>
      <c r="S93" s="6"/>
      <c r="T93" s="6"/>
      <c r="U93" s="6"/>
      <c r="V93" s="6"/>
      <c r="W93" s="6"/>
      <c r="X93" s="6"/>
      <c r="Y93" s="6"/>
      <c r="Z93" s="6"/>
      <c r="AA93" s="6"/>
      <c r="AB93" s="6"/>
      <c r="AC93" s="6"/>
      <c r="AD93" s="6"/>
      <c r="AE93" s="6"/>
      <c r="AF93" s="6"/>
      <c r="AG93" s="6"/>
      <c r="AH93" s="6"/>
      <c r="AI93" s="6"/>
      <c r="AJ93" s="6"/>
      <c r="AK93" s="6"/>
      <c r="AL93" s="6"/>
      <c r="AM93" s="6"/>
      <c r="AN93" s="6"/>
      <c r="AO93" s="6"/>
      <c r="AP93" s="6"/>
      <c r="AQ93" s="6"/>
      <c r="AR93" s="6"/>
      <c r="AS93" s="6"/>
      <c r="AT93" s="6"/>
      <c r="AU93" s="6"/>
      <c r="AV93" s="6"/>
      <c r="AW93" s="6"/>
      <c r="AX93" s="6"/>
      <c r="AY93" s="6"/>
    </row>
    <row r="94" spans="1:51" x14ac:dyDescent="0.25">
      <c r="A94" s="6"/>
      <c r="B94" s="6"/>
      <c r="C94" s="6"/>
      <c r="D94" s="6"/>
      <c r="E94" s="6"/>
      <c r="F94" s="6"/>
      <c r="G94" s="6"/>
      <c r="H94" s="6"/>
      <c r="I94" s="6"/>
      <c r="J94" s="6"/>
      <c r="K94" s="6"/>
      <c r="L94" s="6"/>
      <c r="M94" s="6"/>
      <c r="N94" s="6"/>
      <c r="O94" s="6"/>
      <c r="P94" s="6"/>
      <c r="Q94" s="6"/>
      <c r="R94" s="6"/>
      <c r="S94" s="6"/>
      <c r="T94" s="6"/>
      <c r="U94" s="6"/>
      <c r="V94" s="6"/>
      <c r="W94" s="6"/>
      <c r="X94" s="6"/>
      <c r="Y94" s="6"/>
      <c r="Z94" s="6"/>
      <c r="AA94" s="6"/>
      <c r="AB94" s="6"/>
      <c r="AC94" s="6"/>
      <c r="AD94" s="6"/>
      <c r="AE94" s="6"/>
      <c r="AF94" s="6"/>
      <c r="AG94" s="6"/>
      <c r="AH94" s="6"/>
      <c r="AI94" s="6"/>
      <c r="AJ94" s="6"/>
      <c r="AK94" s="6"/>
      <c r="AL94" s="6"/>
      <c r="AM94" s="6"/>
      <c r="AN94" s="6"/>
      <c r="AO94" s="6"/>
      <c r="AP94" s="6"/>
      <c r="AQ94" s="6"/>
      <c r="AR94" s="6"/>
      <c r="AS94" s="6"/>
      <c r="AT94" s="6"/>
      <c r="AU94" s="6"/>
      <c r="AV94" s="6"/>
      <c r="AW94" s="6"/>
      <c r="AX94" s="6"/>
      <c r="AY94" s="6"/>
    </row>
    <row r="95" spans="1:51" x14ac:dyDescent="0.25">
      <c r="A95" s="6"/>
      <c r="B95" s="6"/>
      <c r="C95" s="6"/>
      <c r="D95" s="6"/>
      <c r="E95" s="6"/>
      <c r="F95" s="6"/>
      <c r="G95" s="6"/>
      <c r="H95" s="6"/>
      <c r="I95" s="6"/>
      <c r="J95" s="6"/>
      <c r="K95" s="6"/>
      <c r="L95" s="6"/>
      <c r="M95" s="6"/>
      <c r="N95" s="6"/>
      <c r="O95" s="6"/>
      <c r="P95" s="6"/>
      <c r="Q95" s="6"/>
      <c r="R95" s="6"/>
      <c r="S95" s="6"/>
      <c r="T95" s="6"/>
      <c r="U95" s="6"/>
      <c r="V95" s="6"/>
      <c r="W95" s="6"/>
      <c r="X95" s="6"/>
      <c r="Y95" s="6"/>
      <c r="Z95" s="6"/>
      <c r="AA95" s="6"/>
      <c r="AB95" s="6"/>
      <c r="AC95" s="6"/>
      <c r="AD95" s="6"/>
      <c r="AE95" s="6"/>
      <c r="AF95" s="6"/>
      <c r="AG95" s="6"/>
      <c r="AH95" s="6"/>
      <c r="AI95" s="6"/>
      <c r="AJ95" s="6"/>
      <c r="AK95" s="6"/>
      <c r="AL95" s="6"/>
      <c r="AM95" s="6"/>
      <c r="AN95" s="6"/>
      <c r="AO95" s="6"/>
      <c r="AP95" s="6"/>
      <c r="AQ95" s="6"/>
      <c r="AR95" s="6"/>
      <c r="AS95" s="6"/>
      <c r="AT95" s="6"/>
      <c r="AU95" s="6"/>
      <c r="AV95" s="6"/>
      <c r="AW95" s="6"/>
      <c r="AX95" s="6"/>
      <c r="AY95" s="6"/>
    </row>
    <row r="96" spans="1:51" x14ac:dyDescent="0.25">
      <c r="A96" s="6"/>
      <c r="B96" s="6"/>
      <c r="C96" s="6"/>
      <c r="D96" s="6"/>
      <c r="E96" s="6"/>
      <c r="F96" s="6"/>
      <c r="G96" s="6"/>
      <c r="H96" s="6"/>
      <c r="I96" s="6"/>
      <c r="J96" s="6"/>
      <c r="K96" s="6"/>
      <c r="L96" s="6"/>
      <c r="M96" s="6"/>
      <c r="N96" s="6"/>
      <c r="O96" s="6"/>
      <c r="P96" s="6"/>
      <c r="Q96" s="6"/>
      <c r="R96" s="6"/>
      <c r="S96" s="6"/>
      <c r="T96" s="6"/>
      <c r="U96" s="6"/>
      <c r="V96" s="6"/>
      <c r="W96" s="6"/>
      <c r="X96" s="6"/>
      <c r="Y96" s="6"/>
      <c r="Z96" s="6"/>
      <c r="AA96" s="6"/>
      <c r="AB96" s="6"/>
      <c r="AC96" s="6"/>
      <c r="AD96" s="6"/>
      <c r="AE96" s="6"/>
      <c r="AF96" s="6"/>
      <c r="AG96" s="6"/>
      <c r="AH96" s="6"/>
      <c r="AI96" s="6"/>
      <c r="AJ96" s="6"/>
      <c r="AK96" s="6"/>
      <c r="AL96" s="6"/>
      <c r="AM96" s="6"/>
      <c r="AN96" s="6"/>
      <c r="AO96" s="6"/>
      <c r="AP96" s="6"/>
      <c r="AQ96" s="6"/>
      <c r="AR96" s="6"/>
      <c r="AS96" s="6"/>
      <c r="AT96" s="6"/>
      <c r="AU96" s="6"/>
      <c r="AV96" s="6"/>
      <c r="AW96" s="6"/>
      <c r="AX96" s="6"/>
      <c r="AY96" s="6"/>
    </row>
    <row r="97" spans="1:51" x14ac:dyDescent="0.25">
      <c r="A97" s="6"/>
      <c r="B97" s="6"/>
      <c r="C97" s="6"/>
      <c r="D97" s="6"/>
      <c r="E97" s="6"/>
      <c r="F97" s="6"/>
      <c r="G97" s="6"/>
      <c r="H97" s="6"/>
      <c r="I97" s="6"/>
      <c r="J97" s="6"/>
      <c r="K97" s="6"/>
      <c r="L97" s="6"/>
      <c r="M97" s="6"/>
      <c r="N97" s="6"/>
      <c r="O97" s="6"/>
      <c r="P97" s="6"/>
      <c r="Q97" s="6"/>
      <c r="R97" s="6"/>
      <c r="S97" s="6"/>
      <c r="T97" s="6"/>
      <c r="U97" s="6"/>
      <c r="V97" s="6"/>
      <c r="W97" s="6"/>
      <c r="X97" s="6"/>
      <c r="Y97" s="6"/>
      <c r="Z97" s="6"/>
      <c r="AA97" s="6"/>
      <c r="AB97" s="6"/>
      <c r="AC97" s="6"/>
      <c r="AD97" s="6"/>
      <c r="AE97" s="6"/>
      <c r="AF97" s="6"/>
      <c r="AG97" s="6"/>
      <c r="AH97" s="6"/>
      <c r="AI97" s="6"/>
      <c r="AJ97" s="6"/>
      <c r="AK97" s="6"/>
      <c r="AL97" s="6"/>
      <c r="AM97" s="6"/>
      <c r="AN97" s="6"/>
      <c r="AO97" s="6"/>
      <c r="AP97" s="6"/>
      <c r="AQ97" s="6"/>
      <c r="AR97" s="6"/>
      <c r="AS97" s="6"/>
      <c r="AT97" s="6"/>
      <c r="AU97" s="6"/>
      <c r="AV97" s="6"/>
      <c r="AW97" s="6"/>
      <c r="AX97" s="6"/>
      <c r="AY97" s="6"/>
    </row>
    <row r="98" spans="1:51" x14ac:dyDescent="0.25">
      <c r="A98" s="6"/>
      <c r="B98" s="6"/>
      <c r="C98" s="6"/>
      <c r="D98" s="6"/>
      <c r="E98" s="6"/>
      <c r="F98" s="6"/>
      <c r="G98" s="6"/>
      <c r="H98" s="6"/>
      <c r="I98" s="6"/>
      <c r="J98" s="6"/>
      <c r="K98" s="6"/>
      <c r="L98" s="6"/>
      <c r="M98" s="6"/>
      <c r="N98" s="6"/>
      <c r="O98" s="6"/>
      <c r="P98" s="6"/>
      <c r="Q98" s="6"/>
      <c r="R98" s="6"/>
      <c r="S98" s="6"/>
      <c r="T98" s="6"/>
      <c r="U98" s="6"/>
      <c r="V98" s="6"/>
      <c r="W98" s="6"/>
      <c r="X98" s="6"/>
      <c r="Y98" s="6"/>
      <c r="Z98" s="6"/>
      <c r="AA98" s="6"/>
      <c r="AB98" s="6"/>
      <c r="AC98" s="6"/>
      <c r="AD98" s="6"/>
      <c r="AE98" s="6"/>
      <c r="AF98" s="6"/>
      <c r="AG98" s="6"/>
      <c r="AH98" s="6"/>
      <c r="AI98" s="6"/>
      <c r="AJ98" s="6"/>
      <c r="AK98" s="6"/>
      <c r="AL98" s="6"/>
      <c r="AM98" s="6"/>
      <c r="AN98" s="6"/>
      <c r="AO98" s="6"/>
      <c r="AP98" s="6"/>
      <c r="AQ98" s="6"/>
      <c r="AR98" s="6"/>
      <c r="AS98" s="6"/>
      <c r="AT98" s="6"/>
      <c r="AU98" s="6"/>
      <c r="AV98" s="6"/>
      <c r="AW98" s="6"/>
      <c r="AX98" s="6"/>
      <c r="AY98" s="6"/>
    </row>
    <row r="99" spans="1:51" x14ac:dyDescent="0.25">
      <c r="A99" s="6"/>
      <c r="B99" s="6"/>
      <c r="C99" s="6"/>
      <c r="D99" s="6"/>
      <c r="E99" s="6"/>
      <c r="F99" s="6"/>
      <c r="G99" s="6"/>
      <c r="H99" s="6"/>
      <c r="I99" s="6"/>
      <c r="J99" s="6"/>
      <c r="K99" s="6"/>
      <c r="L99" s="6"/>
      <c r="M99" s="6"/>
      <c r="N99" s="6"/>
      <c r="O99" s="6"/>
      <c r="P99" s="6"/>
      <c r="Q99" s="6"/>
      <c r="R99" s="6"/>
      <c r="S99" s="6"/>
      <c r="T99" s="6"/>
      <c r="U99" s="6"/>
      <c r="V99" s="6"/>
      <c r="W99" s="6"/>
      <c r="X99" s="6"/>
      <c r="Y99" s="6"/>
      <c r="Z99" s="6"/>
      <c r="AA99" s="6"/>
      <c r="AB99" s="6"/>
      <c r="AC99" s="6"/>
      <c r="AD99" s="6"/>
      <c r="AE99" s="6"/>
      <c r="AF99" s="6"/>
      <c r="AG99" s="6"/>
      <c r="AH99" s="6"/>
      <c r="AI99" s="6"/>
      <c r="AJ99" s="6"/>
      <c r="AK99" s="6"/>
      <c r="AL99" s="6"/>
      <c r="AM99" s="6"/>
      <c r="AN99" s="6"/>
      <c r="AO99" s="6"/>
      <c r="AP99" s="6"/>
      <c r="AQ99" s="6"/>
      <c r="AR99" s="6"/>
      <c r="AS99" s="6"/>
      <c r="AT99" s="6"/>
      <c r="AU99" s="6"/>
      <c r="AV99" s="6"/>
      <c r="AW99" s="6"/>
      <c r="AX99" s="6"/>
      <c r="AY99" s="6"/>
    </row>
    <row r="100" spans="1:51" x14ac:dyDescent="0.25">
      <c r="A100" s="6"/>
      <c r="B100" s="6"/>
      <c r="C100" s="6"/>
      <c r="D100" s="6"/>
      <c r="E100" s="6"/>
      <c r="F100" s="6"/>
      <c r="G100" s="6"/>
      <c r="H100" s="6"/>
      <c r="I100" s="6"/>
      <c r="J100" s="6"/>
      <c r="K100" s="6"/>
      <c r="L100" s="6"/>
      <c r="M100" s="6"/>
      <c r="N100" s="6"/>
      <c r="O100" s="6"/>
      <c r="P100" s="6"/>
      <c r="Q100" s="6"/>
      <c r="R100" s="6"/>
      <c r="S100" s="6"/>
      <c r="T100" s="6"/>
      <c r="U100" s="6"/>
      <c r="V100" s="6"/>
      <c r="W100" s="6"/>
      <c r="X100" s="6"/>
      <c r="Y100" s="6"/>
      <c r="Z100" s="6"/>
      <c r="AA100" s="6"/>
      <c r="AB100" s="6"/>
      <c r="AC100" s="6"/>
      <c r="AD100" s="6"/>
      <c r="AE100" s="6"/>
      <c r="AF100" s="6"/>
      <c r="AG100" s="6"/>
      <c r="AH100" s="6"/>
      <c r="AI100" s="6"/>
      <c r="AJ100" s="6"/>
      <c r="AK100" s="6"/>
      <c r="AL100" s="6"/>
      <c r="AM100" s="6"/>
      <c r="AN100" s="6"/>
      <c r="AO100" s="6"/>
      <c r="AP100" s="6"/>
      <c r="AQ100" s="6"/>
      <c r="AR100" s="6"/>
      <c r="AS100" s="6"/>
      <c r="AT100" s="6"/>
      <c r="AU100" s="6"/>
      <c r="AV100" s="6"/>
      <c r="AW100" s="6"/>
      <c r="AX100" s="6"/>
      <c r="AY100" s="6"/>
    </row>
    <row r="101" spans="1:51" x14ac:dyDescent="0.25">
      <c r="A101" s="6"/>
      <c r="B101" s="6"/>
      <c r="C101" s="6"/>
      <c r="D101" s="6"/>
      <c r="E101" s="6"/>
      <c r="F101" s="6"/>
      <c r="G101" s="6"/>
      <c r="H101" s="6"/>
      <c r="I101" s="6"/>
      <c r="J101" s="6"/>
      <c r="K101" s="6"/>
      <c r="L101" s="6"/>
      <c r="M101" s="6"/>
      <c r="N101" s="6"/>
      <c r="O101" s="6"/>
      <c r="P101" s="6"/>
      <c r="Q101" s="6"/>
      <c r="R101" s="6"/>
      <c r="S101" s="6"/>
      <c r="T101" s="6"/>
      <c r="U101" s="6"/>
      <c r="V101" s="6"/>
      <c r="W101" s="6"/>
      <c r="X101" s="6"/>
      <c r="Y101" s="6"/>
      <c r="Z101" s="6"/>
      <c r="AA101" s="6"/>
      <c r="AB101" s="6"/>
      <c r="AC101" s="6"/>
      <c r="AD101" s="6"/>
      <c r="AE101" s="6"/>
      <c r="AF101" s="6"/>
      <c r="AG101" s="6"/>
      <c r="AH101" s="6"/>
      <c r="AI101" s="6"/>
      <c r="AJ101" s="6"/>
      <c r="AK101" s="6"/>
      <c r="AL101" s="6"/>
      <c r="AM101" s="6"/>
      <c r="AN101" s="6"/>
      <c r="AO101" s="6"/>
      <c r="AP101" s="6"/>
      <c r="AQ101" s="6"/>
      <c r="AR101" s="6"/>
      <c r="AS101" s="6"/>
      <c r="AT101" s="6"/>
      <c r="AU101" s="6"/>
      <c r="AV101" s="6"/>
      <c r="AW101" s="6"/>
      <c r="AX101" s="6"/>
      <c r="AY101" s="6"/>
    </row>
    <row r="102" spans="1:51" x14ac:dyDescent="0.25">
      <c r="A102" s="6"/>
      <c r="B102" s="6"/>
      <c r="C102" s="6"/>
      <c r="D102" s="6"/>
      <c r="E102" s="6"/>
      <c r="F102" s="6"/>
      <c r="G102" s="6"/>
      <c r="H102" s="6"/>
      <c r="I102" s="6"/>
      <c r="J102" s="6"/>
      <c r="K102" s="6"/>
      <c r="L102" s="6"/>
      <c r="M102" s="6"/>
      <c r="N102" s="6"/>
      <c r="O102" s="6"/>
      <c r="P102" s="6"/>
      <c r="Q102" s="6"/>
      <c r="R102" s="6"/>
      <c r="S102" s="6"/>
      <c r="T102" s="6"/>
      <c r="U102" s="6"/>
      <c r="V102" s="6"/>
      <c r="W102" s="6"/>
      <c r="X102" s="6"/>
      <c r="Y102" s="6"/>
      <c r="Z102" s="6"/>
      <c r="AA102" s="6"/>
      <c r="AB102" s="6"/>
      <c r="AC102" s="6"/>
      <c r="AD102" s="6"/>
      <c r="AE102" s="6"/>
      <c r="AF102" s="6"/>
      <c r="AG102" s="6"/>
      <c r="AH102" s="6"/>
      <c r="AI102" s="6"/>
      <c r="AJ102" s="6"/>
      <c r="AK102" s="6"/>
      <c r="AL102" s="6"/>
      <c r="AM102" s="6"/>
      <c r="AN102" s="6"/>
      <c r="AO102" s="6"/>
      <c r="AP102" s="6"/>
      <c r="AQ102" s="6"/>
      <c r="AR102" s="6"/>
      <c r="AS102" s="6"/>
      <c r="AT102" s="6"/>
      <c r="AU102" s="6"/>
      <c r="AV102" s="6"/>
      <c r="AW102" s="6"/>
      <c r="AX102" s="6"/>
      <c r="AY102" s="6"/>
    </row>
    <row r="103" spans="1:51" x14ac:dyDescent="0.25">
      <c r="A103" s="6"/>
      <c r="B103" s="6"/>
      <c r="C103" s="6"/>
      <c r="D103" s="6"/>
      <c r="E103" s="6"/>
      <c r="F103" s="6"/>
      <c r="G103" s="6"/>
      <c r="H103" s="6"/>
      <c r="I103" s="6"/>
      <c r="J103" s="6"/>
      <c r="K103" s="6"/>
      <c r="L103" s="6"/>
      <c r="M103" s="6"/>
      <c r="N103" s="6"/>
      <c r="O103" s="6"/>
      <c r="P103" s="6"/>
      <c r="Q103" s="6"/>
      <c r="R103" s="6"/>
      <c r="S103" s="6"/>
      <c r="T103" s="6"/>
      <c r="U103" s="6"/>
      <c r="V103" s="6"/>
      <c r="W103" s="6"/>
      <c r="X103" s="6"/>
      <c r="Y103" s="6"/>
      <c r="Z103" s="6"/>
      <c r="AA103" s="6"/>
      <c r="AB103" s="6"/>
      <c r="AC103" s="6"/>
      <c r="AD103" s="6"/>
      <c r="AE103" s="6"/>
      <c r="AF103" s="6"/>
      <c r="AG103" s="6"/>
      <c r="AH103" s="6"/>
      <c r="AI103" s="6"/>
      <c r="AJ103" s="6"/>
      <c r="AK103" s="6"/>
      <c r="AL103" s="6"/>
      <c r="AM103" s="6"/>
      <c r="AN103" s="6"/>
      <c r="AO103" s="6"/>
      <c r="AP103" s="6"/>
      <c r="AQ103" s="6"/>
      <c r="AR103" s="6"/>
      <c r="AS103" s="6"/>
      <c r="AT103" s="6"/>
      <c r="AU103" s="6"/>
      <c r="AV103" s="6"/>
      <c r="AW103" s="6"/>
      <c r="AX103" s="6"/>
      <c r="AY103" s="6"/>
    </row>
    <row r="104" spans="1:51" x14ac:dyDescent="0.25">
      <c r="A104" s="6"/>
      <c r="B104" s="6"/>
      <c r="C104" s="6"/>
      <c r="D104" s="6"/>
      <c r="E104" s="6"/>
      <c r="F104" s="6"/>
      <c r="G104" s="6"/>
      <c r="H104" s="6"/>
      <c r="I104" s="6"/>
      <c r="J104" s="6"/>
      <c r="K104" s="6"/>
      <c r="L104" s="6"/>
      <c r="M104" s="6"/>
      <c r="N104" s="6"/>
      <c r="O104" s="6"/>
      <c r="P104" s="6"/>
      <c r="Q104" s="6"/>
      <c r="R104" s="6"/>
      <c r="S104" s="6"/>
      <c r="T104" s="6"/>
      <c r="U104" s="6"/>
      <c r="V104" s="6"/>
      <c r="W104" s="6"/>
      <c r="X104" s="6"/>
      <c r="Y104" s="6"/>
      <c r="Z104" s="6"/>
      <c r="AA104" s="6"/>
      <c r="AB104" s="6"/>
      <c r="AC104" s="6"/>
      <c r="AD104" s="6"/>
      <c r="AE104" s="6"/>
      <c r="AF104" s="6"/>
      <c r="AG104" s="6"/>
      <c r="AH104" s="6"/>
      <c r="AI104" s="6"/>
      <c r="AJ104" s="6"/>
      <c r="AK104" s="6"/>
      <c r="AL104" s="6"/>
      <c r="AM104" s="6"/>
      <c r="AN104" s="6"/>
      <c r="AO104" s="6"/>
      <c r="AP104" s="6"/>
      <c r="AQ104" s="6"/>
      <c r="AR104" s="6"/>
      <c r="AS104" s="6"/>
      <c r="AT104" s="6"/>
      <c r="AU104" s="6"/>
      <c r="AV104" s="6"/>
      <c r="AW104" s="6"/>
      <c r="AX104" s="6"/>
      <c r="AY104" s="6"/>
    </row>
    <row r="105" spans="1:51" x14ac:dyDescent="0.25">
      <c r="A105" s="6"/>
      <c r="B105" s="6"/>
      <c r="C105" s="6"/>
      <c r="D105" s="6"/>
      <c r="E105" s="6"/>
      <c r="F105" s="6"/>
      <c r="G105" s="6"/>
      <c r="H105" s="6"/>
      <c r="I105" s="6"/>
      <c r="J105" s="6"/>
      <c r="K105" s="6"/>
      <c r="L105" s="6"/>
      <c r="M105" s="6"/>
      <c r="N105" s="6"/>
      <c r="O105" s="6"/>
      <c r="P105" s="6"/>
      <c r="Q105" s="6"/>
      <c r="R105" s="6"/>
      <c r="S105" s="6"/>
      <c r="T105" s="6"/>
      <c r="U105" s="6"/>
      <c r="V105" s="6"/>
      <c r="W105" s="6"/>
      <c r="X105" s="6"/>
      <c r="Y105" s="6"/>
      <c r="Z105" s="6"/>
      <c r="AA105" s="6"/>
      <c r="AB105" s="6"/>
      <c r="AC105" s="6"/>
      <c r="AD105" s="6"/>
      <c r="AE105" s="6"/>
      <c r="AF105" s="6"/>
      <c r="AG105" s="6"/>
      <c r="AH105" s="6"/>
      <c r="AI105" s="6"/>
      <c r="AJ105" s="6"/>
      <c r="AK105" s="6"/>
      <c r="AL105" s="6"/>
      <c r="AM105" s="6"/>
      <c r="AN105" s="6"/>
      <c r="AO105" s="6"/>
      <c r="AP105" s="6"/>
      <c r="AQ105" s="6"/>
      <c r="AR105" s="6"/>
      <c r="AS105" s="6"/>
      <c r="AT105" s="6"/>
      <c r="AU105" s="6"/>
      <c r="AV105" s="6"/>
      <c r="AW105" s="6"/>
      <c r="AX105" s="6"/>
      <c r="AY105" s="6"/>
    </row>
    <row r="106" spans="1:51" x14ac:dyDescent="0.25">
      <c r="A106" s="6"/>
      <c r="B106" s="6"/>
      <c r="C106" s="6"/>
      <c r="D106" s="6"/>
      <c r="E106" s="6"/>
      <c r="F106" s="6"/>
      <c r="G106" s="6"/>
      <c r="H106" s="6"/>
      <c r="I106" s="6"/>
      <c r="J106" s="6"/>
      <c r="K106" s="6"/>
      <c r="L106" s="6"/>
      <c r="M106" s="6"/>
      <c r="N106" s="6"/>
      <c r="O106" s="6"/>
      <c r="P106" s="6"/>
      <c r="Q106" s="6"/>
      <c r="R106" s="6"/>
      <c r="S106" s="6"/>
      <c r="T106" s="6"/>
      <c r="U106" s="6"/>
      <c r="V106" s="6"/>
      <c r="W106" s="6"/>
      <c r="X106" s="6"/>
      <c r="Y106" s="6"/>
      <c r="Z106" s="6"/>
      <c r="AA106" s="6"/>
      <c r="AB106" s="6"/>
      <c r="AC106" s="6"/>
      <c r="AD106" s="6"/>
      <c r="AE106" s="6"/>
      <c r="AF106" s="6"/>
      <c r="AG106" s="6"/>
      <c r="AH106" s="6"/>
      <c r="AI106" s="6"/>
      <c r="AJ106" s="6"/>
      <c r="AK106" s="6"/>
      <c r="AL106" s="6"/>
      <c r="AM106" s="6"/>
      <c r="AN106" s="6"/>
      <c r="AO106" s="6"/>
      <c r="AP106" s="6"/>
      <c r="AQ106" s="6"/>
      <c r="AR106" s="6"/>
      <c r="AS106" s="6"/>
      <c r="AT106" s="6"/>
      <c r="AU106" s="6"/>
      <c r="AV106" s="6"/>
      <c r="AW106" s="6"/>
      <c r="AX106" s="6"/>
      <c r="AY106" s="6"/>
    </row>
    <row r="107" spans="1:51" x14ac:dyDescent="0.25">
      <c r="A107" s="6"/>
      <c r="B107" s="6"/>
      <c r="C107" s="6"/>
      <c r="D107" s="6"/>
      <c r="E107" s="6"/>
      <c r="F107" s="6"/>
      <c r="G107" s="6"/>
      <c r="H107" s="6"/>
      <c r="I107" s="6"/>
      <c r="J107" s="6"/>
      <c r="K107" s="6"/>
      <c r="L107" s="6"/>
      <c r="M107" s="6"/>
      <c r="N107" s="6"/>
      <c r="O107" s="6"/>
      <c r="P107" s="6"/>
      <c r="Q107" s="6"/>
      <c r="R107" s="6"/>
      <c r="S107" s="6"/>
      <c r="T107" s="6"/>
      <c r="U107" s="6"/>
      <c r="V107" s="6"/>
      <c r="W107" s="6"/>
      <c r="X107" s="6"/>
      <c r="Y107" s="6"/>
      <c r="Z107" s="6"/>
      <c r="AA107" s="6"/>
      <c r="AB107" s="6"/>
      <c r="AC107" s="6"/>
      <c r="AD107" s="6"/>
      <c r="AE107" s="6"/>
      <c r="AF107" s="6"/>
      <c r="AG107" s="6"/>
      <c r="AH107" s="6"/>
      <c r="AI107" s="6"/>
      <c r="AJ107" s="6"/>
      <c r="AK107" s="6"/>
      <c r="AL107" s="6"/>
      <c r="AM107" s="6"/>
      <c r="AN107" s="6"/>
      <c r="AO107" s="6"/>
      <c r="AP107" s="6"/>
      <c r="AQ107" s="6"/>
      <c r="AR107" s="6"/>
      <c r="AS107" s="6"/>
      <c r="AT107" s="6"/>
      <c r="AU107" s="6"/>
      <c r="AV107" s="6"/>
      <c r="AW107" s="6"/>
      <c r="AX107" s="6"/>
      <c r="AY107" s="6"/>
    </row>
    <row r="108" spans="1:51" x14ac:dyDescent="0.25">
      <c r="A108" s="6"/>
      <c r="B108" s="6"/>
      <c r="C108" s="6"/>
      <c r="D108" s="6"/>
      <c r="E108" s="6"/>
      <c r="F108" s="6"/>
      <c r="G108" s="6"/>
      <c r="H108" s="6"/>
      <c r="I108" s="6"/>
      <c r="J108" s="6"/>
      <c r="K108" s="6"/>
      <c r="L108" s="6"/>
      <c r="M108" s="6"/>
      <c r="N108" s="6"/>
      <c r="O108" s="6"/>
      <c r="P108" s="6"/>
      <c r="Q108" s="6"/>
      <c r="R108" s="6"/>
      <c r="S108" s="6"/>
      <c r="T108" s="6"/>
      <c r="U108" s="6"/>
      <c r="V108" s="6"/>
      <c r="W108" s="6"/>
      <c r="X108" s="6"/>
      <c r="Y108" s="6"/>
      <c r="Z108" s="6"/>
      <c r="AA108" s="6"/>
      <c r="AB108" s="6"/>
      <c r="AC108" s="6"/>
      <c r="AD108" s="6"/>
      <c r="AE108" s="6"/>
      <c r="AF108" s="6"/>
      <c r="AG108" s="6"/>
      <c r="AH108" s="6"/>
      <c r="AI108" s="6"/>
      <c r="AJ108" s="6"/>
      <c r="AK108" s="6"/>
      <c r="AL108" s="6"/>
      <c r="AM108" s="6"/>
      <c r="AN108" s="6"/>
      <c r="AO108" s="6"/>
      <c r="AP108" s="6"/>
      <c r="AQ108" s="6"/>
      <c r="AR108" s="6"/>
      <c r="AS108" s="6"/>
      <c r="AT108" s="6"/>
      <c r="AU108" s="6"/>
      <c r="AV108" s="6"/>
      <c r="AW108" s="6"/>
      <c r="AX108" s="6"/>
      <c r="AY108" s="6"/>
    </row>
    <row r="109" spans="1:51" x14ac:dyDescent="0.25">
      <c r="A109" s="6"/>
      <c r="B109" s="6"/>
      <c r="C109" s="6"/>
      <c r="D109" s="6"/>
      <c r="E109" s="6"/>
      <c r="F109" s="6"/>
      <c r="G109" s="6"/>
      <c r="H109" s="6"/>
      <c r="I109" s="6"/>
      <c r="J109" s="6"/>
      <c r="K109" s="6"/>
      <c r="L109" s="6"/>
      <c r="M109" s="6"/>
      <c r="N109" s="6"/>
      <c r="O109" s="6"/>
      <c r="P109" s="6"/>
      <c r="Q109" s="6"/>
      <c r="R109" s="6"/>
      <c r="S109" s="6"/>
      <c r="T109" s="6"/>
      <c r="U109" s="6"/>
      <c r="V109" s="6"/>
      <c r="W109" s="6"/>
      <c r="X109" s="6"/>
      <c r="Y109" s="6"/>
      <c r="Z109" s="6"/>
      <c r="AA109" s="6"/>
      <c r="AB109" s="6"/>
      <c r="AC109" s="6"/>
      <c r="AD109" s="6"/>
      <c r="AE109" s="6"/>
      <c r="AF109" s="6"/>
      <c r="AG109" s="6"/>
      <c r="AH109" s="6"/>
      <c r="AI109" s="6"/>
      <c r="AJ109" s="6"/>
      <c r="AK109" s="6"/>
      <c r="AL109" s="6"/>
      <c r="AM109" s="6"/>
      <c r="AN109" s="6"/>
      <c r="AO109" s="6"/>
      <c r="AP109" s="6"/>
      <c r="AQ109" s="6"/>
      <c r="AR109" s="6"/>
      <c r="AS109" s="6"/>
      <c r="AT109" s="6"/>
      <c r="AU109" s="6"/>
      <c r="AV109" s="6"/>
      <c r="AW109" s="6"/>
      <c r="AX109" s="6"/>
      <c r="AY109" s="6"/>
    </row>
    <row r="110" spans="1:51" x14ac:dyDescent="0.25">
      <c r="A110" s="6"/>
      <c r="B110" s="6"/>
      <c r="C110" s="6"/>
      <c r="D110" s="6"/>
      <c r="E110" s="6"/>
      <c r="F110" s="6"/>
      <c r="G110" s="6"/>
      <c r="H110" s="6"/>
      <c r="I110" s="6"/>
      <c r="J110" s="6"/>
      <c r="K110" s="6"/>
      <c r="L110" s="6"/>
      <c r="M110" s="6"/>
      <c r="N110" s="6"/>
      <c r="O110" s="6"/>
      <c r="P110" s="6"/>
      <c r="Q110" s="6"/>
      <c r="R110" s="6"/>
      <c r="S110" s="6"/>
      <c r="T110" s="6"/>
      <c r="U110" s="6"/>
      <c r="V110" s="6"/>
      <c r="W110" s="6"/>
      <c r="X110" s="6"/>
      <c r="Y110" s="6"/>
      <c r="Z110" s="6"/>
      <c r="AA110" s="6"/>
      <c r="AB110" s="6"/>
      <c r="AC110" s="6"/>
      <c r="AD110" s="6"/>
      <c r="AE110" s="6"/>
      <c r="AF110" s="6"/>
      <c r="AG110" s="6"/>
      <c r="AH110" s="6"/>
      <c r="AI110" s="6"/>
      <c r="AJ110" s="6"/>
      <c r="AK110" s="6"/>
      <c r="AL110" s="6"/>
      <c r="AM110" s="6"/>
      <c r="AN110" s="6"/>
      <c r="AO110" s="6"/>
      <c r="AP110" s="6"/>
      <c r="AQ110" s="6"/>
      <c r="AR110" s="6"/>
      <c r="AS110" s="6"/>
      <c r="AT110" s="6"/>
      <c r="AU110" s="6"/>
      <c r="AV110" s="6"/>
      <c r="AW110" s="6"/>
      <c r="AX110" s="6"/>
      <c r="AY110" s="6"/>
    </row>
    <row r="111" spans="1:51" x14ac:dyDescent="0.25">
      <c r="A111" s="6"/>
      <c r="B111" s="6"/>
      <c r="C111" s="6"/>
      <c r="D111" s="6"/>
      <c r="E111" s="6"/>
      <c r="F111" s="6"/>
      <c r="G111" s="6"/>
      <c r="H111" s="6"/>
      <c r="I111" s="6"/>
      <c r="J111" s="6"/>
      <c r="K111" s="6"/>
      <c r="L111" s="6"/>
      <c r="M111" s="6"/>
      <c r="N111" s="6"/>
      <c r="O111" s="6"/>
      <c r="P111" s="6"/>
      <c r="Q111" s="6"/>
      <c r="R111" s="6"/>
      <c r="S111" s="6"/>
      <c r="T111" s="6"/>
      <c r="U111" s="6"/>
      <c r="V111" s="6"/>
      <c r="W111" s="6"/>
      <c r="X111" s="6"/>
      <c r="Y111" s="6"/>
      <c r="Z111" s="6"/>
      <c r="AA111" s="6"/>
      <c r="AB111" s="6"/>
      <c r="AC111" s="6"/>
      <c r="AD111" s="6"/>
      <c r="AE111" s="6"/>
      <c r="AF111" s="6"/>
      <c r="AG111" s="6"/>
      <c r="AH111" s="6"/>
      <c r="AI111" s="6"/>
      <c r="AJ111" s="6"/>
      <c r="AK111" s="6"/>
      <c r="AL111" s="6"/>
      <c r="AM111" s="6"/>
      <c r="AN111" s="6"/>
      <c r="AO111" s="6"/>
      <c r="AP111" s="6"/>
      <c r="AQ111" s="6"/>
      <c r="AR111" s="6"/>
      <c r="AS111" s="6"/>
      <c r="AT111" s="6"/>
      <c r="AU111" s="6"/>
      <c r="AV111" s="6"/>
      <c r="AW111" s="6"/>
      <c r="AX111" s="6"/>
      <c r="AY111" s="6"/>
    </row>
    <row r="112" spans="1:51" x14ac:dyDescent="0.25">
      <c r="A112" s="6"/>
      <c r="B112" s="6"/>
      <c r="C112" s="6"/>
      <c r="D112" s="6"/>
      <c r="E112" s="6"/>
      <c r="F112" s="6"/>
      <c r="G112" s="6"/>
      <c r="H112" s="6"/>
      <c r="I112" s="6"/>
      <c r="J112" s="6"/>
      <c r="K112" s="6"/>
      <c r="L112" s="6"/>
      <c r="M112" s="6"/>
      <c r="N112" s="6"/>
      <c r="O112" s="6"/>
      <c r="P112" s="6"/>
      <c r="Q112" s="6"/>
      <c r="R112" s="6"/>
      <c r="S112" s="6"/>
      <c r="T112" s="6"/>
      <c r="U112" s="6"/>
      <c r="V112" s="6"/>
      <c r="W112" s="6"/>
      <c r="X112" s="6"/>
      <c r="Y112" s="6"/>
      <c r="Z112" s="6"/>
      <c r="AA112" s="6"/>
      <c r="AB112" s="6"/>
      <c r="AC112" s="6"/>
      <c r="AD112" s="6"/>
      <c r="AE112" s="6"/>
      <c r="AF112" s="6"/>
      <c r="AG112" s="6"/>
      <c r="AH112" s="6"/>
      <c r="AI112" s="6"/>
      <c r="AJ112" s="6"/>
      <c r="AK112" s="6"/>
      <c r="AL112" s="6"/>
      <c r="AM112" s="6"/>
      <c r="AN112" s="6"/>
      <c r="AO112" s="6"/>
      <c r="AP112" s="6"/>
      <c r="AQ112" s="6"/>
      <c r="AR112" s="6"/>
      <c r="AS112" s="6"/>
      <c r="AT112" s="6"/>
      <c r="AU112" s="6"/>
      <c r="AV112" s="6"/>
      <c r="AW112" s="6"/>
      <c r="AX112" s="6"/>
      <c r="AY112" s="6"/>
    </row>
    <row r="113" spans="1:51" x14ac:dyDescent="0.25">
      <c r="A113" s="6"/>
      <c r="B113" s="6"/>
      <c r="C113" s="6"/>
      <c r="D113" s="6"/>
      <c r="E113" s="6"/>
      <c r="F113" s="6"/>
      <c r="G113" s="6"/>
      <c r="H113" s="6"/>
      <c r="I113" s="6"/>
      <c r="J113" s="6"/>
      <c r="K113" s="6"/>
      <c r="L113" s="6"/>
      <c r="M113" s="6"/>
      <c r="N113" s="6"/>
      <c r="O113" s="6"/>
      <c r="P113" s="6"/>
      <c r="Q113" s="6"/>
      <c r="R113" s="6"/>
      <c r="S113" s="6"/>
      <c r="T113" s="6"/>
      <c r="U113" s="6"/>
      <c r="V113" s="6"/>
      <c r="W113" s="6"/>
      <c r="X113" s="6"/>
      <c r="Y113" s="6"/>
      <c r="Z113" s="6"/>
      <c r="AA113" s="6"/>
      <c r="AB113" s="6"/>
      <c r="AC113" s="6"/>
      <c r="AD113" s="6"/>
      <c r="AE113" s="6"/>
      <c r="AF113" s="6"/>
      <c r="AG113" s="6"/>
      <c r="AH113" s="6"/>
      <c r="AI113" s="6"/>
      <c r="AJ113" s="6"/>
      <c r="AK113" s="6"/>
      <c r="AL113" s="6"/>
      <c r="AM113" s="6"/>
      <c r="AN113" s="6"/>
      <c r="AO113" s="6"/>
      <c r="AP113" s="6"/>
      <c r="AQ113" s="6"/>
      <c r="AR113" s="6"/>
      <c r="AS113" s="6"/>
      <c r="AT113" s="6"/>
      <c r="AU113" s="6"/>
      <c r="AV113" s="6"/>
      <c r="AW113" s="6"/>
      <c r="AX113" s="6"/>
      <c r="AY113" s="6"/>
    </row>
    <row r="114" spans="1:51" x14ac:dyDescent="0.25">
      <c r="A114" s="6"/>
      <c r="B114" s="6"/>
      <c r="C114" s="6"/>
      <c r="D114" s="6"/>
      <c r="E114" s="6"/>
      <c r="F114" s="6"/>
      <c r="G114" s="6"/>
      <c r="H114" s="6"/>
      <c r="I114" s="6"/>
      <c r="J114" s="6"/>
      <c r="K114" s="6"/>
      <c r="L114" s="6"/>
      <c r="M114" s="6"/>
      <c r="N114" s="6"/>
      <c r="O114" s="6"/>
      <c r="P114" s="6"/>
      <c r="Q114" s="6"/>
      <c r="R114" s="6"/>
      <c r="S114" s="6"/>
      <c r="T114" s="6"/>
      <c r="U114" s="6"/>
      <c r="V114" s="6"/>
      <c r="W114" s="6"/>
      <c r="X114" s="6"/>
      <c r="Y114" s="6"/>
      <c r="Z114" s="6"/>
      <c r="AA114" s="6"/>
      <c r="AB114" s="6"/>
      <c r="AC114" s="6"/>
      <c r="AD114" s="6"/>
      <c r="AE114" s="6"/>
      <c r="AF114" s="6"/>
      <c r="AG114" s="6"/>
      <c r="AH114" s="6"/>
      <c r="AI114" s="6"/>
      <c r="AJ114" s="6"/>
      <c r="AK114" s="6"/>
      <c r="AL114" s="6"/>
      <c r="AM114" s="6"/>
      <c r="AN114" s="6"/>
      <c r="AO114" s="6"/>
      <c r="AP114" s="6"/>
      <c r="AQ114" s="6"/>
      <c r="AR114" s="6"/>
      <c r="AS114" s="6"/>
      <c r="AT114" s="6"/>
      <c r="AU114" s="6"/>
      <c r="AV114" s="6"/>
      <c r="AW114" s="6"/>
      <c r="AX114" s="6"/>
      <c r="AY114" s="6"/>
    </row>
    <row r="115" spans="1:51" x14ac:dyDescent="0.25">
      <c r="A115" s="6"/>
      <c r="B115" s="6"/>
      <c r="C115" s="6"/>
      <c r="D115" s="6"/>
      <c r="E115" s="6"/>
      <c r="F115" s="6"/>
      <c r="G115" s="6"/>
      <c r="H115" s="6"/>
      <c r="I115" s="6"/>
      <c r="J115" s="6"/>
      <c r="K115" s="6"/>
      <c r="L115" s="6"/>
      <c r="M115" s="6"/>
      <c r="N115" s="6"/>
      <c r="O115" s="6"/>
      <c r="P115" s="6"/>
      <c r="Q115" s="6"/>
      <c r="R115" s="6"/>
      <c r="S115" s="6"/>
      <c r="T115" s="6"/>
      <c r="U115" s="6"/>
      <c r="V115" s="6"/>
      <c r="W115" s="6"/>
      <c r="X115" s="6"/>
      <c r="Y115" s="6"/>
      <c r="Z115" s="6"/>
      <c r="AA115" s="6"/>
      <c r="AB115" s="6"/>
      <c r="AC115" s="6"/>
      <c r="AD115" s="6"/>
      <c r="AE115" s="6"/>
      <c r="AF115" s="6"/>
      <c r="AG115" s="6"/>
      <c r="AH115" s="6"/>
      <c r="AI115" s="6"/>
      <c r="AJ115" s="6"/>
      <c r="AK115" s="6"/>
      <c r="AL115" s="6"/>
      <c r="AM115" s="6"/>
      <c r="AN115" s="6"/>
      <c r="AO115" s="6"/>
      <c r="AP115" s="6"/>
      <c r="AQ115" s="6"/>
      <c r="AR115" s="6"/>
      <c r="AS115" s="6"/>
      <c r="AT115" s="6"/>
      <c r="AU115" s="6"/>
      <c r="AV115" s="6"/>
      <c r="AW115" s="6"/>
      <c r="AX115" s="6"/>
      <c r="AY115" s="6"/>
    </row>
    <row r="116" spans="1:51" x14ac:dyDescent="0.25">
      <c r="A116" s="6"/>
      <c r="B116" s="6"/>
      <c r="C116" s="6"/>
      <c r="D116" s="6"/>
      <c r="E116" s="6"/>
      <c r="F116" s="6"/>
      <c r="G116" s="6"/>
      <c r="H116" s="6"/>
      <c r="I116" s="6"/>
      <c r="J116" s="6"/>
      <c r="K116" s="6"/>
      <c r="L116" s="6"/>
      <c r="M116" s="6"/>
      <c r="N116" s="6"/>
      <c r="O116" s="6"/>
      <c r="P116" s="6"/>
      <c r="Q116" s="6"/>
      <c r="R116" s="6"/>
      <c r="S116" s="6"/>
      <c r="T116" s="6"/>
      <c r="U116" s="6"/>
      <c r="V116" s="6"/>
      <c r="W116" s="6"/>
      <c r="X116" s="6"/>
      <c r="Y116" s="6"/>
      <c r="Z116" s="6"/>
      <c r="AA116" s="6"/>
      <c r="AB116" s="6"/>
      <c r="AC116" s="6"/>
      <c r="AD116" s="6"/>
      <c r="AE116" s="6"/>
      <c r="AF116" s="6"/>
      <c r="AG116" s="6"/>
      <c r="AH116" s="6"/>
      <c r="AI116" s="6"/>
      <c r="AJ116" s="6"/>
      <c r="AK116" s="6"/>
      <c r="AL116" s="6"/>
      <c r="AM116" s="6"/>
      <c r="AN116" s="6"/>
      <c r="AO116" s="6"/>
      <c r="AP116" s="6"/>
      <c r="AQ116" s="6"/>
      <c r="AR116" s="6"/>
      <c r="AS116" s="6"/>
      <c r="AT116" s="6"/>
      <c r="AU116" s="6"/>
      <c r="AV116" s="6"/>
      <c r="AW116" s="6"/>
      <c r="AX116" s="6"/>
      <c r="AY116" s="6"/>
    </row>
    <row r="117" spans="1:51" x14ac:dyDescent="0.25">
      <c r="A117" s="6"/>
      <c r="B117" s="6"/>
      <c r="C117" s="6"/>
      <c r="D117" s="6"/>
      <c r="E117" s="6"/>
      <c r="F117" s="6"/>
      <c r="G117" s="6"/>
      <c r="H117" s="6"/>
      <c r="I117" s="6"/>
      <c r="J117" s="6"/>
      <c r="K117" s="6"/>
      <c r="L117" s="6"/>
      <c r="M117" s="6"/>
      <c r="N117" s="6"/>
      <c r="O117" s="6"/>
      <c r="P117" s="6"/>
      <c r="Q117" s="6"/>
      <c r="R117" s="6"/>
      <c r="S117" s="6"/>
      <c r="T117" s="6"/>
      <c r="U117" s="6"/>
      <c r="V117" s="6"/>
      <c r="W117" s="6"/>
      <c r="X117" s="6"/>
      <c r="Y117" s="6"/>
      <c r="Z117" s="6"/>
      <c r="AA117" s="6"/>
      <c r="AB117" s="6"/>
      <c r="AC117" s="6"/>
      <c r="AD117" s="6"/>
      <c r="AE117" s="6"/>
      <c r="AF117" s="6"/>
      <c r="AG117" s="6"/>
      <c r="AH117" s="6"/>
      <c r="AI117" s="6"/>
      <c r="AJ117" s="6"/>
      <c r="AK117" s="6"/>
      <c r="AL117" s="6"/>
      <c r="AM117" s="6"/>
      <c r="AN117" s="6"/>
      <c r="AO117" s="6"/>
      <c r="AP117" s="6"/>
      <c r="AQ117" s="6"/>
      <c r="AR117" s="6"/>
      <c r="AS117" s="6"/>
      <c r="AT117" s="6"/>
      <c r="AU117" s="6"/>
      <c r="AV117" s="6"/>
      <c r="AW117" s="6"/>
      <c r="AX117" s="6"/>
      <c r="AY117" s="6"/>
    </row>
    <row r="118" spans="1:51" x14ac:dyDescent="0.25">
      <c r="A118" s="6"/>
      <c r="B118" s="6"/>
      <c r="C118" s="6"/>
      <c r="D118" s="6"/>
      <c r="E118" s="6"/>
      <c r="F118" s="6"/>
      <c r="G118" s="6"/>
      <c r="H118" s="6"/>
      <c r="I118" s="6"/>
      <c r="J118" s="6"/>
      <c r="K118" s="6"/>
      <c r="L118" s="6"/>
      <c r="M118" s="6"/>
      <c r="N118" s="6"/>
      <c r="O118" s="6"/>
      <c r="P118" s="6"/>
      <c r="Q118" s="6"/>
      <c r="R118" s="6"/>
      <c r="S118" s="6"/>
      <c r="T118" s="6"/>
      <c r="U118" s="6"/>
      <c r="V118" s="6"/>
      <c r="W118" s="6"/>
      <c r="X118" s="6"/>
      <c r="Y118" s="6"/>
      <c r="Z118" s="6"/>
      <c r="AA118" s="6"/>
      <c r="AB118" s="6"/>
      <c r="AC118" s="6"/>
      <c r="AD118" s="6"/>
      <c r="AE118" s="6"/>
      <c r="AF118" s="6"/>
      <c r="AG118" s="6"/>
      <c r="AH118" s="6"/>
      <c r="AI118" s="6"/>
      <c r="AJ118" s="6"/>
      <c r="AK118" s="6"/>
      <c r="AL118" s="6"/>
      <c r="AM118" s="6"/>
      <c r="AN118" s="6"/>
      <c r="AO118" s="6"/>
      <c r="AP118" s="6"/>
      <c r="AQ118" s="6"/>
      <c r="AR118" s="6"/>
      <c r="AS118" s="6"/>
      <c r="AT118" s="6"/>
      <c r="AU118" s="6"/>
      <c r="AV118" s="6"/>
      <c r="AW118" s="6"/>
      <c r="AX118" s="6"/>
      <c r="AY118" s="6"/>
    </row>
    <row r="119" spans="1:51" x14ac:dyDescent="0.25">
      <c r="A119" s="6"/>
      <c r="B119" s="6"/>
      <c r="C119" s="6"/>
      <c r="D119" s="6"/>
      <c r="E119" s="6"/>
      <c r="F119" s="6"/>
      <c r="G119" s="6"/>
      <c r="H119" s="6"/>
      <c r="I119" s="6"/>
      <c r="J119" s="6"/>
      <c r="K119" s="6"/>
      <c r="L119" s="6"/>
      <c r="M119" s="6"/>
      <c r="N119" s="6"/>
      <c r="O119" s="6"/>
      <c r="P119" s="6"/>
      <c r="Q119" s="6"/>
      <c r="R119" s="6"/>
      <c r="S119" s="6"/>
      <c r="T119" s="6"/>
      <c r="U119" s="6"/>
      <c r="V119" s="6"/>
      <c r="W119" s="6"/>
      <c r="X119" s="6"/>
      <c r="Y119" s="6"/>
      <c r="Z119" s="6"/>
      <c r="AA119" s="6"/>
      <c r="AB119" s="6"/>
      <c r="AC119" s="6"/>
      <c r="AD119" s="6"/>
      <c r="AE119" s="6"/>
      <c r="AF119" s="6"/>
      <c r="AG119" s="6"/>
      <c r="AH119" s="6"/>
      <c r="AI119" s="6"/>
      <c r="AJ119" s="6"/>
      <c r="AK119" s="6"/>
      <c r="AL119" s="6"/>
      <c r="AM119" s="6"/>
      <c r="AN119" s="6"/>
      <c r="AO119" s="6"/>
      <c r="AP119" s="6"/>
      <c r="AQ119" s="6"/>
      <c r="AR119" s="6"/>
      <c r="AS119" s="6"/>
      <c r="AT119" s="6"/>
      <c r="AU119" s="6"/>
      <c r="AV119" s="6"/>
      <c r="AW119" s="6"/>
      <c r="AX119" s="6"/>
      <c r="AY119" s="6"/>
    </row>
    <row r="120" spans="1:51" x14ac:dyDescent="0.25">
      <c r="A120" s="6"/>
      <c r="B120" s="6"/>
      <c r="C120" s="6"/>
      <c r="D120" s="6"/>
      <c r="E120" s="6"/>
      <c r="F120" s="6"/>
      <c r="G120" s="6"/>
      <c r="H120" s="6"/>
      <c r="I120" s="6"/>
      <c r="J120" s="6"/>
      <c r="K120" s="6"/>
      <c r="L120" s="6"/>
      <c r="M120" s="6"/>
      <c r="N120" s="6"/>
      <c r="O120" s="6"/>
      <c r="P120" s="6"/>
      <c r="Q120" s="6"/>
      <c r="R120" s="6"/>
      <c r="S120" s="6"/>
      <c r="T120" s="6"/>
      <c r="U120" s="6"/>
      <c r="V120" s="6"/>
      <c r="W120" s="6"/>
      <c r="X120" s="6"/>
      <c r="Y120" s="6"/>
      <c r="Z120" s="6"/>
      <c r="AA120" s="6"/>
      <c r="AB120" s="6"/>
      <c r="AC120" s="6"/>
      <c r="AD120" s="6"/>
      <c r="AE120" s="6"/>
      <c r="AF120" s="6"/>
      <c r="AG120" s="6"/>
      <c r="AH120" s="6"/>
      <c r="AI120" s="6"/>
      <c r="AJ120" s="6"/>
      <c r="AK120" s="6"/>
      <c r="AL120" s="6"/>
      <c r="AM120" s="6"/>
      <c r="AN120" s="6"/>
      <c r="AO120" s="6"/>
      <c r="AP120" s="6"/>
      <c r="AQ120" s="6"/>
      <c r="AR120" s="6"/>
      <c r="AS120" s="6"/>
      <c r="AT120" s="6"/>
      <c r="AU120" s="6"/>
      <c r="AV120" s="6"/>
      <c r="AW120" s="6"/>
      <c r="AX120" s="6"/>
      <c r="AY120" s="6"/>
    </row>
    <row r="121" spans="1:51" x14ac:dyDescent="0.25">
      <c r="A121" s="6"/>
      <c r="B121" s="6"/>
      <c r="C121" s="6"/>
      <c r="D121" s="6"/>
      <c r="E121" s="6"/>
      <c r="F121" s="6"/>
      <c r="G121" s="6"/>
      <c r="H121" s="6"/>
      <c r="I121" s="6"/>
      <c r="J121" s="6"/>
      <c r="K121" s="6"/>
      <c r="L121" s="6"/>
      <c r="M121" s="6"/>
      <c r="N121" s="6"/>
      <c r="O121" s="6"/>
      <c r="P121" s="6"/>
      <c r="Q121" s="6"/>
      <c r="R121" s="6"/>
      <c r="S121" s="6"/>
      <c r="T121" s="6"/>
      <c r="U121" s="6"/>
      <c r="V121" s="6"/>
      <c r="W121" s="6"/>
      <c r="X121" s="6"/>
      <c r="Y121" s="6"/>
      <c r="Z121" s="6"/>
      <c r="AA121" s="6"/>
      <c r="AB121" s="6"/>
      <c r="AC121" s="6"/>
      <c r="AD121" s="6"/>
      <c r="AE121" s="6"/>
      <c r="AF121" s="6"/>
      <c r="AG121" s="6"/>
      <c r="AH121" s="6"/>
      <c r="AI121" s="6"/>
      <c r="AJ121" s="6"/>
      <c r="AK121" s="6"/>
      <c r="AL121" s="6"/>
      <c r="AM121" s="6"/>
      <c r="AN121" s="6"/>
      <c r="AO121" s="6"/>
      <c r="AP121" s="6"/>
      <c r="AQ121" s="6"/>
      <c r="AR121" s="6"/>
      <c r="AS121" s="6"/>
      <c r="AT121" s="6"/>
      <c r="AU121" s="6"/>
      <c r="AV121" s="6"/>
      <c r="AW121" s="6"/>
      <c r="AX121" s="6"/>
      <c r="AY121" s="6"/>
    </row>
    <row r="122" spans="1:51" x14ac:dyDescent="0.25">
      <c r="A122" s="6"/>
      <c r="B122" s="6"/>
      <c r="C122" s="6"/>
      <c r="D122" s="6"/>
      <c r="E122" s="6"/>
      <c r="F122" s="6"/>
      <c r="G122" s="6"/>
      <c r="H122" s="6"/>
      <c r="I122" s="6"/>
      <c r="J122" s="6"/>
      <c r="K122" s="6"/>
      <c r="L122" s="6"/>
      <c r="M122" s="6"/>
      <c r="N122" s="6"/>
      <c r="O122" s="6"/>
      <c r="P122" s="6"/>
      <c r="Q122" s="6"/>
      <c r="R122" s="6"/>
      <c r="S122" s="6"/>
      <c r="T122" s="6"/>
      <c r="U122" s="6"/>
      <c r="V122" s="6"/>
      <c r="W122" s="6"/>
      <c r="X122" s="6"/>
      <c r="Y122" s="6"/>
      <c r="Z122" s="6"/>
      <c r="AA122" s="6"/>
      <c r="AB122" s="6"/>
      <c r="AC122" s="6"/>
      <c r="AD122" s="6"/>
      <c r="AE122" s="6"/>
      <c r="AF122" s="6"/>
      <c r="AG122" s="6"/>
      <c r="AH122" s="6"/>
      <c r="AI122" s="6"/>
      <c r="AJ122" s="6"/>
      <c r="AK122" s="6"/>
      <c r="AL122" s="6"/>
      <c r="AM122" s="6"/>
      <c r="AN122" s="6"/>
      <c r="AO122" s="6"/>
      <c r="AP122" s="6"/>
      <c r="AQ122" s="6"/>
      <c r="AR122" s="6"/>
      <c r="AS122" s="6"/>
      <c r="AT122" s="6"/>
      <c r="AU122" s="6"/>
      <c r="AV122" s="6"/>
      <c r="AW122" s="6"/>
      <c r="AX122" s="6"/>
      <c r="AY122" s="6"/>
    </row>
    <row r="123" spans="1:51" x14ac:dyDescent="0.25">
      <c r="A123" s="6"/>
      <c r="B123" s="6"/>
      <c r="C123" s="6"/>
      <c r="D123" s="6"/>
      <c r="E123" s="6"/>
      <c r="F123" s="6"/>
      <c r="G123" s="6"/>
      <c r="H123" s="6"/>
      <c r="I123" s="6"/>
      <c r="J123" s="6"/>
      <c r="K123" s="6"/>
      <c r="L123" s="6"/>
      <c r="M123" s="6"/>
      <c r="N123" s="6"/>
      <c r="O123" s="6"/>
      <c r="P123" s="6"/>
      <c r="Q123" s="6"/>
      <c r="R123" s="6"/>
      <c r="S123" s="6"/>
      <c r="T123" s="6"/>
      <c r="U123" s="6"/>
      <c r="V123" s="6"/>
      <c r="W123" s="6"/>
      <c r="X123" s="6"/>
      <c r="Y123" s="6"/>
      <c r="Z123" s="6"/>
      <c r="AA123" s="6"/>
      <c r="AB123" s="6"/>
      <c r="AC123" s="6"/>
      <c r="AD123" s="6"/>
      <c r="AE123" s="6"/>
      <c r="AF123" s="6"/>
      <c r="AG123" s="6"/>
      <c r="AH123" s="6"/>
      <c r="AI123" s="6"/>
      <c r="AJ123" s="6"/>
      <c r="AK123" s="6"/>
      <c r="AL123" s="6"/>
      <c r="AM123" s="6"/>
      <c r="AN123" s="6"/>
      <c r="AO123" s="6"/>
      <c r="AP123" s="6"/>
      <c r="AQ123" s="6"/>
      <c r="AR123" s="6"/>
      <c r="AS123" s="6"/>
      <c r="AT123" s="6"/>
      <c r="AU123" s="6"/>
      <c r="AV123" s="6"/>
      <c r="AW123" s="6"/>
      <c r="AX123" s="6"/>
      <c r="AY123" s="6"/>
    </row>
    <row r="124" spans="1:51" x14ac:dyDescent="0.25">
      <c r="A124" s="6"/>
      <c r="B124" s="6"/>
      <c r="C124" s="6"/>
      <c r="D124" s="6"/>
      <c r="E124" s="6"/>
      <c r="F124" s="6"/>
      <c r="G124" s="6"/>
      <c r="H124" s="6"/>
      <c r="I124" s="6"/>
      <c r="J124" s="6"/>
      <c r="K124" s="6"/>
      <c r="L124" s="6"/>
      <c r="M124" s="6"/>
      <c r="N124" s="6"/>
      <c r="O124" s="6"/>
      <c r="P124" s="6"/>
      <c r="Q124" s="6"/>
      <c r="R124" s="6"/>
      <c r="S124" s="6"/>
      <c r="T124" s="6"/>
      <c r="U124" s="6"/>
      <c r="V124" s="6"/>
      <c r="W124" s="6"/>
      <c r="X124" s="6"/>
      <c r="Y124" s="6"/>
      <c r="Z124" s="6"/>
      <c r="AA124" s="6"/>
      <c r="AB124" s="6"/>
      <c r="AC124" s="6"/>
      <c r="AD124" s="6"/>
      <c r="AE124" s="6"/>
      <c r="AF124" s="6"/>
      <c r="AG124" s="6"/>
      <c r="AH124" s="6"/>
      <c r="AI124" s="6"/>
      <c r="AJ124" s="6"/>
      <c r="AK124" s="6"/>
      <c r="AL124" s="6"/>
      <c r="AM124" s="6"/>
      <c r="AN124" s="6"/>
      <c r="AO124" s="6"/>
      <c r="AP124" s="6"/>
      <c r="AQ124" s="6"/>
      <c r="AR124" s="6"/>
      <c r="AS124" s="6"/>
      <c r="AT124" s="6"/>
      <c r="AU124" s="6"/>
      <c r="AV124" s="6"/>
      <c r="AW124" s="6"/>
      <c r="AX124" s="6"/>
      <c r="AY124" s="6"/>
    </row>
    <row r="125" spans="1:51" x14ac:dyDescent="0.25">
      <c r="A125" s="6"/>
      <c r="B125" s="6"/>
      <c r="C125" s="6"/>
      <c r="D125" s="6"/>
      <c r="E125" s="6"/>
      <c r="F125" s="6"/>
      <c r="G125" s="6"/>
      <c r="H125" s="6"/>
      <c r="I125" s="6"/>
      <c r="J125" s="6"/>
      <c r="K125" s="6"/>
      <c r="L125" s="6"/>
      <c r="M125" s="6"/>
      <c r="N125" s="6"/>
      <c r="O125" s="6"/>
      <c r="P125" s="6"/>
      <c r="Q125" s="6"/>
      <c r="R125" s="6"/>
      <c r="S125" s="6"/>
      <c r="T125" s="6"/>
      <c r="U125" s="6"/>
      <c r="V125" s="6"/>
      <c r="W125" s="6"/>
      <c r="X125" s="6"/>
      <c r="Y125" s="6"/>
      <c r="Z125" s="6"/>
      <c r="AA125" s="6"/>
      <c r="AB125" s="6"/>
      <c r="AC125" s="6"/>
      <c r="AD125" s="6"/>
      <c r="AE125" s="6"/>
      <c r="AF125" s="6"/>
      <c r="AG125" s="6"/>
      <c r="AH125" s="6"/>
      <c r="AI125" s="6"/>
      <c r="AJ125" s="6"/>
      <c r="AK125" s="6"/>
      <c r="AL125" s="6"/>
      <c r="AM125" s="6"/>
      <c r="AN125" s="6"/>
      <c r="AO125" s="6"/>
      <c r="AP125" s="6"/>
      <c r="AQ125" s="6"/>
      <c r="AR125" s="6"/>
      <c r="AS125" s="6"/>
      <c r="AT125" s="6"/>
      <c r="AU125" s="6"/>
      <c r="AV125" s="6"/>
      <c r="AW125" s="6"/>
      <c r="AX125" s="6"/>
      <c r="AY125" s="6"/>
    </row>
    <row r="126" spans="1:51" x14ac:dyDescent="0.25">
      <c r="A126" s="6"/>
      <c r="B126" s="6"/>
      <c r="C126" s="6"/>
      <c r="D126" s="6"/>
      <c r="E126" s="6"/>
      <c r="F126" s="6"/>
      <c r="G126" s="6"/>
      <c r="H126" s="6"/>
      <c r="I126" s="6"/>
      <c r="J126" s="6"/>
      <c r="K126" s="6"/>
      <c r="L126" s="6"/>
      <c r="M126" s="6"/>
      <c r="N126" s="6"/>
      <c r="O126" s="6"/>
      <c r="P126" s="6"/>
      <c r="Q126" s="6"/>
      <c r="R126" s="6"/>
      <c r="S126" s="6"/>
      <c r="T126" s="6"/>
      <c r="U126" s="6"/>
      <c r="V126" s="6"/>
      <c r="W126" s="6"/>
      <c r="X126" s="6"/>
      <c r="Y126" s="6"/>
      <c r="Z126" s="6"/>
      <c r="AA126" s="6"/>
      <c r="AB126" s="6"/>
      <c r="AC126" s="6"/>
      <c r="AD126" s="6"/>
      <c r="AE126" s="6"/>
      <c r="AF126" s="6"/>
      <c r="AG126" s="6"/>
      <c r="AH126" s="6"/>
      <c r="AI126" s="6"/>
      <c r="AJ126" s="6"/>
      <c r="AK126" s="6"/>
      <c r="AL126" s="6"/>
      <c r="AM126" s="6"/>
      <c r="AN126" s="6"/>
      <c r="AO126" s="6"/>
      <c r="AP126" s="6"/>
      <c r="AQ126" s="6"/>
      <c r="AR126" s="6"/>
      <c r="AS126" s="6"/>
      <c r="AT126" s="6"/>
      <c r="AU126" s="6"/>
      <c r="AV126" s="6"/>
      <c r="AW126" s="6"/>
      <c r="AX126" s="6"/>
      <c r="AY126" s="6"/>
    </row>
    <row r="127" spans="1:51" x14ac:dyDescent="0.25">
      <c r="A127" s="6"/>
      <c r="B127" s="6"/>
      <c r="C127" s="6"/>
      <c r="D127" s="6"/>
      <c r="E127" s="6"/>
      <c r="F127" s="6"/>
      <c r="G127" s="6"/>
      <c r="H127" s="6"/>
      <c r="I127" s="6"/>
      <c r="J127" s="6"/>
      <c r="K127" s="6"/>
      <c r="L127" s="6"/>
      <c r="M127" s="6"/>
      <c r="N127" s="6"/>
      <c r="O127" s="6"/>
      <c r="P127" s="6"/>
      <c r="Q127" s="6"/>
      <c r="R127" s="6"/>
      <c r="S127" s="6"/>
      <c r="T127" s="6"/>
      <c r="U127" s="6"/>
      <c r="V127" s="6"/>
      <c r="W127" s="6"/>
      <c r="X127" s="6"/>
      <c r="Y127" s="6"/>
      <c r="Z127" s="6"/>
      <c r="AA127" s="6"/>
      <c r="AB127" s="6"/>
      <c r="AC127" s="6"/>
      <c r="AD127" s="6"/>
      <c r="AE127" s="6"/>
      <c r="AF127" s="6"/>
      <c r="AG127" s="6"/>
      <c r="AH127" s="6"/>
      <c r="AI127" s="6"/>
      <c r="AJ127" s="6"/>
      <c r="AK127" s="6"/>
      <c r="AL127" s="6"/>
      <c r="AM127" s="6"/>
      <c r="AN127" s="6"/>
      <c r="AO127" s="6"/>
      <c r="AP127" s="6"/>
      <c r="AQ127" s="6"/>
      <c r="AR127" s="6"/>
      <c r="AS127" s="6"/>
      <c r="AT127" s="6"/>
      <c r="AU127" s="6"/>
      <c r="AV127" s="6"/>
      <c r="AW127" s="6"/>
      <c r="AX127" s="6"/>
      <c r="AY127" s="6"/>
    </row>
    <row r="128" spans="1:51" x14ac:dyDescent="0.25">
      <c r="A128" s="6"/>
      <c r="B128" s="6"/>
      <c r="C128" s="6"/>
      <c r="D128" s="6"/>
      <c r="E128" s="6"/>
      <c r="F128" s="6"/>
      <c r="G128" s="6"/>
      <c r="H128" s="6"/>
      <c r="I128" s="6"/>
      <c r="J128" s="6"/>
      <c r="K128" s="6"/>
      <c r="L128" s="6"/>
      <c r="M128" s="6"/>
      <c r="N128" s="6"/>
      <c r="O128" s="6"/>
      <c r="P128" s="6"/>
      <c r="Q128" s="6"/>
      <c r="R128" s="6"/>
      <c r="S128" s="6"/>
      <c r="T128" s="6"/>
      <c r="U128" s="6"/>
      <c r="V128" s="6"/>
      <c r="W128" s="6"/>
      <c r="X128" s="6"/>
      <c r="Y128" s="6"/>
      <c r="Z128" s="6"/>
      <c r="AA128" s="6"/>
      <c r="AB128" s="6"/>
      <c r="AC128" s="6"/>
      <c r="AD128" s="6"/>
      <c r="AE128" s="6"/>
      <c r="AF128" s="6"/>
      <c r="AG128" s="6"/>
      <c r="AH128" s="6"/>
      <c r="AI128" s="6"/>
      <c r="AJ128" s="6"/>
      <c r="AK128" s="6"/>
      <c r="AL128" s="6"/>
      <c r="AM128" s="6"/>
      <c r="AN128" s="6"/>
      <c r="AO128" s="6"/>
      <c r="AP128" s="6"/>
      <c r="AQ128" s="6"/>
      <c r="AR128" s="6"/>
      <c r="AS128" s="6"/>
      <c r="AT128" s="6"/>
      <c r="AU128" s="6"/>
      <c r="AV128" s="6"/>
      <c r="AW128" s="6"/>
      <c r="AX128" s="6"/>
      <c r="AY128" s="6"/>
    </row>
    <row r="129" spans="1:51" x14ac:dyDescent="0.25">
      <c r="A129" s="6"/>
      <c r="B129" s="6"/>
      <c r="C129" s="6"/>
      <c r="D129" s="6"/>
      <c r="E129" s="6"/>
      <c r="F129" s="6"/>
      <c r="G129" s="6"/>
      <c r="H129" s="6"/>
      <c r="I129" s="6"/>
      <c r="J129" s="6"/>
      <c r="K129" s="6"/>
      <c r="L129" s="6"/>
      <c r="M129" s="6"/>
      <c r="N129" s="6"/>
      <c r="O129" s="6"/>
      <c r="P129" s="6"/>
      <c r="Q129" s="6"/>
      <c r="R129" s="6"/>
      <c r="S129" s="6"/>
      <c r="T129" s="6"/>
      <c r="U129" s="6"/>
      <c r="V129" s="6"/>
      <c r="W129" s="6"/>
      <c r="X129" s="6"/>
      <c r="Y129" s="6"/>
      <c r="Z129" s="6"/>
      <c r="AA129" s="6"/>
      <c r="AB129" s="6"/>
      <c r="AC129" s="6"/>
      <c r="AD129" s="6"/>
      <c r="AE129" s="6"/>
      <c r="AF129" s="6"/>
      <c r="AG129" s="6"/>
      <c r="AH129" s="6"/>
      <c r="AI129" s="6"/>
      <c r="AJ129" s="6"/>
      <c r="AK129" s="6"/>
      <c r="AL129" s="6"/>
      <c r="AM129" s="6"/>
      <c r="AN129" s="6"/>
      <c r="AO129" s="6"/>
      <c r="AP129" s="6"/>
      <c r="AQ129" s="6"/>
      <c r="AR129" s="6"/>
      <c r="AS129" s="6"/>
      <c r="AT129" s="6"/>
      <c r="AU129" s="6"/>
      <c r="AV129" s="6"/>
      <c r="AW129" s="6"/>
      <c r="AX129" s="6"/>
      <c r="AY129" s="6"/>
    </row>
    <row r="130" spans="1:51" x14ac:dyDescent="0.25">
      <c r="A130" s="6"/>
      <c r="B130" s="6"/>
      <c r="C130" s="6"/>
      <c r="D130" s="6"/>
      <c r="E130" s="6"/>
      <c r="F130" s="6"/>
      <c r="G130" s="6"/>
      <c r="H130" s="6"/>
      <c r="I130" s="6"/>
      <c r="J130" s="6"/>
      <c r="K130" s="6"/>
      <c r="L130" s="6"/>
      <c r="M130" s="6"/>
      <c r="N130" s="6"/>
      <c r="O130" s="6"/>
      <c r="P130" s="6"/>
      <c r="Q130" s="6"/>
      <c r="R130" s="6"/>
      <c r="S130" s="6"/>
      <c r="T130" s="6"/>
      <c r="U130" s="6"/>
      <c r="V130" s="6"/>
      <c r="W130" s="6"/>
      <c r="X130" s="6"/>
      <c r="Y130" s="6"/>
      <c r="Z130" s="6"/>
      <c r="AA130" s="6"/>
      <c r="AB130" s="6"/>
      <c r="AC130" s="6"/>
      <c r="AD130" s="6"/>
      <c r="AE130" s="6"/>
      <c r="AF130" s="6"/>
      <c r="AG130" s="6"/>
      <c r="AH130" s="6"/>
      <c r="AI130" s="6"/>
      <c r="AJ130" s="6"/>
      <c r="AK130" s="6"/>
      <c r="AL130" s="6"/>
      <c r="AM130" s="6"/>
      <c r="AN130" s="6"/>
      <c r="AO130" s="6"/>
      <c r="AP130" s="6"/>
      <c r="AQ130" s="6"/>
      <c r="AR130" s="6"/>
      <c r="AS130" s="6"/>
      <c r="AT130" s="6"/>
      <c r="AU130" s="6"/>
      <c r="AV130" s="6"/>
      <c r="AW130" s="6"/>
      <c r="AX130" s="6"/>
      <c r="AY130" s="6"/>
    </row>
    <row r="131" spans="1:51" x14ac:dyDescent="0.25">
      <c r="A131" s="6"/>
      <c r="B131" s="6"/>
      <c r="C131" s="6"/>
      <c r="D131" s="6"/>
      <c r="E131" s="6"/>
      <c r="F131" s="6"/>
      <c r="G131" s="6"/>
      <c r="H131" s="6"/>
      <c r="I131" s="6"/>
      <c r="J131" s="6"/>
      <c r="K131" s="6"/>
      <c r="L131" s="6"/>
      <c r="M131" s="6"/>
      <c r="N131" s="6"/>
      <c r="O131" s="6"/>
      <c r="P131" s="6"/>
      <c r="Q131" s="6"/>
      <c r="R131" s="6"/>
      <c r="S131" s="6"/>
      <c r="T131" s="6"/>
      <c r="U131" s="6"/>
      <c r="V131" s="6"/>
      <c r="W131" s="6"/>
      <c r="X131" s="6"/>
      <c r="Y131" s="6"/>
      <c r="Z131" s="6"/>
      <c r="AA131" s="6"/>
      <c r="AB131" s="6"/>
      <c r="AC131" s="6"/>
      <c r="AD131" s="6"/>
      <c r="AE131" s="6"/>
      <c r="AF131" s="6"/>
      <c r="AG131" s="6"/>
      <c r="AH131" s="6"/>
      <c r="AI131" s="6"/>
      <c r="AJ131" s="6"/>
      <c r="AK131" s="6"/>
      <c r="AL131" s="6"/>
      <c r="AM131" s="6"/>
      <c r="AN131" s="6"/>
      <c r="AO131" s="6"/>
      <c r="AP131" s="6"/>
      <c r="AQ131" s="6"/>
      <c r="AR131" s="6"/>
      <c r="AS131" s="6"/>
      <c r="AT131" s="6"/>
      <c r="AU131" s="6"/>
      <c r="AV131" s="6"/>
      <c r="AW131" s="6"/>
      <c r="AX131" s="6"/>
      <c r="AY131" s="6"/>
    </row>
    <row r="132" spans="1:51" x14ac:dyDescent="0.25">
      <c r="A132" s="6"/>
      <c r="B132" s="6"/>
      <c r="C132" s="6"/>
      <c r="D132" s="6"/>
      <c r="E132" s="6"/>
      <c r="F132" s="6"/>
      <c r="G132" s="6"/>
      <c r="H132" s="6"/>
      <c r="I132" s="6"/>
      <c r="J132" s="6"/>
      <c r="K132" s="6"/>
      <c r="L132" s="6"/>
      <c r="M132" s="6"/>
      <c r="N132" s="6"/>
      <c r="O132" s="6"/>
      <c r="P132" s="6"/>
      <c r="Q132" s="6"/>
      <c r="R132" s="6"/>
      <c r="S132" s="6"/>
      <c r="T132" s="6"/>
      <c r="U132" s="6"/>
      <c r="V132" s="6"/>
      <c r="W132" s="6"/>
      <c r="X132" s="6"/>
      <c r="Y132" s="6"/>
      <c r="Z132" s="6"/>
      <c r="AA132" s="6"/>
      <c r="AB132" s="6"/>
      <c r="AC132" s="6"/>
      <c r="AD132" s="6"/>
      <c r="AE132" s="6"/>
      <c r="AF132" s="6"/>
      <c r="AG132" s="6"/>
      <c r="AH132" s="6"/>
      <c r="AI132" s="6"/>
      <c r="AJ132" s="6"/>
      <c r="AK132" s="6"/>
      <c r="AL132" s="6"/>
      <c r="AM132" s="6"/>
      <c r="AN132" s="6"/>
      <c r="AO132" s="6"/>
      <c r="AP132" s="6"/>
      <c r="AQ132" s="6"/>
      <c r="AR132" s="6"/>
      <c r="AS132" s="6"/>
      <c r="AT132" s="6"/>
      <c r="AU132" s="6"/>
      <c r="AV132" s="6"/>
      <c r="AW132" s="6"/>
      <c r="AX132" s="6"/>
      <c r="AY132" s="6"/>
    </row>
    <row r="133" spans="1:51" x14ac:dyDescent="0.25">
      <c r="A133" s="6"/>
      <c r="B133" s="6"/>
      <c r="C133" s="6"/>
      <c r="D133" s="6"/>
      <c r="E133" s="6"/>
      <c r="F133" s="6"/>
      <c r="G133" s="6"/>
      <c r="H133" s="6"/>
      <c r="I133" s="6"/>
      <c r="J133" s="6"/>
      <c r="K133" s="6"/>
      <c r="L133" s="6"/>
      <c r="M133" s="6"/>
      <c r="N133" s="6"/>
      <c r="O133" s="6"/>
      <c r="P133" s="6"/>
      <c r="Q133" s="6"/>
      <c r="R133" s="6"/>
      <c r="S133" s="6"/>
      <c r="T133" s="6"/>
      <c r="U133" s="6"/>
      <c r="V133" s="6"/>
      <c r="W133" s="6"/>
      <c r="X133" s="6"/>
      <c r="Y133" s="6"/>
      <c r="Z133" s="6"/>
      <c r="AA133" s="6"/>
      <c r="AB133" s="6"/>
      <c r="AC133" s="6"/>
      <c r="AD133" s="6"/>
      <c r="AE133" s="6"/>
      <c r="AF133" s="6"/>
      <c r="AG133" s="6"/>
      <c r="AH133" s="6"/>
      <c r="AI133" s="6"/>
      <c r="AJ133" s="6"/>
      <c r="AK133" s="6"/>
      <c r="AL133" s="6"/>
      <c r="AM133" s="6"/>
      <c r="AN133" s="6"/>
      <c r="AO133" s="6"/>
      <c r="AP133" s="6"/>
      <c r="AQ133" s="6"/>
      <c r="AR133" s="6"/>
      <c r="AS133" s="6"/>
      <c r="AT133" s="6"/>
      <c r="AU133" s="6"/>
      <c r="AV133" s="6"/>
      <c r="AW133" s="6"/>
      <c r="AX133" s="6"/>
      <c r="AY133" s="6"/>
    </row>
    <row r="134" spans="1:51" x14ac:dyDescent="0.25">
      <c r="A134" s="6"/>
      <c r="B134" s="6"/>
      <c r="C134" s="6"/>
      <c r="D134" s="6"/>
      <c r="E134" s="6"/>
      <c r="F134" s="6"/>
      <c r="G134" s="6"/>
      <c r="H134" s="6"/>
      <c r="I134" s="6"/>
      <c r="J134" s="6"/>
      <c r="K134" s="6"/>
      <c r="L134" s="6"/>
      <c r="M134" s="6"/>
      <c r="N134" s="6"/>
      <c r="O134" s="6"/>
      <c r="P134" s="6"/>
      <c r="Q134" s="6"/>
      <c r="R134" s="6"/>
      <c r="S134" s="6"/>
      <c r="T134" s="6"/>
      <c r="U134" s="6"/>
      <c r="V134" s="6"/>
      <c r="W134" s="6"/>
      <c r="X134" s="6"/>
      <c r="Y134" s="6"/>
      <c r="Z134" s="6"/>
      <c r="AA134" s="6"/>
      <c r="AB134" s="6"/>
      <c r="AC134" s="6"/>
      <c r="AD134" s="6"/>
      <c r="AE134" s="6"/>
      <c r="AF134" s="6"/>
      <c r="AG134" s="6"/>
      <c r="AH134" s="6"/>
      <c r="AI134" s="6"/>
      <c r="AJ134" s="6"/>
      <c r="AK134" s="6"/>
      <c r="AL134" s="6"/>
      <c r="AM134" s="6"/>
      <c r="AN134" s="6"/>
      <c r="AO134" s="6"/>
      <c r="AP134" s="6"/>
      <c r="AQ134" s="6"/>
      <c r="AR134" s="6"/>
      <c r="AS134" s="6"/>
      <c r="AT134" s="6"/>
      <c r="AU134" s="6"/>
      <c r="AV134" s="6"/>
      <c r="AW134" s="6"/>
      <c r="AX134" s="6"/>
      <c r="AY134" s="6"/>
    </row>
    <row r="135" spans="1:51" x14ac:dyDescent="0.25">
      <c r="A135" s="6"/>
      <c r="B135" s="6"/>
      <c r="C135" s="6"/>
      <c r="D135" s="6"/>
      <c r="E135" s="6"/>
      <c r="F135" s="6"/>
      <c r="G135" s="6"/>
      <c r="H135" s="6"/>
      <c r="I135" s="6"/>
      <c r="J135" s="6"/>
      <c r="K135" s="6"/>
      <c r="L135" s="6"/>
      <c r="M135" s="6"/>
      <c r="N135" s="6"/>
      <c r="O135" s="6"/>
      <c r="P135" s="6"/>
      <c r="Q135" s="6"/>
      <c r="R135" s="6"/>
      <c r="S135" s="6"/>
      <c r="T135" s="6"/>
      <c r="U135" s="6"/>
      <c r="V135" s="6"/>
      <c r="W135" s="6"/>
      <c r="X135" s="6"/>
      <c r="Y135" s="6"/>
      <c r="Z135" s="6"/>
      <c r="AA135" s="6"/>
      <c r="AB135" s="6"/>
      <c r="AC135" s="6"/>
      <c r="AD135" s="6"/>
      <c r="AE135" s="6"/>
      <c r="AF135" s="6"/>
      <c r="AG135" s="6"/>
      <c r="AH135" s="6"/>
      <c r="AI135" s="6"/>
      <c r="AJ135" s="6"/>
      <c r="AK135" s="6"/>
      <c r="AL135" s="6"/>
      <c r="AM135" s="6"/>
      <c r="AN135" s="6"/>
      <c r="AO135" s="6"/>
      <c r="AP135" s="6"/>
      <c r="AQ135" s="6"/>
      <c r="AR135" s="6"/>
      <c r="AS135" s="6"/>
      <c r="AT135" s="6"/>
      <c r="AU135" s="6"/>
      <c r="AV135" s="6"/>
      <c r="AW135" s="6"/>
      <c r="AX135" s="6"/>
      <c r="AY135" s="6"/>
    </row>
    <row r="136" spans="1:51" x14ac:dyDescent="0.25">
      <c r="A136" s="6"/>
      <c r="B136" s="6"/>
      <c r="C136" s="6"/>
      <c r="D136" s="6"/>
      <c r="E136" s="6"/>
      <c r="F136" s="6"/>
      <c r="G136" s="6"/>
      <c r="H136" s="6"/>
      <c r="I136" s="6"/>
      <c r="J136" s="6"/>
      <c r="K136" s="6"/>
      <c r="L136" s="6"/>
      <c r="M136" s="6"/>
      <c r="N136" s="6"/>
      <c r="O136" s="6"/>
      <c r="P136" s="6"/>
      <c r="Q136" s="6"/>
      <c r="R136" s="6"/>
      <c r="S136" s="6"/>
      <c r="T136" s="6"/>
      <c r="U136" s="6"/>
      <c r="V136" s="6"/>
      <c r="W136" s="6"/>
      <c r="X136" s="6"/>
      <c r="Y136" s="6"/>
      <c r="Z136" s="6"/>
      <c r="AA136" s="6"/>
      <c r="AB136" s="6"/>
      <c r="AC136" s="6"/>
      <c r="AD136" s="6"/>
      <c r="AE136" s="6"/>
      <c r="AF136" s="6"/>
      <c r="AG136" s="6"/>
      <c r="AH136" s="6"/>
      <c r="AI136" s="6"/>
      <c r="AJ136" s="6"/>
      <c r="AK136" s="6"/>
      <c r="AL136" s="6"/>
      <c r="AM136" s="6"/>
      <c r="AN136" s="6"/>
      <c r="AO136" s="6"/>
      <c r="AP136" s="6"/>
      <c r="AQ136" s="6"/>
      <c r="AR136" s="6"/>
      <c r="AS136" s="6"/>
      <c r="AT136" s="6"/>
      <c r="AU136" s="6"/>
      <c r="AV136" s="6"/>
      <c r="AW136" s="6"/>
      <c r="AX136" s="6"/>
      <c r="AY136" s="6"/>
    </row>
    <row r="137" spans="1:51" x14ac:dyDescent="0.25">
      <c r="A137" s="6"/>
      <c r="B137" s="6"/>
      <c r="C137" s="6"/>
      <c r="D137" s="6"/>
      <c r="E137" s="6"/>
      <c r="F137" s="6"/>
      <c r="G137" s="6"/>
      <c r="H137" s="6"/>
      <c r="I137" s="6"/>
      <c r="J137" s="6"/>
      <c r="K137" s="6"/>
      <c r="L137" s="6"/>
      <c r="M137" s="6"/>
      <c r="N137" s="6"/>
      <c r="O137" s="6"/>
      <c r="P137" s="6"/>
      <c r="Q137" s="6"/>
      <c r="R137" s="6"/>
      <c r="S137" s="6"/>
      <c r="T137" s="6"/>
      <c r="U137" s="6"/>
      <c r="V137" s="6"/>
      <c r="W137" s="6"/>
      <c r="X137" s="6"/>
      <c r="Y137" s="6"/>
      <c r="Z137" s="6"/>
      <c r="AA137" s="6"/>
      <c r="AB137" s="6"/>
      <c r="AC137" s="6"/>
      <c r="AD137" s="6"/>
      <c r="AE137" s="6"/>
      <c r="AF137" s="6"/>
      <c r="AG137" s="6"/>
      <c r="AH137" s="6"/>
      <c r="AI137" s="6"/>
      <c r="AJ137" s="6"/>
      <c r="AK137" s="6"/>
      <c r="AL137" s="6"/>
      <c r="AM137" s="6"/>
      <c r="AN137" s="6"/>
      <c r="AO137" s="6"/>
      <c r="AP137" s="6"/>
      <c r="AQ137" s="6"/>
      <c r="AR137" s="6"/>
      <c r="AS137" s="6"/>
      <c r="AT137" s="6"/>
      <c r="AU137" s="6"/>
      <c r="AV137" s="6"/>
      <c r="AW137" s="6"/>
      <c r="AX137" s="6"/>
      <c r="AY137" s="6"/>
    </row>
    <row r="138" spans="1:51" x14ac:dyDescent="0.25">
      <c r="A138" s="6"/>
      <c r="B138" s="6"/>
      <c r="C138" s="6"/>
      <c r="D138" s="6"/>
      <c r="E138" s="6"/>
      <c r="F138" s="6"/>
      <c r="G138" s="6"/>
      <c r="H138" s="6"/>
      <c r="I138" s="6"/>
      <c r="J138" s="6"/>
      <c r="K138" s="6"/>
      <c r="L138" s="6"/>
      <c r="M138" s="6"/>
      <c r="N138" s="6"/>
      <c r="O138" s="6"/>
      <c r="P138" s="6"/>
      <c r="Q138" s="6"/>
      <c r="R138" s="6"/>
      <c r="S138" s="6"/>
      <c r="T138" s="6"/>
      <c r="U138" s="6"/>
      <c r="V138" s="6"/>
      <c r="W138" s="6"/>
      <c r="X138" s="6"/>
      <c r="Y138" s="6"/>
      <c r="Z138" s="6"/>
      <c r="AA138" s="6"/>
      <c r="AB138" s="6"/>
      <c r="AC138" s="6"/>
      <c r="AD138" s="6"/>
      <c r="AE138" s="6"/>
      <c r="AF138" s="6"/>
      <c r="AG138" s="6"/>
      <c r="AH138" s="6"/>
      <c r="AI138" s="6"/>
      <c r="AJ138" s="6"/>
      <c r="AK138" s="6"/>
      <c r="AL138" s="6"/>
      <c r="AM138" s="6"/>
      <c r="AN138" s="6"/>
      <c r="AO138" s="6"/>
      <c r="AP138" s="6"/>
      <c r="AQ138" s="6"/>
      <c r="AR138" s="6"/>
      <c r="AS138" s="6"/>
      <c r="AT138" s="6"/>
      <c r="AU138" s="6"/>
      <c r="AV138" s="6"/>
      <c r="AW138" s="6"/>
      <c r="AX138" s="6"/>
      <c r="AY138" s="6"/>
    </row>
    <row r="139" spans="1:51" x14ac:dyDescent="0.25">
      <c r="A139" s="6"/>
      <c r="B139" s="6"/>
      <c r="C139" s="6"/>
      <c r="D139" s="6"/>
      <c r="E139" s="6"/>
      <c r="F139" s="6"/>
      <c r="G139" s="6"/>
      <c r="H139" s="6"/>
      <c r="I139" s="6"/>
      <c r="J139" s="6"/>
      <c r="K139" s="6"/>
      <c r="L139" s="6"/>
      <c r="M139" s="6"/>
      <c r="N139" s="6"/>
      <c r="O139" s="6"/>
      <c r="P139" s="6"/>
      <c r="Q139" s="6"/>
      <c r="R139" s="6"/>
      <c r="S139" s="6"/>
      <c r="T139" s="6"/>
      <c r="U139" s="6"/>
      <c r="V139" s="6"/>
      <c r="W139" s="6"/>
      <c r="X139" s="6"/>
      <c r="Y139" s="6"/>
      <c r="Z139" s="6"/>
      <c r="AA139" s="6"/>
      <c r="AB139" s="6"/>
      <c r="AC139" s="6"/>
      <c r="AD139" s="6"/>
      <c r="AE139" s="6"/>
      <c r="AF139" s="6"/>
      <c r="AG139" s="6"/>
      <c r="AH139" s="6"/>
      <c r="AI139" s="6"/>
      <c r="AJ139" s="6"/>
      <c r="AK139" s="6"/>
      <c r="AL139" s="6"/>
      <c r="AM139" s="6"/>
      <c r="AN139" s="6"/>
      <c r="AO139" s="6"/>
      <c r="AP139" s="6"/>
      <c r="AQ139" s="6"/>
      <c r="AR139" s="6"/>
      <c r="AS139" s="6"/>
      <c r="AT139" s="6"/>
      <c r="AU139" s="6"/>
      <c r="AV139" s="6"/>
      <c r="AW139" s="6"/>
      <c r="AX139" s="6"/>
      <c r="AY139" s="6"/>
    </row>
    <row r="140" spans="1:51" x14ac:dyDescent="0.25">
      <c r="A140" s="6"/>
      <c r="B140" s="6"/>
      <c r="C140" s="6"/>
      <c r="D140" s="6"/>
      <c r="E140" s="6"/>
      <c r="F140" s="6"/>
      <c r="G140" s="6"/>
      <c r="H140" s="6"/>
      <c r="I140" s="6"/>
      <c r="J140" s="6"/>
      <c r="K140" s="6"/>
      <c r="L140" s="6"/>
      <c r="M140" s="6"/>
      <c r="N140" s="6"/>
      <c r="O140" s="6"/>
      <c r="P140" s="6"/>
      <c r="Q140" s="6"/>
      <c r="R140" s="6"/>
      <c r="S140" s="6"/>
      <c r="T140" s="6"/>
      <c r="U140" s="6"/>
      <c r="V140" s="6"/>
      <c r="W140" s="6"/>
      <c r="X140" s="6"/>
      <c r="Y140" s="6"/>
      <c r="Z140" s="6"/>
      <c r="AA140" s="6"/>
      <c r="AB140" s="6"/>
      <c r="AC140" s="6"/>
      <c r="AD140" s="6"/>
      <c r="AE140" s="6"/>
      <c r="AF140" s="6"/>
      <c r="AG140" s="6"/>
      <c r="AH140" s="6"/>
      <c r="AI140" s="6"/>
      <c r="AJ140" s="6"/>
      <c r="AK140" s="6"/>
      <c r="AL140" s="6"/>
      <c r="AM140" s="6"/>
      <c r="AN140" s="6"/>
      <c r="AO140" s="6"/>
      <c r="AP140" s="6"/>
      <c r="AQ140" s="6"/>
      <c r="AR140" s="6"/>
      <c r="AS140" s="6"/>
      <c r="AT140" s="6"/>
      <c r="AU140" s="6"/>
      <c r="AV140" s="6"/>
      <c r="AW140" s="6"/>
      <c r="AX140" s="6"/>
      <c r="AY140" s="6"/>
    </row>
    <row r="141" spans="1:51" x14ac:dyDescent="0.25">
      <c r="A141" s="6"/>
      <c r="B141" s="6"/>
      <c r="C141" s="6"/>
      <c r="D141" s="6"/>
      <c r="E141" s="6"/>
      <c r="F141" s="6"/>
      <c r="G141" s="6"/>
      <c r="H141" s="6"/>
      <c r="I141" s="6"/>
      <c r="J141" s="6"/>
      <c r="K141" s="6"/>
      <c r="L141" s="6"/>
      <c r="M141" s="6"/>
      <c r="N141" s="6"/>
      <c r="O141" s="6"/>
      <c r="P141" s="6"/>
      <c r="Q141" s="6"/>
      <c r="R141" s="6"/>
      <c r="S141" s="6"/>
      <c r="T141" s="6"/>
      <c r="U141" s="6"/>
      <c r="V141" s="6"/>
      <c r="W141" s="6"/>
      <c r="X141" s="6"/>
      <c r="Y141" s="6"/>
      <c r="Z141" s="6"/>
      <c r="AA141" s="6"/>
      <c r="AB141" s="6"/>
      <c r="AC141" s="6"/>
      <c r="AD141" s="6"/>
      <c r="AE141" s="6"/>
      <c r="AF141" s="6"/>
      <c r="AG141" s="6"/>
      <c r="AH141" s="6"/>
      <c r="AI141" s="6"/>
      <c r="AJ141" s="6"/>
      <c r="AK141" s="6"/>
      <c r="AL141" s="6"/>
      <c r="AM141" s="6"/>
      <c r="AN141" s="6"/>
      <c r="AO141" s="6"/>
      <c r="AP141" s="6"/>
      <c r="AQ141" s="6"/>
      <c r="AR141" s="6"/>
      <c r="AS141" s="6"/>
      <c r="AT141" s="6"/>
      <c r="AU141" s="6"/>
      <c r="AV141" s="6"/>
      <c r="AW141" s="6"/>
      <c r="AX141" s="6"/>
      <c r="AY141" s="6"/>
    </row>
    <row r="142" spans="1:51" x14ac:dyDescent="0.25">
      <c r="A142" s="6"/>
      <c r="B142" s="6"/>
      <c r="C142" s="6"/>
      <c r="D142" s="6"/>
      <c r="E142" s="6"/>
      <c r="F142" s="6"/>
      <c r="G142" s="6"/>
      <c r="H142" s="6"/>
      <c r="I142" s="6"/>
      <c r="J142" s="6"/>
      <c r="K142" s="6"/>
      <c r="L142" s="6"/>
      <c r="M142" s="6"/>
      <c r="N142" s="6"/>
      <c r="O142" s="6"/>
      <c r="P142" s="6"/>
      <c r="Q142" s="6"/>
      <c r="R142" s="6"/>
      <c r="S142" s="6"/>
      <c r="T142" s="6"/>
      <c r="U142" s="6"/>
      <c r="V142" s="6"/>
      <c r="W142" s="6"/>
      <c r="X142" s="6"/>
      <c r="Y142" s="6"/>
      <c r="Z142" s="6"/>
      <c r="AA142" s="6"/>
      <c r="AB142" s="6"/>
      <c r="AC142" s="6"/>
      <c r="AD142" s="6"/>
      <c r="AE142" s="6"/>
      <c r="AF142" s="6"/>
      <c r="AG142" s="6"/>
      <c r="AH142" s="6"/>
      <c r="AI142" s="6"/>
      <c r="AJ142" s="6"/>
      <c r="AK142" s="6"/>
      <c r="AL142" s="6"/>
      <c r="AM142" s="6"/>
      <c r="AN142" s="6"/>
      <c r="AO142" s="6"/>
      <c r="AP142" s="6"/>
      <c r="AQ142" s="6"/>
      <c r="AR142" s="6"/>
      <c r="AS142" s="6"/>
      <c r="AT142" s="6"/>
      <c r="AU142" s="6"/>
      <c r="AV142" s="6"/>
      <c r="AW142" s="6"/>
      <c r="AX142" s="6"/>
      <c r="AY142" s="6"/>
    </row>
    <row r="143" spans="1:51" x14ac:dyDescent="0.25">
      <c r="A143" s="6"/>
      <c r="B143" s="6"/>
      <c r="C143" s="6"/>
      <c r="D143" s="6"/>
      <c r="E143" s="6"/>
      <c r="F143" s="6"/>
      <c r="G143" s="6"/>
      <c r="H143" s="6"/>
      <c r="I143" s="6"/>
      <c r="J143" s="6"/>
      <c r="K143" s="6"/>
      <c r="L143" s="6"/>
      <c r="M143" s="6"/>
      <c r="N143" s="6"/>
      <c r="O143" s="6"/>
      <c r="P143" s="6"/>
      <c r="Q143" s="6"/>
      <c r="R143" s="6"/>
      <c r="S143" s="6"/>
      <c r="T143" s="6"/>
      <c r="U143" s="6"/>
      <c r="V143" s="6"/>
      <c r="W143" s="6"/>
      <c r="X143" s="6"/>
      <c r="Y143" s="6"/>
      <c r="Z143" s="6"/>
      <c r="AA143" s="6"/>
      <c r="AB143" s="6"/>
      <c r="AC143" s="6"/>
      <c r="AD143" s="6"/>
      <c r="AE143" s="6"/>
      <c r="AF143" s="6"/>
      <c r="AG143" s="6"/>
      <c r="AH143" s="6"/>
      <c r="AI143" s="6"/>
      <c r="AJ143" s="6"/>
      <c r="AK143" s="6"/>
      <c r="AL143" s="6"/>
      <c r="AM143" s="6"/>
      <c r="AN143" s="6"/>
      <c r="AO143" s="6"/>
      <c r="AP143" s="6"/>
      <c r="AQ143" s="6"/>
      <c r="AR143" s="6"/>
      <c r="AS143" s="6"/>
      <c r="AT143" s="6"/>
      <c r="AU143" s="6"/>
      <c r="AV143" s="6"/>
      <c r="AW143" s="6"/>
      <c r="AX143" s="6"/>
      <c r="AY143" s="6"/>
    </row>
    <row r="144" spans="1:51" x14ac:dyDescent="0.25">
      <c r="A144" s="6"/>
      <c r="B144" s="6"/>
      <c r="C144" s="6"/>
      <c r="D144" s="6"/>
      <c r="E144" s="6"/>
      <c r="F144" s="6"/>
      <c r="G144" s="6"/>
      <c r="H144" s="6"/>
      <c r="I144" s="6"/>
      <c r="J144" s="6"/>
      <c r="K144" s="6"/>
      <c r="L144" s="6"/>
      <c r="M144" s="6"/>
      <c r="N144" s="6"/>
      <c r="O144" s="6"/>
      <c r="P144" s="6"/>
      <c r="Q144" s="6"/>
      <c r="R144" s="6"/>
      <c r="S144" s="6"/>
      <c r="T144" s="6"/>
      <c r="U144" s="6"/>
      <c r="V144" s="6"/>
      <c r="W144" s="6"/>
      <c r="X144" s="6"/>
      <c r="Y144" s="6"/>
      <c r="Z144" s="6"/>
      <c r="AA144" s="6"/>
      <c r="AB144" s="6"/>
      <c r="AC144" s="6"/>
      <c r="AD144" s="6"/>
      <c r="AE144" s="6"/>
      <c r="AF144" s="6"/>
      <c r="AG144" s="6"/>
      <c r="AH144" s="6"/>
      <c r="AI144" s="6"/>
      <c r="AJ144" s="6"/>
      <c r="AK144" s="6"/>
      <c r="AL144" s="6"/>
      <c r="AM144" s="6"/>
      <c r="AN144" s="6"/>
      <c r="AO144" s="6"/>
      <c r="AP144" s="6"/>
      <c r="AQ144" s="6"/>
      <c r="AR144" s="6"/>
      <c r="AS144" s="6"/>
      <c r="AT144" s="6"/>
      <c r="AU144" s="6"/>
      <c r="AV144" s="6"/>
      <c r="AW144" s="6"/>
      <c r="AX144" s="6"/>
      <c r="AY144" s="6"/>
    </row>
    <row r="145" spans="1:51" x14ac:dyDescent="0.25">
      <c r="A145" s="6"/>
      <c r="B145" s="6"/>
      <c r="C145" s="6"/>
      <c r="D145" s="6"/>
      <c r="E145" s="6"/>
      <c r="F145" s="6"/>
      <c r="G145" s="6"/>
      <c r="H145" s="6"/>
      <c r="I145" s="6"/>
      <c r="J145" s="6"/>
      <c r="K145" s="6"/>
      <c r="L145" s="6"/>
      <c r="M145" s="6"/>
      <c r="N145" s="6"/>
      <c r="O145" s="6"/>
      <c r="P145" s="6"/>
      <c r="Q145" s="6"/>
      <c r="R145" s="6"/>
      <c r="S145" s="6"/>
      <c r="T145" s="6"/>
      <c r="U145" s="6"/>
      <c r="V145" s="6"/>
      <c r="W145" s="6"/>
      <c r="X145" s="6"/>
      <c r="Y145" s="6"/>
      <c r="Z145" s="6"/>
      <c r="AA145" s="6"/>
      <c r="AB145" s="6"/>
      <c r="AC145" s="6"/>
      <c r="AD145" s="6"/>
      <c r="AE145" s="6"/>
      <c r="AF145" s="6"/>
      <c r="AG145" s="6"/>
      <c r="AH145" s="6"/>
      <c r="AI145" s="6"/>
      <c r="AJ145" s="6"/>
      <c r="AK145" s="6"/>
      <c r="AL145" s="6"/>
      <c r="AM145" s="6"/>
      <c r="AN145" s="6"/>
      <c r="AO145" s="6"/>
      <c r="AP145" s="6"/>
      <c r="AQ145" s="6"/>
      <c r="AR145" s="6"/>
      <c r="AS145" s="6"/>
      <c r="AT145" s="6"/>
      <c r="AU145" s="6"/>
      <c r="AV145" s="6"/>
      <c r="AW145" s="6"/>
      <c r="AX145" s="6"/>
      <c r="AY145" s="6"/>
    </row>
    <row r="146" spans="1:51" x14ac:dyDescent="0.25">
      <c r="A146" s="6"/>
      <c r="B146" s="6"/>
      <c r="C146" s="6"/>
      <c r="D146" s="6"/>
      <c r="E146" s="6"/>
      <c r="F146" s="6"/>
      <c r="G146" s="6"/>
      <c r="H146" s="6"/>
      <c r="I146" s="6"/>
      <c r="J146" s="6"/>
      <c r="K146" s="6"/>
      <c r="L146" s="6"/>
      <c r="M146" s="6"/>
      <c r="N146" s="6"/>
      <c r="O146" s="6"/>
      <c r="P146" s="6"/>
      <c r="Q146" s="6"/>
      <c r="R146" s="6"/>
      <c r="S146" s="6"/>
      <c r="T146" s="6"/>
      <c r="U146" s="6"/>
      <c r="V146" s="6"/>
      <c r="W146" s="6"/>
      <c r="X146" s="6"/>
      <c r="Y146" s="6"/>
      <c r="Z146" s="6"/>
      <c r="AA146" s="6"/>
      <c r="AB146" s="6"/>
      <c r="AC146" s="6"/>
      <c r="AD146" s="6"/>
      <c r="AE146" s="6"/>
      <c r="AF146" s="6"/>
      <c r="AG146" s="6"/>
      <c r="AH146" s="6"/>
      <c r="AI146" s="6"/>
      <c r="AJ146" s="6"/>
      <c r="AK146" s="6"/>
      <c r="AL146" s="6"/>
      <c r="AM146" s="6"/>
      <c r="AN146" s="6"/>
      <c r="AO146" s="6"/>
      <c r="AP146" s="6"/>
      <c r="AQ146" s="6"/>
      <c r="AR146" s="6"/>
      <c r="AS146" s="6"/>
      <c r="AT146" s="6"/>
      <c r="AU146" s="6"/>
      <c r="AV146" s="6"/>
      <c r="AW146" s="6"/>
      <c r="AX146" s="6"/>
      <c r="AY146" s="6"/>
    </row>
    <row r="147" spans="1:51" x14ac:dyDescent="0.25">
      <c r="A147" s="6"/>
      <c r="B147" s="6"/>
      <c r="C147" s="6"/>
      <c r="D147" s="6"/>
      <c r="E147" s="6"/>
      <c r="F147" s="6"/>
      <c r="G147" s="6"/>
      <c r="H147" s="6"/>
      <c r="I147" s="6"/>
      <c r="J147" s="6"/>
      <c r="K147" s="6"/>
      <c r="L147" s="6"/>
      <c r="M147" s="6"/>
      <c r="N147" s="6"/>
      <c r="O147" s="6"/>
      <c r="P147" s="6"/>
      <c r="Q147" s="6"/>
      <c r="R147" s="6"/>
      <c r="S147" s="6"/>
      <c r="T147" s="6"/>
      <c r="U147" s="6"/>
      <c r="V147" s="6"/>
      <c r="W147" s="6"/>
      <c r="X147" s="6"/>
      <c r="Y147" s="6"/>
      <c r="Z147" s="6"/>
      <c r="AA147" s="6"/>
      <c r="AB147" s="6"/>
      <c r="AC147" s="6"/>
      <c r="AD147" s="6"/>
      <c r="AE147" s="6"/>
      <c r="AF147" s="6"/>
      <c r="AG147" s="6"/>
      <c r="AH147" s="6"/>
      <c r="AI147" s="6"/>
      <c r="AJ147" s="6"/>
      <c r="AK147" s="6"/>
      <c r="AL147" s="6"/>
      <c r="AM147" s="6"/>
      <c r="AN147" s="6"/>
      <c r="AO147" s="6"/>
      <c r="AP147" s="6"/>
      <c r="AQ147" s="6"/>
      <c r="AR147" s="6"/>
      <c r="AS147" s="6"/>
      <c r="AT147" s="6"/>
      <c r="AU147" s="6"/>
      <c r="AV147" s="6"/>
      <c r="AW147" s="6"/>
      <c r="AX147" s="6"/>
      <c r="AY147" s="6"/>
    </row>
    <row r="148" spans="1:51" x14ac:dyDescent="0.25">
      <c r="A148" s="6"/>
      <c r="B148" s="6"/>
      <c r="C148" s="6"/>
      <c r="D148" s="6"/>
      <c r="E148" s="6"/>
      <c r="F148" s="6"/>
      <c r="G148" s="6"/>
      <c r="H148" s="6"/>
      <c r="I148" s="6"/>
      <c r="J148" s="6"/>
      <c r="K148" s="6"/>
      <c r="L148" s="6"/>
      <c r="M148" s="6"/>
      <c r="N148" s="6"/>
      <c r="O148" s="6"/>
      <c r="P148" s="6"/>
      <c r="Q148" s="6"/>
      <c r="R148" s="6"/>
      <c r="S148" s="6"/>
      <c r="T148" s="6"/>
      <c r="U148" s="6"/>
      <c r="V148" s="6"/>
      <c r="W148" s="6"/>
      <c r="X148" s="6"/>
      <c r="Y148" s="6"/>
      <c r="Z148" s="6"/>
      <c r="AA148" s="6"/>
      <c r="AB148" s="6"/>
      <c r="AC148" s="6"/>
      <c r="AD148" s="6"/>
      <c r="AE148" s="6"/>
      <c r="AF148" s="6"/>
      <c r="AG148" s="6"/>
      <c r="AH148" s="6"/>
      <c r="AI148" s="6"/>
      <c r="AJ148" s="6"/>
      <c r="AK148" s="6"/>
      <c r="AL148" s="6"/>
      <c r="AM148" s="6"/>
      <c r="AN148" s="6"/>
      <c r="AO148" s="6"/>
      <c r="AP148" s="6"/>
      <c r="AQ148" s="6"/>
      <c r="AR148" s="6"/>
      <c r="AS148" s="6"/>
      <c r="AT148" s="6"/>
      <c r="AU148" s="6"/>
      <c r="AV148" s="6"/>
      <c r="AW148" s="6"/>
      <c r="AX148" s="6"/>
      <c r="AY148" s="6"/>
    </row>
    <row r="149" spans="1:51" x14ac:dyDescent="0.25">
      <c r="A149" s="6"/>
      <c r="B149" s="6"/>
      <c r="C149" s="6"/>
      <c r="D149" s="6"/>
      <c r="E149" s="6"/>
      <c r="F149" s="6"/>
      <c r="G149" s="6"/>
      <c r="H149" s="6"/>
      <c r="I149" s="6"/>
      <c r="J149" s="6"/>
      <c r="K149" s="6"/>
      <c r="L149" s="6"/>
      <c r="M149" s="6"/>
      <c r="N149" s="6"/>
      <c r="O149" s="6"/>
      <c r="P149" s="6"/>
      <c r="Q149" s="6"/>
      <c r="R149" s="6"/>
      <c r="S149" s="6"/>
      <c r="T149" s="6"/>
      <c r="U149" s="6"/>
      <c r="V149" s="6"/>
      <c r="W149" s="6"/>
      <c r="X149" s="6"/>
      <c r="Y149" s="6"/>
      <c r="Z149" s="6"/>
      <c r="AA149" s="6"/>
      <c r="AB149" s="6"/>
      <c r="AC149" s="6"/>
      <c r="AD149" s="6"/>
      <c r="AE149" s="6"/>
      <c r="AF149" s="6"/>
      <c r="AG149" s="6"/>
      <c r="AH149" s="6"/>
      <c r="AI149" s="6"/>
      <c r="AJ149" s="6"/>
      <c r="AK149" s="6"/>
      <c r="AL149" s="6"/>
      <c r="AM149" s="6"/>
      <c r="AN149" s="6"/>
      <c r="AO149" s="6"/>
      <c r="AP149" s="6"/>
      <c r="AQ149" s="6"/>
      <c r="AR149" s="6"/>
      <c r="AS149" s="6"/>
      <c r="AT149" s="6"/>
      <c r="AU149" s="6"/>
      <c r="AV149" s="6"/>
      <c r="AW149" s="6"/>
      <c r="AX149" s="6"/>
      <c r="AY149" s="6"/>
    </row>
    <row r="150" spans="1:51" x14ac:dyDescent="0.25">
      <c r="A150" s="6"/>
      <c r="B150" s="6"/>
      <c r="C150" s="6"/>
      <c r="D150" s="6"/>
      <c r="E150" s="6"/>
      <c r="F150" s="6"/>
      <c r="G150" s="6"/>
      <c r="H150" s="6"/>
      <c r="I150" s="6"/>
      <c r="J150" s="6"/>
      <c r="K150" s="6"/>
      <c r="L150" s="6"/>
      <c r="M150" s="6"/>
      <c r="N150" s="6"/>
      <c r="O150" s="6"/>
      <c r="P150" s="6"/>
      <c r="Q150" s="6"/>
      <c r="R150" s="6"/>
      <c r="S150" s="6"/>
      <c r="T150" s="6"/>
      <c r="U150" s="6"/>
      <c r="V150" s="6"/>
      <c r="W150" s="6"/>
      <c r="X150" s="6"/>
      <c r="Y150" s="6"/>
      <c r="Z150" s="6"/>
      <c r="AA150" s="6"/>
      <c r="AB150" s="6"/>
      <c r="AC150" s="6"/>
      <c r="AD150" s="6"/>
      <c r="AE150" s="6"/>
      <c r="AF150" s="6"/>
      <c r="AG150" s="6"/>
      <c r="AH150" s="6"/>
      <c r="AI150" s="6"/>
      <c r="AJ150" s="6"/>
      <c r="AK150" s="6"/>
      <c r="AL150" s="6"/>
      <c r="AM150" s="6"/>
      <c r="AN150" s="6"/>
      <c r="AO150" s="6"/>
      <c r="AP150" s="6"/>
      <c r="AQ150" s="6"/>
      <c r="AR150" s="6"/>
      <c r="AS150" s="6"/>
      <c r="AT150" s="6"/>
      <c r="AU150" s="6"/>
      <c r="AV150" s="6"/>
      <c r="AW150" s="6"/>
      <c r="AX150" s="6"/>
      <c r="AY150" s="6"/>
    </row>
    <row r="151" spans="1:51" x14ac:dyDescent="0.25">
      <c r="A151" s="6"/>
      <c r="B151" s="6"/>
      <c r="C151" s="6"/>
      <c r="D151" s="6"/>
      <c r="E151" s="6"/>
      <c r="F151" s="6"/>
      <c r="G151" s="6"/>
      <c r="H151" s="6"/>
      <c r="I151" s="6"/>
      <c r="J151" s="6"/>
      <c r="K151" s="6"/>
      <c r="L151" s="6"/>
      <c r="M151" s="6"/>
      <c r="N151" s="6"/>
      <c r="O151" s="6"/>
      <c r="P151" s="6"/>
      <c r="Q151" s="6"/>
      <c r="R151" s="6"/>
      <c r="S151" s="6"/>
      <c r="T151" s="6"/>
      <c r="U151" s="6"/>
      <c r="V151" s="6"/>
      <c r="W151" s="6"/>
      <c r="X151" s="6"/>
      <c r="Y151" s="6"/>
      <c r="Z151" s="6"/>
      <c r="AA151" s="6"/>
      <c r="AB151" s="6"/>
      <c r="AC151" s="6"/>
      <c r="AD151" s="6"/>
      <c r="AE151" s="6"/>
      <c r="AF151" s="6"/>
      <c r="AG151" s="6"/>
      <c r="AH151" s="6"/>
      <c r="AI151" s="6"/>
      <c r="AJ151" s="6"/>
      <c r="AK151" s="6"/>
      <c r="AL151" s="6"/>
      <c r="AM151" s="6"/>
      <c r="AN151" s="6"/>
      <c r="AO151" s="6"/>
      <c r="AP151" s="6"/>
      <c r="AQ151" s="6"/>
      <c r="AR151" s="6"/>
      <c r="AS151" s="6"/>
      <c r="AT151" s="6"/>
      <c r="AU151" s="6"/>
      <c r="AV151" s="6"/>
      <c r="AW151" s="6"/>
      <c r="AX151" s="6"/>
      <c r="AY151" s="6"/>
    </row>
    <row r="152" spans="1:51" x14ac:dyDescent="0.25">
      <c r="A152" s="6"/>
      <c r="B152" s="6"/>
      <c r="C152" s="6"/>
      <c r="D152" s="6"/>
      <c r="E152" s="6"/>
      <c r="F152" s="6"/>
      <c r="G152" s="6"/>
      <c r="H152" s="6"/>
      <c r="I152" s="6"/>
      <c r="J152" s="6"/>
      <c r="K152" s="6"/>
      <c r="L152" s="6"/>
      <c r="M152" s="6"/>
      <c r="N152" s="6"/>
      <c r="O152" s="6"/>
      <c r="P152" s="6"/>
      <c r="Q152" s="6"/>
      <c r="R152" s="6"/>
      <c r="S152" s="6"/>
      <c r="T152" s="6"/>
      <c r="U152" s="6"/>
      <c r="V152" s="6"/>
      <c r="W152" s="6"/>
      <c r="X152" s="6"/>
      <c r="Y152" s="6"/>
      <c r="Z152" s="6"/>
      <c r="AA152" s="6"/>
      <c r="AB152" s="6"/>
      <c r="AC152" s="6"/>
      <c r="AD152" s="6"/>
      <c r="AE152" s="6"/>
      <c r="AF152" s="6"/>
      <c r="AG152" s="6"/>
      <c r="AH152" s="6"/>
      <c r="AI152" s="6"/>
      <c r="AJ152" s="6"/>
      <c r="AK152" s="6"/>
      <c r="AL152" s="6"/>
      <c r="AM152" s="6"/>
      <c r="AN152" s="6"/>
      <c r="AO152" s="6"/>
      <c r="AP152" s="6"/>
      <c r="AQ152" s="6"/>
      <c r="AR152" s="6"/>
      <c r="AS152" s="6"/>
      <c r="AT152" s="6"/>
      <c r="AU152" s="6"/>
      <c r="AV152" s="6"/>
      <c r="AW152" s="6"/>
      <c r="AX152" s="6"/>
      <c r="AY152" s="6"/>
    </row>
    <row r="153" spans="1:51" x14ac:dyDescent="0.25">
      <c r="A153" s="6"/>
      <c r="B153" s="6"/>
      <c r="C153" s="6"/>
      <c r="D153" s="6"/>
      <c r="E153" s="6"/>
      <c r="F153" s="6"/>
      <c r="G153" s="6"/>
      <c r="H153" s="6"/>
      <c r="I153" s="6"/>
      <c r="J153" s="6"/>
      <c r="K153" s="6"/>
      <c r="L153" s="6"/>
      <c r="M153" s="6"/>
      <c r="N153" s="6"/>
      <c r="O153" s="6"/>
      <c r="P153" s="6"/>
      <c r="Q153" s="6"/>
      <c r="R153" s="6"/>
      <c r="S153" s="6"/>
      <c r="T153" s="6"/>
      <c r="U153" s="6"/>
      <c r="V153" s="6"/>
      <c r="W153" s="6"/>
      <c r="X153" s="6"/>
      <c r="Y153" s="6"/>
      <c r="Z153" s="6"/>
      <c r="AA153" s="6"/>
      <c r="AB153" s="6"/>
      <c r="AC153" s="6"/>
      <c r="AD153" s="6"/>
      <c r="AE153" s="6"/>
      <c r="AF153" s="6"/>
      <c r="AG153" s="6"/>
      <c r="AH153" s="6"/>
      <c r="AI153" s="6"/>
      <c r="AJ153" s="6"/>
      <c r="AK153" s="6"/>
      <c r="AL153" s="6"/>
      <c r="AM153" s="6"/>
      <c r="AN153" s="6"/>
      <c r="AO153" s="6"/>
      <c r="AP153" s="6"/>
      <c r="AQ153" s="6"/>
      <c r="AR153" s="6"/>
      <c r="AS153" s="6"/>
      <c r="AT153" s="6"/>
      <c r="AU153" s="6"/>
      <c r="AV153" s="6"/>
      <c r="AW153" s="6"/>
      <c r="AX153" s="6"/>
      <c r="AY153" s="6"/>
    </row>
    <row r="154" spans="1:51" x14ac:dyDescent="0.25">
      <c r="A154" s="6"/>
      <c r="B154" s="6"/>
      <c r="C154" s="6"/>
      <c r="D154" s="6"/>
      <c r="E154" s="6"/>
      <c r="F154" s="6"/>
      <c r="G154" s="6"/>
      <c r="H154" s="6"/>
      <c r="I154" s="6"/>
      <c r="J154" s="6"/>
      <c r="K154" s="6"/>
      <c r="L154" s="6"/>
      <c r="M154" s="6"/>
      <c r="N154" s="6"/>
      <c r="O154" s="6"/>
      <c r="P154" s="6"/>
      <c r="Q154" s="6"/>
      <c r="R154" s="6"/>
      <c r="S154" s="6"/>
      <c r="T154" s="6"/>
      <c r="U154" s="6"/>
      <c r="V154" s="6"/>
      <c r="W154" s="6"/>
      <c r="X154" s="6"/>
      <c r="Y154" s="6"/>
      <c r="Z154" s="6"/>
      <c r="AA154" s="6"/>
      <c r="AB154" s="6"/>
      <c r="AC154" s="6"/>
      <c r="AD154" s="6"/>
      <c r="AE154" s="6"/>
      <c r="AF154" s="6"/>
      <c r="AG154" s="6"/>
      <c r="AH154" s="6"/>
      <c r="AI154" s="6"/>
      <c r="AJ154" s="6"/>
      <c r="AK154" s="6"/>
      <c r="AL154" s="6"/>
      <c r="AM154" s="6"/>
      <c r="AN154" s="6"/>
      <c r="AO154" s="6"/>
      <c r="AP154" s="6"/>
      <c r="AQ154" s="6"/>
      <c r="AR154" s="6"/>
      <c r="AS154" s="6"/>
      <c r="AT154" s="6"/>
      <c r="AU154" s="6"/>
      <c r="AV154" s="6"/>
      <c r="AW154" s="6"/>
      <c r="AX154" s="6"/>
      <c r="AY154" s="6"/>
    </row>
    <row r="155" spans="1:51" x14ac:dyDescent="0.25">
      <c r="A155" s="6"/>
      <c r="B155" s="6"/>
      <c r="C155" s="6"/>
      <c r="D155" s="6"/>
      <c r="E155" s="6"/>
      <c r="F155" s="6"/>
      <c r="G155" s="6"/>
      <c r="H155" s="6"/>
      <c r="I155" s="6"/>
      <c r="J155" s="6"/>
      <c r="K155" s="6"/>
      <c r="L155" s="6"/>
      <c r="M155" s="6"/>
      <c r="N155" s="6"/>
      <c r="O155" s="6"/>
      <c r="P155" s="6"/>
      <c r="Q155" s="6"/>
      <c r="R155" s="6"/>
      <c r="S155" s="6"/>
      <c r="T155" s="6"/>
      <c r="U155" s="6"/>
      <c r="V155" s="6"/>
      <c r="W155" s="6"/>
      <c r="X155" s="6"/>
      <c r="Y155" s="6"/>
      <c r="Z155" s="6"/>
      <c r="AA155" s="6"/>
      <c r="AB155" s="6"/>
      <c r="AC155" s="6"/>
      <c r="AD155" s="6"/>
      <c r="AE155" s="6"/>
      <c r="AF155" s="6"/>
      <c r="AG155" s="6"/>
      <c r="AH155" s="6"/>
      <c r="AI155" s="6"/>
      <c r="AJ155" s="6"/>
      <c r="AK155" s="6"/>
      <c r="AL155" s="6"/>
      <c r="AM155" s="6"/>
      <c r="AN155" s="6"/>
      <c r="AO155" s="6"/>
      <c r="AP155" s="6"/>
      <c r="AQ155" s="6"/>
      <c r="AR155" s="6"/>
      <c r="AS155" s="6"/>
      <c r="AT155" s="6"/>
      <c r="AU155" s="6"/>
      <c r="AV155" s="6"/>
      <c r="AW155" s="6"/>
      <c r="AX155" s="6"/>
      <c r="AY155" s="6"/>
    </row>
    <row r="156" spans="1:51" x14ac:dyDescent="0.25">
      <c r="A156" s="6"/>
      <c r="B156" s="6"/>
      <c r="C156" s="6"/>
      <c r="D156" s="6"/>
      <c r="E156" s="6"/>
      <c r="F156" s="6"/>
      <c r="G156" s="6"/>
      <c r="H156" s="6"/>
      <c r="I156" s="6"/>
      <c r="J156" s="6"/>
      <c r="K156" s="6"/>
      <c r="L156" s="6"/>
      <c r="M156" s="6"/>
      <c r="N156" s="6"/>
      <c r="O156" s="6"/>
      <c r="P156" s="6"/>
      <c r="Q156" s="6"/>
      <c r="R156" s="6"/>
      <c r="S156" s="6"/>
      <c r="T156" s="6"/>
      <c r="U156" s="6"/>
      <c r="V156" s="6"/>
      <c r="W156" s="6"/>
      <c r="X156" s="6"/>
      <c r="Y156" s="6"/>
      <c r="Z156" s="6"/>
      <c r="AA156" s="6"/>
      <c r="AB156" s="6"/>
      <c r="AC156" s="6"/>
      <c r="AD156" s="6"/>
      <c r="AE156" s="6"/>
      <c r="AF156" s="6"/>
      <c r="AG156" s="6"/>
      <c r="AH156" s="6"/>
      <c r="AI156" s="6"/>
      <c r="AJ156" s="6"/>
      <c r="AK156" s="6"/>
      <c r="AL156" s="6"/>
      <c r="AM156" s="6"/>
      <c r="AN156" s="6"/>
      <c r="AO156" s="6"/>
      <c r="AP156" s="6"/>
      <c r="AQ156" s="6"/>
      <c r="AR156" s="6"/>
      <c r="AS156" s="6"/>
      <c r="AT156" s="6"/>
      <c r="AU156" s="6"/>
      <c r="AV156" s="6"/>
      <c r="AW156" s="6"/>
      <c r="AX156" s="6"/>
      <c r="AY156" s="6"/>
    </row>
    <row r="157" spans="1:51" x14ac:dyDescent="0.25">
      <c r="A157" s="6"/>
      <c r="B157" s="6"/>
      <c r="C157" s="6"/>
      <c r="D157" s="6"/>
      <c r="E157" s="6"/>
      <c r="F157" s="6"/>
      <c r="G157" s="6"/>
      <c r="H157" s="6"/>
      <c r="I157" s="6"/>
      <c r="J157" s="6"/>
      <c r="K157" s="6"/>
      <c r="L157" s="6"/>
      <c r="M157" s="6"/>
      <c r="N157" s="6"/>
      <c r="O157" s="6"/>
      <c r="P157" s="6"/>
      <c r="Q157" s="6"/>
      <c r="R157" s="6"/>
      <c r="S157" s="6"/>
      <c r="T157" s="6"/>
      <c r="U157" s="6"/>
      <c r="V157" s="6"/>
      <c r="W157" s="6"/>
      <c r="X157" s="6"/>
      <c r="Y157" s="6"/>
      <c r="Z157" s="6"/>
      <c r="AA157" s="6"/>
      <c r="AB157" s="6"/>
      <c r="AC157" s="6"/>
      <c r="AD157" s="6"/>
      <c r="AE157" s="6"/>
      <c r="AF157" s="6"/>
      <c r="AG157" s="6"/>
      <c r="AH157" s="6"/>
      <c r="AI157" s="6"/>
      <c r="AJ157" s="6"/>
      <c r="AK157" s="6"/>
      <c r="AL157" s="6"/>
      <c r="AM157" s="6"/>
      <c r="AN157" s="6"/>
      <c r="AO157" s="6"/>
      <c r="AP157" s="6"/>
      <c r="AQ157" s="6"/>
      <c r="AR157" s="6"/>
      <c r="AS157" s="6"/>
      <c r="AT157" s="6"/>
      <c r="AU157" s="6"/>
      <c r="AV157" s="6"/>
      <c r="AW157" s="6"/>
      <c r="AX157" s="6"/>
      <c r="AY157" s="6"/>
    </row>
    <row r="158" spans="1:51" x14ac:dyDescent="0.25">
      <c r="A158" s="6"/>
      <c r="B158" s="6"/>
      <c r="C158" s="6"/>
      <c r="D158" s="6"/>
      <c r="E158" s="6"/>
      <c r="F158" s="6"/>
      <c r="G158" s="6"/>
      <c r="H158" s="6"/>
      <c r="I158" s="6"/>
      <c r="J158" s="6"/>
      <c r="K158" s="6"/>
      <c r="L158" s="6"/>
      <c r="M158" s="6"/>
      <c r="N158" s="6"/>
      <c r="O158" s="6"/>
      <c r="P158" s="6"/>
      <c r="Q158" s="6"/>
      <c r="R158" s="6"/>
      <c r="S158" s="6"/>
      <c r="T158" s="6"/>
      <c r="U158" s="6"/>
      <c r="V158" s="6"/>
      <c r="W158" s="6"/>
      <c r="X158" s="6"/>
      <c r="Y158" s="6"/>
      <c r="Z158" s="6"/>
      <c r="AA158" s="6"/>
      <c r="AB158" s="6"/>
      <c r="AC158" s="6"/>
      <c r="AD158" s="6"/>
      <c r="AE158" s="6"/>
      <c r="AF158" s="6"/>
      <c r="AG158" s="6"/>
      <c r="AH158" s="6"/>
      <c r="AI158" s="6"/>
      <c r="AJ158" s="6"/>
      <c r="AK158" s="6"/>
      <c r="AL158" s="6"/>
      <c r="AM158" s="6"/>
      <c r="AN158" s="6"/>
      <c r="AO158" s="6"/>
      <c r="AP158" s="6"/>
      <c r="AQ158" s="6"/>
      <c r="AR158" s="6"/>
      <c r="AS158" s="6"/>
      <c r="AT158" s="6"/>
      <c r="AU158" s="6"/>
      <c r="AV158" s="6"/>
      <c r="AW158" s="6"/>
      <c r="AX158" s="6"/>
      <c r="AY158" s="6"/>
    </row>
    <row r="159" spans="1:51" x14ac:dyDescent="0.25">
      <c r="A159" s="6"/>
      <c r="B159" s="6"/>
      <c r="C159" s="6"/>
      <c r="D159" s="6"/>
      <c r="E159" s="6"/>
      <c r="F159" s="6"/>
      <c r="G159" s="6"/>
      <c r="H159" s="6"/>
      <c r="I159" s="6"/>
      <c r="J159" s="6"/>
      <c r="K159" s="6"/>
      <c r="L159" s="6"/>
      <c r="M159" s="6"/>
      <c r="N159" s="6"/>
      <c r="O159" s="6"/>
      <c r="P159" s="6"/>
      <c r="Q159" s="6"/>
      <c r="R159" s="6"/>
      <c r="S159" s="6"/>
      <c r="T159" s="6"/>
      <c r="U159" s="6"/>
      <c r="V159" s="6"/>
      <c r="W159" s="6"/>
      <c r="X159" s="6"/>
      <c r="Y159" s="6"/>
      <c r="Z159" s="6"/>
      <c r="AA159" s="6"/>
      <c r="AB159" s="6"/>
      <c r="AC159" s="6"/>
      <c r="AD159" s="6"/>
      <c r="AE159" s="6"/>
      <c r="AF159" s="6"/>
      <c r="AG159" s="6"/>
      <c r="AH159" s="6"/>
      <c r="AI159" s="6"/>
      <c r="AJ159" s="6"/>
      <c r="AK159" s="6"/>
      <c r="AL159" s="6"/>
      <c r="AM159" s="6"/>
      <c r="AN159" s="6"/>
      <c r="AO159" s="6"/>
      <c r="AP159" s="6"/>
      <c r="AQ159" s="6"/>
      <c r="AR159" s="6"/>
      <c r="AS159" s="6"/>
      <c r="AT159" s="6"/>
      <c r="AU159" s="6"/>
      <c r="AV159" s="6"/>
      <c r="AW159" s="6"/>
      <c r="AX159" s="6"/>
      <c r="AY159" s="6"/>
    </row>
    <row r="160" spans="1:51" x14ac:dyDescent="0.25">
      <c r="A160" s="6"/>
      <c r="B160" s="6"/>
      <c r="C160" s="6"/>
      <c r="D160" s="6"/>
      <c r="E160" s="6"/>
      <c r="F160" s="6"/>
      <c r="G160" s="6"/>
      <c r="H160" s="6"/>
      <c r="I160" s="6"/>
      <c r="J160" s="6"/>
      <c r="K160" s="6"/>
      <c r="L160" s="6"/>
      <c r="M160" s="6"/>
      <c r="N160" s="6"/>
      <c r="O160" s="6"/>
      <c r="P160" s="6"/>
      <c r="Q160" s="6"/>
      <c r="R160" s="6"/>
      <c r="S160" s="6"/>
      <c r="T160" s="6"/>
      <c r="U160" s="6"/>
      <c r="V160" s="6"/>
      <c r="W160" s="6"/>
      <c r="X160" s="6"/>
      <c r="Y160" s="6"/>
      <c r="Z160" s="6"/>
      <c r="AA160" s="6"/>
      <c r="AB160" s="6"/>
      <c r="AC160" s="6"/>
      <c r="AD160" s="6"/>
      <c r="AE160" s="6"/>
      <c r="AF160" s="6"/>
      <c r="AG160" s="6"/>
      <c r="AH160" s="6"/>
      <c r="AI160" s="6"/>
      <c r="AJ160" s="6"/>
      <c r="AK160" s="6"/>
      <c r="AL160" s="6"/>
      <c r="AM160" s="6"/>
      <c r="AN160" s="6"/>
      <c r="AO160" s="6"/>
      <c r="AP160" s="6"/>
      <c r="AQ160" s="6"/>
      <c r="AR160" s="6"/>
      <c r="AS160" s="6"/>
      <c r="AT160" s="6"/>
      <c r="AU160" s="6"/>
      <c r="AV160" s="6"/>
      <c r="AW160" s="6"/>
      <c r="AX160" s="6"/>
      <c r="AY160" s="6"/>
    </row>
    <row r="161" spans="1:51" x14ac:dyDescent="0.25">
      <c r="A161" s="6"/>
      <c r="B161" s="6"/>
      <c r="C161" s="6"/>
      <c r="D161" s="6"/>
      <c r="E161" s="6"/>
      <c r="F161" s="6"/>
      <c r="G161" s="6"/>
      <c r="H161" s="6"/>
      <c r="I161" s="6"/>
      <c r="J161" s="6"/>
      <c r="K161" s="6"/>
      <c r="L161" s="6"/>
      <c r="M161" s="6"/>
      <c r="N161" s="6"/>
      <c r="O161" s="6"/>
      <c r="P161" s="6"/>
      <c r="Q161" s="6"/>
      <c r="R161" s="6"/>
      <c r="S161" s="6"/>
      <c r="T161" s="6"/>
      <c r="U161" s="6"/>
      <c r="V161" s="6"/>
      <c r="W161" s="6"/>
      <c r="X161" s="6"/>
      <c r="Y161" s="6"/>
      <c r="Z161" s="6"/>
      <c r="AA161" s="6"/>
      <c r="AB161" s="6"/>
      <c r="AC161" s="6"/>
      <c r="AD161" s="6"/>
      <c r="AE161" s="6"/>
      <c r="AF161" s="6"/>
      <c r="AG161" s="6"/>
      <c r="AH161" s="6"/>
      <c r="AI161" s="6"/>
      <c r="AJ161" s="6"/>
      <c r="AK161" s="6"/>
      <c r="AL161" s="6"/>
      <c r="AM161" s="6"/>
      <c r="AN161" s="6"/>
      <c r="AO161" s="6"/>
      <c r="AP161" s="6"/>
      <c r="AQ161" s="6"/>
      <c r="AR161" s="6"/>
      <c r="AS161" s="6"/>
      <c r="AT161" s="6"/>
      <c r="AU161" s="6"/>
      <c r="AV161" s="6"/>
      <c r="AW161" s="6"/>
      <c r="AX161" s="6"/>
      <c r="AY161" s="6"/>
    </row>
    <row r="162" spans="1:51" x14ac:dyDescent="0.25">
      <c r="A162" s="6"/>
      <c r="B162" s="6"/>
      <c r="C162" s="6"/>
      <c r="D162" s="6"/>
      <c r="E162" s="6"/>
      <c r="F162" s="6"/>
      <c r="G162" s="6"/>
      <c r="H162" s="6"/>
      <c r="I162" s="6"/>
      <c r="J162" s="6"/>
      <c r="K162" s="6"/>
      <c r="L162" s="6"/>
      <c r="M162" s="6"/>
      <c r="N162" s="6"/>
      <c r="O162" s="6"/>
      <c r="P162" s="6"/>
      <c r="Q162" s="6"/>
      <c r="R162" s="6"/>
      <c r="S162" s="6"/>
      <c r="T162" s="6"/>
      <c r="U162" s="6"/>
      <c r="V162" s="6"/>
      <c r="W162" s="6"/>
      <c r="X162" s="6"/>
      <c r="Y162" s="6"/>
      <c r="Z162" s="6"/>
      <c r="AA162" s="6"/>
      <c r="AB162" s="6"/>
      <c r="AC162" s="6"/>
      <c r="AD162" s="6"/>
      <c r="AE162" s="6"/>
      <c r="AF162" s="6"/>
      <c r="AG162" s="6"/>
      <c r="AH162" s="6"/>
      <c r="AI162" s="6"/>
      <c r="AJ162" s="6"/>
      <c r="AK162" s="6"/>
      <c r="AL162" s="6"/>
      <c r="AM162" s="6"/>
      <c r="AN162" s="6"/>
      <c r="AO162" s="6"/>
      <c r="AP162" s="6"/>
      <c r="AQ162" s="6"/>
      <c r="AR162" s="6"/>
      <c r="AS162" s="6"/>
      <c r="AT162" s="6"/>
      <c r="AU162" s="6"/>
      <c r="AV162" s="6"/>
      <c r="AW162" s="6"/>
      <c r="AX162" s="6"/>
      <c r="AY162" s="6"/>
    </row>
    <row r="163" spans="1:51" x14ac:dyDescent="0.25">
      <c r="A163" s="6"/>
      <c r="B163" s="6"/>
      <c r="C163" s="6"/>
      <c r="D163" s="6"/>
      <c r="E163" s="6"/>
      <c r="F163" s="6"/>
      <c r="G163" s="6"/>
      <c r="H163" s="6"/>
      <c r="I163" s="6"/>
      <c r="J163" s="6"/>
      <c r="K163" s="6"/>
      <c r="L163" s="6"/>
      <c r="M163" s="6"/>
      <c r="N163" s="6"/>
      <c r="O163" s="6"/>
      <c r="P163" s="6"/>
      <c r="Q163" s="6"/>
      <c r="R163" s="6"/>
      <c r="S163" s="6"/>
      <c r="T163" s="6"/>
      <c r="U163" s="6"/>
      <c r="V163" s="6"/>
      <c r="W163" s="6"/>
      <c r="X163" s="6"/>
      <c r="Y163" s="6"/>
      <c r="Z163" s="6"/>
      <c r="AA163" s="6"/>
      <c r="AB163" s="6"/>
      <c r="AC163" s="6"/>
      <c r="AD163" s="6"/>
      <c r="AE163" s="6"/>
      <c r="AF163" s="6"/>
      <c r="AG163" s="6"/>
      <c r="AH163" s="6"/>
      <c r="AI163" s="6"/>
      <c r="AJ163" s="6"/>
      <c r="AK163" s="6"/>
      <c r="AL163" s="6"/>
      <c r="AM163" s="6"/>
      <c r="AN163" s="6"/>
      <c r="AO163" s="6"/>
      <c r="AP163" s="6"/>
      <c r="AQ163" s="6"/>
      <c r="AR163" s="6"/>
      <c r="AS163" s="6"/>
      <c r="AT163" s="6"/>
      <c r="AU163" s="6"/>
      <c r="AV163" s="6"/>
      <c r="AW163" s="6"/>
      <c r="AX163" s="6"/>
      <c r="AY163" s="6"/>
    </row>
    <row r="164" spans="1:51" x14ac:dyDescent="0.25">
      <c r="A164" s="6"/>
      <c r="B164" s="6"/>
      <c r="C164" s="6"/>
      <c r="D164" s="6"/>
      <c r="E164" s="6"/>
      <c r="F164" s="6"/>
      <c r="G164" s="6"/>
      <c r="H164" s="6"/>
      <c r="I164" s="6"/>
      <c r="J164" s="6"/>
      <c r="K164" s="6"/>
      <c r="L164" s="6"/>
      <c r="M164" s="6"/>
      <c r="N164" s="6"/>
      <c r="O164" s="6"/>
      <c r="P164" s="6"/>
      <c r="Q164" s="6"/>
      <c r="R164" s="6"/>
      <c r="S164" s="6"/>
      <c r="T164" s="6"/>
      <c r="U164" s="6"/>
      <c r="V164" s="6"/>
      <c r="W164" s="6"/>
      <c r="X164" s="6"/>
      <c r="Y164" s="6"/>
      <c r="Z164" s="6"/>
      <c r="AA164" s="6"/>
      <c r="AB164" s="6"/>
      <c r="AC164" s="6"/>
      <c r="AD164" s="6"/>
      <c r="AE164" s="6"/>
      <c r="AF164" s="6"/>
      <c r="AG164" s="6"/>
      <c r="AH164" s="6"/>
      <c r="AI164" s="6"/>
      <c r="AJ164" s="6"/>
      <c r="AK164" s="6"/>
      <c r="AL164" s="6"/>
      <c r="AM164" s="6"/>
      <c r="AN164" s="6"/>
      <c r="AO164" s="6"/>
      <c r="AP164" s="6"/>
      <c r="AQ164" s="6"/>
      <c r="AR164" s="6"/>
      <c r="AS164" s="6"/>
      <c r="AT164" s="6"/>
      <c r="AU164" s="6"/>
      <c r="AV164" s="6"/>
      <c r="AW164" s="6"/>
      <c r="AX164" s="6"/>
      <c r="AY164" s="6"/>
    </row>
    <row r="165" spans="1:51" x14ac:dyDescent="0.25">
      <c r="A165" s="6"/>
      <c r="B165" s="6"/>
      <c r="C165" s="6"/>
      <c r="D165" s="6"/>
      <c r="E165" s="6"/>
      <c r="F165" s="6"/>
      <c r="G165" s="6"/>
      <c r="H165" s="6"/>
      <c r="I165" s="6"/>
      <c r="J165" s="6"/>
      <c r="K165" s="6"/>
      <c r="L165" s="6"/>
      <c r="M165" s="6"/>
      <c r="N165" s="6"/>
      <c r="O165" s="6"/>
      <c r="P165" s="6"/>
      <c r="Q165" s="6"/>
      <c r="R165" s="6"/>
      <c r="S165" s="6"/>
      <c r="T165" s="6"/>
      <c r="U165" s="6"/>
      <c r="V165" s="6"/>
      <c r="W165" s="6"/>
      <c r="X165" s="6"/>
      <c r="Y165" s="6"/>
      <c r="Z165" s="6"/>
      <c r="AA165" s="6"/>
      <c r="AB165" s="6"/>
      <c r="AC165" s="6"/>
      <c r="AD165" s="6"/>
      <c r="AE165" s="6"/>
      <c r="AF165" s="6"/>
      <c r="AG165" s="6"/>
      <c r="AH165" s="6"/>
      <c r="AI165" s="6"/>
      <c r="AJ165" s="6"/>
      <c r="AK165" s="6"/>
      <c r="AL165" s="6"/>
      <c r="AM165" s="6"/>
      <c r="AN165" s="6"/>
      <c r="AO165" s="6"/>
      <c r="AP165" s="6"/>
      <c r="AQ165" s="6"/>
      <c r="AR165" s="6"/>
      <c r="AS165" s="6"/>
      <c r="AT165" s="6"/>
      <c r="AU165" s="6"/>
      <c r="AV165" s="6"/>
      <c r="AW165" s="6"/>
      <c r="AX165" s="6"/>
      <c r="AY165" s="6"/>
    </row>
    <row r="166" spans="1:51" x14ac:dyDescent="0.25">
      <c r="A166" s="6"/>
      <c r="B166" s="6"/>
      <c r="C166" s="6"/>
      <c r="D166" s="6"/>
      <c r="E166" s="6"/>
      <c r="F166" s="6"/>
      <c r="G166" s="6"/>
      <c r="H166" s="6"/>
      <c r="I166" s="6"/>
      <c r="J166" s="6"/>
      <c r="K166" s="6"/>
      <c r="L166" s="6"/>
      <c r="M166" s="6"/>
      <c r="N166" s="6"/>
      <c r="O166" s="6"/>
      <c r="P166" s="6"/>
      <c r="Q166" s="6"/>
      <c r="R166" s="6"/>
      <c r="S166" s="6"/>
      <c r="T166" s="6"/>
      <c r="U166" s="6"/>
      <c r="V166" s="6"/>
      <c r="W166" s="6"/>
      <c r="X166" s="6"/>
      <c r="Y166" s="6"/>
      <c r="Z166" s="6"/>
      <c r="AA166" s="6"/>
      <c r="AB166" s="6"/>
      <c r="AC166" s="6"/>
      <c r="AD166" s="6"/>
      <c r="AE166" s="6"/>
      <c r="AF166" s="6"/>
      <c r="AG166" s="6"/>
      <c r="AH166" s="6"/>
      <c r="AI166" s="6"/>
      <c r="AJ166" s="6"/>
      <c r="AK166" s="6"/>
      <c r="AL166" s="6"/>
      <c r="AM166" s="6"/>
      <c r="AN166" s="6"/>
      <c r="AO166" s="6"/>
      <c r="AP166" s="6"/>
      <c r="AQ166" s="6"/>
      <c r="AR166" s="6"/>
      <c r="AS166" s="6"/>
      <c r="AT166" s="6"/>
      <c r="AU166" s="6"/>
      <c r="AV166" s="6"/>
      <c r="AW166" s="6"/>
      <c r="AX166" s="6"/>
      <c r="AY166" s="6"/>
    </row>
    <row r="167" spans="1:51" x14ac:dyDescent="0.25">
      <c r="A167" s="6"/>
      <c r="B167" s="6"/>
      <c r="C167" s="6"/>
      <c r="D167" s="6"/>
      <c r="E167" s="6"/>
      <c r="F167" s="6"/>
      <c r="G167" s="6"/>
      <c r="H167" s="6"/>
      <c r="I167" s="6"/>
      <c r="J167" s="6"/>
      <c r="K167" s="6"/>
      <c r="L167" s="6"/>
      <c r="M167" s="6"/>
      <c r="N167" s="6"/>
      <c r="O167" s="6"/>
      <c r="P167" s="6"/>
      <c r="Q167" s="6"/>
      <c r="R167" s="6"/>
      <c r="S167" s="6"/>
      <c r="T167" s="6"/>
      <c r="U167" s="6"/>
      <c r="V167" s="6"/>
      <c r="W167" s="6"/>
      <c r="X167" s="6"/>
      <c r="Y167" s="6"/>
      <c r="Z167" s="6"/>
      <c r="AA167" s="6"/>
      <c r="AB167" s="6"/>
      <c r="AC167" s="6"/>
      <c r="AD167" s="6"/>
      <c r="AE167" s="6"/>
      <c r="AF167" s="6"/>
      <c r="AG167" s="6"/>
      <c r="AH167" s="6"/>
      <c r="AI167" s="6"/>
      <c r="AJ167" s="6"/>
      <c r="AK167" s="6"/>
      <c r="AL167" s="6"/>
      <c r="AM167" s="6"/>
      <c r="AN167" s="6"/>
      <c r="AO167" s="6"/>
      <c r="AP167" s="6"/>
      <c r="AQ167" s="6"/>
      <c r="AR167" s="6"/>
      <c r="AS167" s="6"/>
      <c r="AT167" s="6"/>
      <c r="AU167" s="6"/>
      <c r="AV167" s="6"/>
      <c r="AW167" s="6"/>
      <c r="AX167" s="6"/>
      <c r="AY167" s="6"/>
    </row>
    <row r="168" spans="1:51" x14ac:dyDescent="0.25">
      <c r="A168" s="6"/>
      <c r="B168" s="6"/>
      <c r="C168" s="6"/>
      <c r="D168" s="6"/>
      <c r="E168" s="6"/>
      <c r="F168" s="6"/>
      <c r="G168" s="6"/>
      <c r="H168" s="6"/>
      <c r="I168" s="6"/>
      <c r="J168" s="6"/>
      <c r="K168" s="6"/>
      <c r="L168" s="6"/>
      <c r="M168" s="6"/>
      <c r="N168" s="6"/>
      <c r="O168" s="6"/>
      <c r="P168" s="6"/>
      <c r="Q168" s="6"/>
      <c r="R168" s="6"/>
      <c r="S168" s="6"/>
      <c r="T168" s="6"/>
      <c r="U168" s="6"/>
      <c r="V168" s="6"/>
      <c r="W168" s="6"/>
      <c r="X168" s="6"/>
      <c r="Y168" s="6"/>
      <c r="Z168" s="6"/>
      <c r="AA168" s="6"/>
      <c r="AB168" s="6"/>
      <c r="AC168" s="6"/>
      <c r="AD168" s="6"/>
      <c r="AE168" s="6"/>
      <c r="AF168" s="6"/>
      <c r="AG168" s="6"/>
      <c r="AH168" s="6"/>
      <c r="AI168" s="6"/>
      <c r="AJ168" s="6"/>
      <c r="AK168" s="6"/>
      <c r="AL168" s="6"/>
      <c r="AM168" s="6"/>
      <c r="AN168" s="6"/>
      <c r="AO168" s="6"/>
      <c r="AP168" s="6"/>
      <c r="AQ168" s="6"/>
      <c r="AR168" s="6"/>
      <c r="AS168" s="6"/>
      <c r="AT168" s="6"/>
      <c r="AU168" s="6"/>
      <c r="AV168" s="6"/>
      <c r="AW168" s="6"/>
      <c r="AX168" s="6"/>
      <c r="AY168" s="6"/>
    </row>
    <row r="169" spans="1:51" x14ac:dyDescent="0.25">
      <c r="A169" s="6"/>
      <c r="B169" s="6"/>
      <c r="C169" s="6"/>
      <c r="D169" s="6"/>
      <c r="E169" s="6"/>
      <c r="F169" s="6"/>
      <c r="G169" s="6"/>
      <c r="H169" s="6"/>
      <c r="I169" s="6"/>
      <c r="J169" s="6"/>
      <c r="K169" s="6"/>
      <c r="L169" s="6"/>
      <c r="M169" s="6"/>
      <c r="N169" s="6"/>
      <c r="O169" s="6"/>
      <c r="P169" s="6"/>
      <c r="Q169" s="6"/>
      <c r="R169" s="6"/>
      <c r="S169" s="6"/>
      <c r="T169" s="6"/>
      <c r="U169" s="6"/>
      <c r="V169" s="6"/>
      <c r="W169" s="6"/>
      <c r="X169" s="6"/>
      <c r="Y169" s="6"/>
      <c r="Z169" s="6"/>
      <c r="AA169" s="6"/>
      <c r="AB169" s="6"/>
      <c r="AC169" s="6"/>
      <c r="AD169" s="6"/>
      <c r="AE169" s="6"/>
      <c r="AF169" s="6"/>
      <c r="AG169" s="6"/>
      <c r="AH169" s="6"/>
      <c r="AI169" s="6"/>
      <c r="AJ169" s="6"/>
      <c r="AK169" s="6"/>
      <c r="AL169" s="6"/>
      <c r="AM169" s="6"/>
      <c r="AN169" s="6"/>
      <c r="AO169" s="6"/>
      <c r="AP169" s="6"/>
      <c r="AQ169" s="6"/>
      <c r="AR169" s="6"/>
      <c r="AS169" s="6"/>
      <c r="AT169" s="6"/>
      <c r="AU169" s="6"/>
      <c r="AV169" s="6"/>
      <c r="AW169" s="6"/>
      <c r="AX169" s="6"/>
      <c r="AY169" s="6"/>
    </row>
    <row r="170" spans="1:51" x14ac:dyDescent="0.25">
      <c r="A170" s="6"/>
      <c r="B170" s="6"/>
      <c r="C170" s="6"/>
      <c r="D170" s="6"/>
      <c r="E170" s="6"/>
      <c r="F170" s="6"/>
      <c r="G170" s="6"/>
      <c r="H170" s="6"/>
      <c r="I170" s="6"/>
      <c r="J170" s="6"/>
      <c r="K170" s="6"/>
      <c r="L170" s="6"/>
      <c r="M170" s="6"/>
      <c r="N170" s="6"/>
      <c r="O170" s="6"/>
      <c r="P170" s="6"/>
      <c r="Q170" s="6"/>
      <c r="R170" s="6"/>
      <c r="S170" s="6"/>
      <c r="T170" s="6"/>
      <c r="U170" s="6"/>
      <c r="V170" s="6"/>
      <c r="W170" s="6"/>
      <c r="X170" s="6"/>
      <c r="Y170" s="6"/>
      <c r="Z170" s="6"/>
      <c r="AA170" s="6"/>
      <c r="AB170" s="6"/>
      <c r="AC170" s="6"/>
      <c r="AD170" s="6"/>
      <c r="AE170" s="6"/>
      <c r="AF170" s="6"/>
      <c r="AG170" s="6"/>
      <c r="AH170" s="6"/>
      <c r="AI170" s="6"/>
      <c r="AJ170" s="6"/>
      <c r="AK170" s="6"/>
      <c r="AL170" s="6"/>
      <c r="AM170" s="6"/>
      <c r="AN170" s="6"/>
      <c r="AO170" s="6"/>
      <c r="AP170" s="6"/>
      <c r="AQ170" s="6"/>
      <c r="AR170" s="6"/>
      <c r="AS170" s="6"/>
      <c r="AT170" s="6"/>
      <c r="AU170" s="6"/>
      <c r="AV170" s="6"/>
      <c r="AW170" s="6"/>
      <c r="AX170" s="6"/>
      <c r="AY170" s="6"/>
    </row>
    <row r="171" spans="1:51" x14ac:dyDescent="0.25">
      <c r="A171" s="6"/>
      <c r="B171" s="6"/>
      <c r="C171" s="6"/>
      <c r="D171" s="6"/>
      <c r="E171" s="6"/>
      <c r="F171" s="6"/>
      <c r="G171" s="6"/>
      <c r="H171" s="6"/>
      <c r="I171" s="6"/>
      <c r="J171" s="6"/>
      <c r="K171" s="6"/>
      <c r="L171" s="6"/>
      <c r="M171" s="6"/>
      <c r="N171" s="6"/>
      <c r="O171" s="6"/>
      <c r="P171" s="6"/>
      <c r="Q171" s="6"/>
      <c r="R171" s="6"/>
      <c r="S171" s="6"/>
      <c r="T171" s="6"/>
      <c r="U171" s="6"/>
      <c r="V171" s="6"/>
      <c r="W171" s="6"/>
      <c r="X171" s="6"/>
      <c r="Y171" s="6"/>
      <c r="Z171" s="6"/>
      <c r="AA171" s="6"/>
      <c r="AB171" s="6"/>
      <c r="AC171" s="6"/>
      <c r="AD171" s="6"/>
      <c r="AE171" s="6"/>
      <c r="AF171" s="6"/>
      <c r="AG171" s="6"/>
      <c r="AH171" s="6"/>
      <c r="AI171" s="6"/>
      <c r="AJ171" s="6"/>
      <c r="AK171" s="6"/>
      <c r="AL171" s="6"/>
      <c r="AM171" s="6"/>
      <c r="AN171" s="6"/>
      <c r="AO171" s="6"/>
      <c r="AP171" s="6"/>
      <c r="AQ171" s="6"/>
      <c r="AR171" s="6"/>
      <c r="AS171" s="6"/>
      <c r="AT171" s="6"/>
      <c r="AU171" s="6"/>
      <c r="AV171" s="6"/>
      <c r="AW171" s="6"/>
      <c r="AX171" s="6"/>
      <c r="AY171" s="6"/>
    </row>
    <row r="172" spans="1:51" x14ac:dyDescent="0.25">
      <c r="A172" s="6"/>
      <c r="B172" s="6"/>
      <c r="C172" s="6"/>
      <c r="D172" s="6"/>
      <c r="E172" s="6"/>
      <c r="F172" s="6"/>
      <c r="G172" s="6"/>
      <c r="H172" s="6"/>
      <c r="I172" s="6"/>
      <c r="J172" s="6"/>
      <c r="K172" s="6"/>
      <c r="L172" s="6"/>
      <c r="M172" s="6"/>
      <c r="N172" s="6"/>
      <c r="O172" s="6"/>
      <c r="P172" s="6"/>
      <c r="Q172" s="6"/>
      <c r="R172" s="6"/>
      <c r="S172" s="6"/>
      <c r="T172" s="6"/>
      <c r="U172" s="6"/>
      <c r="V172" s="6"/>
      <c r="W172" s="6"/>
      <c r="X172" s="6"/>
      <c r="Y172" s="6"/>
      <c r="Z172" s="6"/>
      <c r="AA172" s="6"/>
      <c r="AB172" s="6"/>
      <c r="AC172" s="6"/>
      <c r="AD172" s="6"/>
      <c r="AE172" s="6"/>
      <c r="AF172" s="6"/>
      <c r="AG172" s="6"/>
      <c r="AH172" s="6"/>
      <c r="AI172" s="6"/>
      <c r="AJ172" s="6"/>
      <c r="AK172" s="6"/>
      <c r="AL172" s="6"/>
      <c r="AM172" s="6"/>
      <c r="AN172" s="6"/>
      <c r="AO172" s="6"/>
      <c r="AP172" s="6"/>
      <c r="AQ172" s="6"/>
      <c r="AR172" s="6"/>
      <c r="AS172" s="6"/>
      <c r="AT172" s="6"/>
      <c r="AU172" s="6"/>
      <c r="AV172" s="6"/>
      <c r="AW172" s="6"/>
      <c r="AX172" s="6"/>
      <c r="AY172" s="6"/>
    </row>
    <row r="173" spans="1:51" x14ac:dyDescent="0.25">
      <c r="A173" s="6"/>
      <c r="B173" s="6"/>
      <c r="C173" s="6"/>
      <c r="D173" s="6"/>
      <c r="E173" s="6"/>
      <c r="F173" s="6"/>
      <c r="G173" s="6"/>
      <c r="H173" s="6"/>
      <c r="I173" s="6"/>
      <c r="J173" s="6"/>
      <c r="K173" s="6"/>
      <c r="L173" s="6"/>
      <c r="M173" s="6"/>
      <c r="N173" s="6"/>
      <c r="O173" s="6"/>
      <c r="P173" s="6"/>
      <c r="Q173" s="6"/>
      <c r="R173" s="6"/>
      <c r="S173" s="6"/>
      <c r="T173" s="6"/>
      <c r="U173" s="6"/>
      <c r="V173" s="6"/>
      <c r="W173" s="6"/>
      <c r="X173" s="6"/>
      <c r="Y173" s="6"/>
      <c r="Z173" s="6"/>
      <c r="AA173" s="6"/>
      <c r="AB173" s="6"/>
      <c r="AC173" s="6"/>
      <c r="AD173" s="6"/>
      <c r="AE173" s="6"/>
      <c r="AF173" s="6"/>
      <c r="AG173" s="6"/>
      <c r="AH173" s="6"/>
      <c r="AI173" s="6"/>
      <c r="AJ173" s="6"/>
      <c r="AK173" s="6"/>
      <c r="AL173" s="6"/>
      <c r="AM173" s="6"/>
      <c r="AN173" s="6"/>
      <c r="AO173" s="6"/>
      <c r="AP173" s="6"/>
      <c r="AQ173" s="6"/>
      <c r="AR173" s="6"/>
      <c r="AS173" s="6"/>
      <c r="AT173" s="6"/>
      <c r="AU173" s="6"/>
      <c r="AV173" s="6"/>
      <c r="AW173" s="6"/>
      <c r="AX173" s="6"/>
      <c r="AY173" s="6"/>
    </row>
    <row r="174" spans="1:51" x14ac:dyDescent="0.25">
      <c r="A174" s="6"/>
      <c r="B174" s="6"/>
      <c r="C174" s="6"/>
      <c r="D174" s="6"/>
      <c r="E174" s="6"/>
      <c r="F174" s="6"/>
      <c r="G174" s="6"/>
      <c r="H174" s="6"/>
      <c r="I174" s="6"/>
      <c r="J174" s="6"/>
      <c r="K174" s="6"/>
      <c r="L174" s="6"/>
      <c r="M174" s="6"/>
      <c r="N174" s="6"/>
      <c r="O174" s="6"/>
      <c r="P174" s="6"/>
      <c r="Q174" s="6"/>
      <c r="R174" s="6"/>
      <c r="S174" s="6"/>
      <c r="T174" s="6"/>
      <c r="U174" s="6"/>
      <c r="V174" s="6"/>
      <c r="W174" s="6"/>
      <c r="X174" s="6"/>
      <c r="Y174" s="6"/>
      <c r="Z174" s="6"/>
      <c r="AA174" s="6"/>
      <c r="AB174" s="6"/>
      <c r="AC174" s="6"/>
      <c r="AD174" s="6"/>
      <c r="AE174" s="6"/>
      <c r="AF174" s="6"/>
      <c r="AG174" s="6"/>
      <c r="AH174" s="6"/>
      <c r="AI174" s="6"/>
      <c r="AJ174" s="6"/>
      <c r="AK174" s="6"/>
      <c r="AL174" s="6"/>
      <c r="AM174" s="6"/>
      <c r="AN174" s="6"/>
      <c r="AO174" s="6"/>
      <c r="AP174" s="6"/>
      <c r="AQ174" s="6"/>
      <c r="AR174" s="6"/>
      <c r="AS174" s="6"/>
      <c r="AT174" s="6"/>
      <c r="AU174" s="6"/>
      <c r="AV174" s="6"/>
      <c r="AW174" s="6"/>
      <c r="AX174" s="6"/>
      <c r="AY174" s="6"/>
    </row>
    <row r="175" spans="1:51" x14ac:dyDescent="0.25">
      <c r="A175" s="6"/>
      <c r="B175" s="6"/>
      <c r="C175" s="6"/>
      <c r="D175" s="6"/>
      <c r="E175" s="6"/>
      <c r="F175" s="6"/>
      <c r="G175" s="6"/>
      <c r="H175" s="6"/>
      <c r="I175" s="6"/>
      <c r="J175" s="6"/>
      <c r="K175" s="6"/>
      <c r="L175" s="6"/>
      <c r="M175" s="6"/>
      <c r="N175" s="6"/>
      <c r="O175" s="6"/>
      <c r="P175" s="6"/>
      <c r="Q175" s="6"/>
      <c r="R175" s="6"/>
      <c r="S175" s="6"/>
      <c r="T175" s="6"/>
      <c r="U175" s="6"/>
      <c r="V175" s="6"/>
      <c r="W175" s="6"/>
      <c r="X175" s="6"/>
      <c r="Y175" s="6"/>
      <c r="Z175" s="6"/>
      <c r="AA175" s="6"/>
      <c r="AB175" s="6"/>
      <c r="AC175" s="6"/>
      <c r="AD175" s="6"/>
      <c r="AE175" s="6"/>
      <c r="AF175" s="6"/>
      <c r="AG175" s="6"/>
      <c r="AH175" s="6"/>
      <c r="AI175" s="6"/>
      <c r="AJ175" s="6"/>
      <c r="AK175" s="6"/>
      <c r="AL175" s="6"/>
      <c r="AM175" s="6"/>
      <c r="AN175" s="6"/>
      <c r="AO175" s="6"/>
      <c r="AP175" s="6"/>
      <c r="AQ175" s="6"/>
      <c r="AR175" s="6"/>
      <c r="AS175" s="6"/>
      <c r="AT175" s="6"/>
      <c r="AU175" s="6"/>
      <c r="AV175" s="6"/>
      <c r="AW175" s="6"/>
      <c r="AX175" s="6"/>
      <c r="AY175" s="6"/>
    </row>
    <row r="176" spans="1:51" x14ac:dyDescent="0.25">
      <c r="A176" s="6"/>
      <c r="B176" s="6"/>
      <c r="C176" s="6"/>
      <c r="D176" s="6"/>
      <c r="E176" s="6"/>
      <c r="F176" s="6"/>
      <c r="G176" s="6"/>
      <c r="H176" s="6"/>
      <c r="I176" s="6"/>
      <c r="J176" s="6"/>
      <c r="K176" s="6"/>
      <c r="L176" s="6"/>
      <c r="M176" s="6"/>
      <c r="N176" s="6"/>
      <c r="O176" s="6"/>
      <c r="P176" s="6"/>
      <c r="Q176" s="6"/>
      <c r="R176" s="6"/>
      <c r="S176" s="6"/>
      <c r="T176" s="6"/>
      <c r="U176" s="6"/>
      <c r="V176" s="6"/>
      <c r="W176" s="6"/>
      <c r="X176" s="6"/>
      <c r="Y176" s="6"/>
      <c r="Z176" s="6"/>
      <c r="AA176" s="6"/>
      <c r="AB176" s="6"/>
      <c r="AC176" s="6"/>
      <c r="AD176" s="6"/>
      <c r="AE176" s="6"/>
      <c r="AF176" s="6"/>
      <c r="AG176" s="6"/>
      <c r="AH176" s="6"/>
      <c r="AI176" s="6"/>
      <c r="AJ176" s="6"/>
      <c r="AK176" s="6"/>
      <c r="AL176" s="6"/>
      <c r="AM176" s="6"/>
      <c r="AN176" s="6"/>
      <c r="AO176" s="6"/>
      <c r="AP176" s="6"/>
      <c r="AQ176" s="6"/>
      <c r="AR176" s="6"/>
      <c r="AS176" s="6"/>
      <c r="AT176" s="6"/>
      <c r="AU176" s="6"/>
      <c r="AV176" s="6"/>
      <c r="AW176" s="6"/>
      <c r="AX176" s="6"/>
      <c r="AY176" s="6"/>
    </row>
    <row r="177" spans="1:51" x14ac:dyDescent="0.25">
      <c r="A177" s="6"/>
      <c r="B177" s="6"/>
      <c r="C177" s="6"/>
      <c r="D177" s="6"/>
      <c r="E177" s="6"/>
      <c r="F177" s="6"/>
      <c r="G177" s="6"/>
      <c r="H177" s="6"/>
      <c r="I177" s="6"/>
      <c r="J177" s="6"/>
      <c r="K177" s="6"/>
      <c r="L177" s="6"/>
      <c r="M177" s="6"/>
      <c r="N177" s="6"/>
      <c r="O177" s="6"/>
      <c r="P177" s="6"/>
      <c r="Q177" s="6"/>
      <c r="R177" s="6"/>
      <c r="S177" s="6"/>
      <c r="T177" s="6"/>
      <c r="U177" s="6"/>
      <c r="V177" s="6"/>
      <c r="W177" s="6"/>
      <c r="X177" s="6"/>
      <c r="Y177" s="6"/>
      <c r="Z177" s="6"/>
      <c r="AA177" s="6"/>
      <c r="AB177" s="6"/>
      <c r="AC177" s="6"/>
      <c r="AD177" s="6"/>
      <c r="AE177" s="6"/>
      <c r="AF177" s="6"/>
      <c r="AG177" s="6"/>
      <c r="AH177" s="6"/>
      <c r="AI177" s="6"/>
      <c r="AJ177" s="6"/>
      <c r="AK177" s="6"/>
      <c r="AL177" s="6"/>
      <c r="AM177" s="6"/>
      <c r="AN177" s="6"/>
      <c r="AO177" s="6"/>
      <c r="AP177" s="6"/>
      <c r="AQ177" s="6"/>
      <c r="AR177" s="6"/>
      <c r="AS177" s="6"/>
      <c r="AT177" s="6"/>
      <c r="AU177" s="6"/>
      <c r="AV177" s="6"/>
      <c r="AW177" s="6"/>
      <c r="AX177" s="6"/>
      <c r="AY177" s="6"/>
    </row>
    <row r="178" spans="1:51" x14ac:dyDescent="0.25">
      <c r="A178" s="6"/>
      <c r="B178" s="6"/>
      <c r="C178" s="6"/>
      <c r="D178" s="6"/>
      <c r="E178" s="6"/>
      <c r="F178" s="6"/>
      <c r="G178" s="6"/>
      <c r="H178" s="6"/>
      <c r="I178" s="6"/>
      <c r="J178" s="6"/>
      <c r="K178" s="6"/>
      <c r="L178" s="6"/>
      <c r="M178" s="6"/>
      <c r="N178" s="6"/>
      <c r="O178" s="6"/>
      <c r="P178" s="6"/>
      <c r="Q178" s="6"/>
      <c r="R178" s="6"/>
      <c r="S178" s="6"/>
      <c r="T178" s="6"/>
      <c r="U178" s="6"/>
      <c r="V178" s="6"/>
      <c r="W178" s="6"/>
      <c r="X178" s="6"/>
      <c r="Y178" s="6"/>
      <c r="Z178" s="6"/>
      <c r="AA178" s="6"/>
      <c r="AB178" s="6"/>
      <c r="AC178" s="6"/>
      <c r="AD178" s="6"/>
      <c r="AE178" s="6"/>
      <c r="AF178" s="6"/>
      <c r="AG178" s="6"/>
      <c r="AH178" s="6"/>
      <c r="AI178" s="6"/>
      <c r="AJ178" s="6"/>
      <c r="AK178" s="6"/>
      <c r="AL178" s="6"/>
      <c r="AM178" s="6"/>
      <c r="AN178" s="6"/>
      <c r="AO178" s="6"/>
      <c r="AP178" s="6"/>
      <c r="AQ178" s="6"/>
      <c r="AR178" s="6"/>
      <c r="AS178" s="6"/>
      <c r="AT178" s="6"/>
      <c r="AU178" s="6"/>
      <c r="AV178" s="6"/>
      <c r="AW178" s="6"/>
      <c r="AX178" s="6"/>
      <c r="AY178" s="6"/>
    </row>
    <row r="179" spans="1:51" x14ac:dyDescent="0.25">
      <c r="A179" s="6"/>
      <c r="B179" s="6"/>
      <c r="C179" s="6"/>
      <c r="D179" s="6"/>
      <c r="E179" s="6"/>
      <c r="F179" s="6"/>
      <c r="G179" s="6"/>
      <c r="H179" s="6"/>
      <c r="I179" s="6"/>
      <c r="J179" s="6"/>
      <c r="K179" s="6"/>
      <c r="L179" s="6"/>
      <c r="M179" s="6"/>
      <c r="N179" s="6"/>
      <c r="O179" s="6"/>
      <c r="P179" s="6"/>
      <c r="Q179" s="6"/>
      <c r="R179" s="6"/>
      <c r="S179" s="6"/>
      <c r="T179" s="6"/>
      <c r="U179" s="6"/>
      <c r="V179" s="6"/>
      <c r="W179" s="6"/>
      <c r="X179" s="6"/>
      <c r="Y179" s="6"/>
      <c r="Z179" s="6"/>
      <c r="AA179" s="6"/>
      <c r="AB179" s="6"/>
      <c r="AC179" s="6"/>
      <c r="AD179" s="6"/>
      <c r="AE179" s="6"/>
      <c r="AF179" s="6"/>
      <c r="AG179" s="6"/>
      <c r="AH179" s="6"/>
      <c r="AI179" s="6"/>
      <c r="AJ179" s="6"/>
      <c r="AK179" s="6"/>
      <c r="AL179" s="6"/>
      <c r="AM179" s="6"/>
      <c r="AN179" s="6"/>
      <c r="AO179" s="6"/>
      <c r="AP179" s="6"/>
      <c r="AQ179" s="6"/>
      <c r="AR179" s="6"/>
      <c r="AS179" s="6"/>
      <c r="AT179" s="6"/>
      <c r="AU179" s="6"/>
      <c r="AV179" s="6"/>
      <c r="AW179" s="6"/>
      <c r="AX179" s="6"/>
      <c r="AY179" s="6"/>
    </row>
    <row r="180" spans="1:51" x14ac:dyDescent="0.25">
      <c r="A180" s="6"/>
      <c r="B180" s="6"/>
      <c r="C180" s="6"/>
      <c r="D180" s="6"/>
      <c r="E180" s="6"/>
      <c r="F180" s="6"/>
      <c r="G180" s="6"/>
      <c r="H180" s="6"/>
      <c r="I180" s="6"/>
      <c r="J180" s="6"/>
      <c r="K180" s="6"/>
      <c r="L180" s="6"/>
      <c r="M180" s="6"/>
      <c r="N180" s="6"/>
      <c r="O180" s="6"/>
      <c r="P180" s="6"/>
      <c r="Q180" s="6"/>
      <c r="R180" s="6"/>
      <c r="S180" s="6"/>
      <c r="T180" s="6"/>
      <c r="U180" s="6"/>
      <c r="V180" s="6"/>
      <c r="W180" s="6"/>
      <c r="X180" s="6"/>
      <c r="Y180" s="6"/>
      <c r="Z180" s="6"/>
      <c r="AA180" s="6"/>
      <c r="AB180" s="6"/>
      <c r="AC180" s="6"/>
      <c r="AD180" s="6"/>
      <c r="AE180" s="6"/>
      <c r="AF180" s="6"/>
      <c r="AG180" s="6"/>
      <c r="AH180" s="6"/>
      <c r="AI180" s="6"/>
      <c r="AJ180" s="6"/>
      <c r="AK180" s="6"/>
      <c r="AL180" s="6"/>
      <c r="AM180" s="6"/>
      <c r="AN180" s="6"/>
      <c r="AO180" s="6"/>
      <c r="AP180" s="6"/>
      <c r="AQ180" s="6"/>
      <c r="AR180" s="6"/>
      <c r="AS180" s="6"/>
      <c r="AT180" s="6"/>
      <c r="AU180" s="6"/>
      <c r="AV180" s="6"/>
      <c r="AW180" s="6"/>
      <c r="AX180" s="6"/>
      <c r="AY180" s="6"/>
    </row>
    <row r="181" spans="1:51" x14ac:dyDescent="0.25">
      <c r="A181" s="6"/>
      <c r="B181" s="6"/>
      <c r="C181" s="6"/>
      <c r="D181" s="6"/>
      <c r="E181" s="6"/>
      <c r="F181" s="6"/>
      <c r="G181" s="6"/>
      <c r="H181" s="6"/>
      <c r="I181" s="6"/>
      <c r="J181" s="6"/>
      <c r="K181" s="6"/>
      <c r="L181" s="6"/>
      <c r="M181" s="6"/>
      <c r="N181" s="6"/>
      <c r="O181" s="6"/>
      <c r="P181" s="6"/>
      <c r="Q181" s="6"/>
      <c r="R181" s="6"/>
      <c r="S181" s="6"/>
      <c r="T181" s="6"/>
      <c r="U181" s="6"/>
      <c r="V181" s="6"/>
      <c r="W181" s="6"/>
      <c r="X181" s="6"/>
      <c r="Y181" s="6"/>
      <c r="Z181" s="6"/>
      <c r="AA181" s="6"/>
      <c r="AB181" s="6"/>
      <c r="AC181" s="6"/>
      <c r="AD181" s="6"/>
      <c r="AE181" s="6"/>
      <c r="AF181" s="6"/>
      <c r="AG181" s="6"/>
      <c r="AH181" s="6"/>
      <c r="AI181" s="6"/>
      <c r="AJ181" s="6"/>
      <c r="AK181" s="6"/>
      <c r="AL181" s="6"/>
      <c r="AM181" s="6"/>
      <c r="AN181" s="6"/>
      <c r="AO181" s="6"/>
      <c r="AP181" s="6"/>
      <c r="AQ181" s="6"/>
      <c r="AR181" s="6"/>
      <c r="AS181" s="6"/>
      <c r="AT181" s="6"/>
      <c r="AU181" s="6"/>
      <c r="AV181" s="6"/>
      <c r="AW181" s="6"/>
      <c r="AX181" s="6"/>
      <c r="AY181" s="6"/>
    </row>
    <row r="182" spans="1:51" x14ac:dyDescent="0.25">
      <c r="A182" s="6"/>
      <c r="B182" s="6"/>
      <c r="C182" s="6"/>
      <c r="D182" s="6"/>
      <c r="E182" s="6"/>
      <c r="F182" s="6"/>
      <c r="G182" s="6"/>
      <c r="H182" s="6"/>
      <c r="I182" s="6"/>
      <c r="J182" s="6"/>
      <c r="K182" s="6"/>
      <c r="L182" s="6"/>
      <c r="M182" s="6"/>
      <c r="N182" s="6"/>
      <c r="O182" s="6"/>
      <c r="P182" s="6"/>
      <c r="Q182" s="6"/>
      <c r="R182" s="6"/>
      <c r="S182" s="6"/>
      <c r="T182" s="6"/>
      <c r="U182" s="6"/>
      <c r="V182" s="6"/>
      <c r="W182" s="6"/>
      <c r="X182" s="6"/>
      <c r="Y182" s="6"/>
      <c r="Z182" s="6"/>
      <c r="AA182" s="6"/>
      <c r="AB182" s="6"/>
      <c r="AC182" s="6"/>
      <c r="AD182" s="6"/>
      <c r="AE182" s="6"/>
      <c r="AF182" s="6"/>
      <c r="AG182" s="6"/>
      <c r="AH182" s="6"/>
      <c r="AI182" s="6"/>
      <c r="AJ182" s="6"/>
      <c r="AK182" s="6"/>
      <c r="AL182" s="6"/>
      <c r="AM182" s="6"/>
      <c r="AN182" s="6"/>
      <c r="AO182" s="6"/>
      <c r="AP182" s="6"/>
      <c r="AQ182" s="6"/>
      <c r="AR182" s="6"/>
      <c r="AS182" s="6"/>
      <c r="AT182" s="6"/>
      <c r="AU182" s="6"/>
      <c r="AV182" s="6"/>
      <c r="AW182" s="6"/>
      <c r="AX182" s="6"/>
      <c r="AY182" s="6"/>
    </row>
    <row r="183" spans="1:51" x14ac:dyDescent="0.25">
      <c r="A183" s="6"/>
      <c r="B183" s="6"/>
      <c r="C183" s="6"/>
      <c r="D183" s="6"/>
      <c r="E183" s="6"/>
      <c r="F183" s="6"/>
      <c r="G183" s="6"/>
      <c r="H183" s="6"/>
      <c r="I183" s="6"/>
      <c r="J183" s="6"/>
      <c r="K183" s="6"/>
      <c r="L183" s="6"/>
      <c r="M183" s="6"/>
      <c r="N183" s="6"/>
      <c r="O183" s="6"/>
      <c r="P183" s="6"/>
      <c r="Q183" s="6"/>
      <c r="R183" s="6"/>
      <c r="S183" s="6"/>
      <c r="T183" s="6"/>
      <c r="U183" s="6"/>
      <c r="V183" s="6"/>
      <c r="W183" s="6"/>
      <c r="X183" s="6"/>
      <c r="Y183" s="6"/>
      <c r="Z183" s="6"/>
      <c r="AA183" s="6"/>
      <c r="AB183" s="6"/>
      <c r="AC183" s="6"/>
      <c r="AD183" s="6"/>
      <c r="AE183" s="6"/>
      <c r="AF183" s="6"/>
      <c r="AG183" s="6"/>
      <c r="AH183" s="6"/>
      <c r="AI183" s="6"/>
      <c r="AJ183" s="6"/>
      <c r="AK183" s="6"/>
      <c r="AL183" s="6"/>
      <c r="AM183" s="6"/>
      <c r="AN183" s="6"/>
      <c r="AO183" s="6"/>
      <c r="AP183" s="6"/>
      <c r="AQ183" s="6"/>
      <c r="AR183" s="6"/>
      <c r="AS183" s="6"/>
      <c r="AT183" s="6"/>
      <c r="AU183" s="6"/>
      <c r="AV183" s="6"/>
      <c r="AW183" s="6"/>
      <c r="AX183" s="6"/>
      <c r="AY183" s="6"/>
    </row>
    <row r="184" spans="1:51" x14ac:dyDescent="0.25">
      <c r="A184" s="6"/>
      <c r="B184" s="6"/>
      <c r="C184" s="6"/>
      <c r="D184" s="6"/>
      <c r="E184" s="6"/>
      <c r="F184" s="6"/>
      <c r="G184" s="6"/>
      <c r="H184" s="6"/>
      <c r="I184" s="6"/>
      <c r="J184" s="6"/>
      <c r="K184" s="6"/>
      <c r="L184" s="6"/>
      <c r="M184" s="6"/>
      <c r="N184" s="6"/>
      <c r="O184" s="6"/>
      <c r="P184" s="6"/>
      <c r="Q184" s="6"/>
      <c r="R184" s="6"/>
      <c r="S184" s="6"/>
      <c r="T184" s="6"/>
      <c r="U184" s="6"/>
      <c r="V184" s="6"/>
      <c r="W184" s="6"/>
      <c r="X184" s="6"/>
      <c r="Y184" s="6"/>
      <c r="Z184" s="6"/>
      <c r="AA184" s="6"/>
      <c r="AB184" s="6"/>
      <c r="AC184" s="6"/>
      <c r="AD184" s="6"/>
      <c r="AE184" s="6"/>
      <c r="AF184" s="6"/>
      <c r="AG184" s="6"/>
      <c r="AH184" s="6"/>
      <c r="AI184" s="6"/>
      <c r="AJ184" s="6"/>
      <c r="AK184" s="6"/>
      <c r="AL184" s="6"/>
      <c r="AM184" s="6"/>
      <c r="AN184" s="6"/>
      <c r="AO184" s="6"/>
      <c r="AP184" s="6"/>
      <c r="AQ184" s="6"/>
      <c r="AR184" s="6"/>
      <c r="AS184" s="6"/>
      <c r="AT184" s="6"/>
      <c r="AU184" s="6"/>
      <c r="AV184" s="6"/>
      <c r="AW184" s="6"/>
      <c r="AX184" s="6"/>
      <c r="AY184" s="6"/>
    </row>
    <row r="185" spans="1:51" x14ac:dyDescent="0.25">
      <c r="A185" s="6"/>
      <c r="B185" s="6"/>
      <c r="C185" s="6"/>
      <c r="D185" s="6"/>
      <c r="E185" s="6"/>
      <c r="F185" s="6"/>
      <c r="G185" s="6"/>
      <c r="H185" s="6"/>
      <c r="I185" s="6"/>
      <c r="J185" s="6"/>
      <c r="K185" s="6"/>
      <c r="L185" s="6"/>
      <c r="M185" s="6"/>
      <c r="N185" s="6"/>
      <c r="O185" s="6"/>
      <c r="P185" s="6"/>
      <c r="Q185" s="6"/>
      <c r="R185" s="6"/>
      <c r="S185" s="6"/>
      <c r="T185" s="6"/>
      <c r="U185" s="6"/>
      <c r="V185" s="6"/>
      <c r="W185" s="6"/>
      <c r="X185" s="6"/>
      <c r="Y185" s="6"/>
      <c r="Z185" s="6"/>
      <c r="AA185" s="6"/>
      <c r="AB185" s="6"/>
      <c r="AC185" s="6"/>
      <c r="AD185" s="6"/>
      <c r="AE185" s="6"/>
      <c r="AF185" s="6"/>
      <c r="AG185" s="6"/>
      <c r="AH185" s="6"/>
      <c r="AI185" s="6"/>
      <c r="AJ185" s="6"/>
      <c r="AK185" s="6"/>
      <c r="AL185" s="6"/>
      <c r="AM185" s="6"/>
      <c r="AN185" s="6"/>
      <c r="AO185" s="6"/>
      <c r="AP185" s="6"/>
      <c r="AQ185" s="6"/>
      <c r="AR185" s="6"/>
      <c r="AS185" s="6"/>
      <c r="AT185" s="6"/>
      <c r="AU185" s="6"/>
      <c r="AV185" s="6"/>
      <c r="AW185" s="6"/>
      <c r="AX185" s="6"/>
      <c r="AY185" s="6"/>
    </row>
    <row r="186" spans="1:51" x14ac:dyDescent="0.25">
      <c r="A186" s="6"/>
      <c r="B186" s="6"/>
      <c r="C186" s="6"/>
      <c r="D186" s="6"/>
      <c r="E186" s="6"/>
      <c r="F186" s="6"/>
      <c r="G186" s="6"/>
      <c r="H186" s="6"/>
      <c r="I186" s="6"/>
      <c r="J186" s="6"/>
      <c r="K186" s="6"/>
      <c r="L186" s="6"/>
      <c r="M186" s="6"/>
      <c r="N186" s="6"/>
      <c r="O186" s="6"/>
      <c r="P186" s="6"/>
      <c r="Q186" s="6"/>
      <c r="R186" s="6"/>
      <c r="S186" s="6"/>
      <c r="T186" s="6"/>
      <c r="U186" s="6"/>
      <c r="V186" s="6"/>
      <c r="W186" s="6"/>
      <c r="X186" s="6"/>
      <c r="Y186" s="6"/>
      <c r="Z186" s="6"/>
      <c r="AA186" s="6"/>
      <c r="AB186" s="6"/>
      <c r="AC186" s="6"/>
      <c r="AD186" s="6"/>
      <c r="AE186" s="6"/>
      <c r="AF186" s="6"/>
      <c r="AG186" s="6"/>
      <c r="AH186" s="6"/>
      <c r="AI186" s="6"/>
      <c r="AJ186" s="6"/>
      <c r="AK186" s="6"/>
      <c r="AL186" s="6"/>
      <c r="AM186" s="6"/>
      <c r="AN186" s="6"/>
      <c r="AO186" s="6"/>
      <c r="AP186" s="6"/>
      <c r="AQ186" s="6"/>
      <c r="AR186" s="6"/>
      <c r="AS186" s="6"/>
      <c r="AT186" s="6"/>
      <c r="AU186" s="6"/>
      <c r="AV186" s="6"/>
      <c r="AW186" s="6"/>
      <c r="AX186" s="6"/>
      <c r="AY186" s="6"/>
    </row>
    <row r="187" spans="1:51" x14ac:dyDescent="0.25">
      <c r="A187" s="6"/>
      <c r="B187" s="6"/>
      <c r="C187" s="6"/>
      <c r="D187" s="6"/>
      <c r="E187" s="6"/>
      <c r="F187" s="6"/>
      <c r="G187" s="6"/>
      <c r="H187" s="6"/>
      <c r="I187" s="6"/>
      <c r="J187" s="6"/>
      <c r="K187" s="6"/>
      <c r="L187" s="6"/>
      <c r="M187" s="6"/>
      <c r="N187" s="6"/>
      <c r="O187" s="6"/>
      <c r="P187" s="6"/>
      <c r="Q187" s="6"/>
      <c r="R187" s="6"/>
      <c r="S187" s="6"/>
      <c r="T187" s="6"/>
      <c r="U187" s="6"/>
      <c r="V187" s="6"/>
      <c r="W187" s="6"/>
      <c r="X187" s="6"/>
      <c r="Y187" s="6"/>
      <c r="Z187" s="6"/>
      <c r="AA187" s="6"/>
      <c r="AB187" s="6"/>
      <c r="AC187" s="6"/>
      <c r="AD187" s="6"/>
      <c r="AE187" s="6"/>
      <c r="AF187" s="6"/>
      <c r="AG187" s="6"/>
      <c r="AH187" s="6"/>
      <c r="AI187" s="6"/>
      <c r="AJ187" s="6"/>
      <c r="AK187" s="6"/>
      <c r="AL187" s="6"/>
      <c r="AM187" s="6"/>
      <c r="AN187" s="6"/>
      <c r="AO187" s="6"/>
      <c r="AP187" s="6"/>
      <c r="AQ187" s="6"/>
      <c r="AR187" s="6"/>
      <c r="AS187" s="6"/>
      <c r="AT187" s="6"/>
      <c r="AU187" s="6"/>
      <c r="AV187" s="6"/>
      <c r="AW187" s="6"/>
      <c r="AX187" s="6"/>
      <c r="AY187" s="6"/>
    </row>
    <row r="188" spans="1:51" x14ac:dyDescent="0.25">
      <c r="A188" s="6"/>
      <c r="B188" s="6"/>
      <c r="C188" s="6"/>
      <c r="D188" s="6"/>
      <c r="E188" s="6"/>
      <c r="F188" s="6"/>
      <c r="G188" s="6"/>
      <c r="H188" s="6"/>
      <c r="I188" s="6"/>
      <c r="J188" s="6"/>
      <c r="K188" s="6"/>
      <c r="L188" s="6"/>
      <c r="M188" s="6"/>
      <c r="N188" s="6"/>
      <c r="O188" s="6"/>
      <c r="P188" s="6"/>
      <c r="Q188" s="6"/>
      <c r="R188" s="6"/>
      <c r="S188" s="6"/>
      <c r="T188" s="6"/>
      <c r="U188" s="6"/>
      <c r="V188" s="6"/>
      <c r="W188" s="6"/>
      <c r="X188" s="6"/>
      <c r="Y188" s="6"/>
      <c r="Z188" s="6"/>
      <c r="AA188" s="6"/>
      <c r="AB188" s="6"/>
      <c r="AC188" s="6"/>
      <c r="AD188" s="6"/>
      <c r="AE188" s="6"/>
      <c r="AF188" s="6"/>
      <c r="AG188" s="6"/>
      <c r="AH188" s="6"/>
      <c r="AI188" s="6"/>
      <c r="AJ188" s="6"/>
      <c r="AK188" s="6"/>
      <c r="AL188" s="6"/>
      <c r="AM188" s="6"/>
      <c r="AN188" s="6"/>
      <c r="AO188" s="6"/>
      <c r="AP188" s="6"/>
      <c r="AQ188" s="6"/>
      <c r="AR188" s="6"/>
      <c r="AS188" s="6"/>
      <c r="AT188" s="6"/>
      <c r="AU188" s="6"/>
      <c r="AV188" s="6"/>
      <c r="AW188" s="6"/>
      <c r="AX188" s="6"/>
      <c r="AY188" s="6"/>
    </row>
    <row r="189" spans="1:51" x14ac:dyDescent="0.25">
      <c r="A189" s="6"/>
      <c r="B189" s="6"/>
      <c r="C189" s="6"/>
      <c r="D189" s="6"/>
      <c r="E189" s="6"/>
      <c r="F189" s="6"/>
      <c r="G189" s="6"/>
      <c r="H189" s="6"/>
      <c r="I189" s="6"/>
      <c r="J189" s="6"/>
      <c r="K189" s="6"/>
      <c r="L189" s="6"/>
      <c r="M189" s="6"/>
      <c r="N189" s="6"/>
      <c r="O189" s="6"/>
      <c r="P189" s="6"/>
      <c r="Q189" s="6"/>
      <c r="R189" s="6"/>
      <c r="S189" s="6"/>
      <c r="T189" s="6"/>
      <c r="U189" s="6"/>
      <c r="V189" s="6"/>
      <c r="W189" s="6"/>
      <c r="X189" s="6"/>
      <c r="Y189" s="6"/>
      <c r="Z189" s="6"/>
      <c r="AA189" s="6"/>
      <c r="AB189" s="6"/>
      <c r="AC189" s="6"/>
      <c r="AD189" s="6"/>
      <c r="AE189" s="6"/>
      <c r="AF189" s="6"/>
      <c r="AG189" s="6"/>
      <c r="AH189" s="6"/>
      <c r="AI189" s="6"/>
      <c r="AJ189" s="6"/>
      <c r="AK189" s="6"/>
      <c r="AL189" s="6"/>
      <c r="AM189" s="6"/>
      <c r="AN189" s="6"/>
      <c r="AO189" s="6"/>
      <c r="AP189" s="6"/>
      <c r="AQ189" s="6"/>
      <c r="AR189" s="6"/>
      <c r="AS189" s="6"/>
      <c r="AT189" s="6"/>
      <c r="AU189" s="6"/>
      <c r="AV189" s="6"/>
      <c r="AW189" s="6"/>
      <c r="AX189" s="6"/>
      <c r="AY189" s="6"/>
    </row>
    <row r="190" spans="1:51" x14ac:dyDescent="0.25">
      <c r="A190" s="6"/>
      <c r="B190" s="6"/>
      <c r="C190" s="6"/>
      <c r="D190" s="6"/>
      <c r="E190" s="6"/>
      <c r="F190" s="6"/>
      <c r="G190" s="6"/>
      <c r="H190" s="6"/>
      <c r="I190" s="6"/>
      <c r="J190" s="6"/>
      <c r="K190" s="6"/>
      <c r="L190" s="6"/>
      <c r="M190" s="6"/>
      <c r="N190" s="6"/>
      <c r="O190" s="6"/>
      <c r="P190" s="6"/>
      <c r="Q190" s="6"/>
      <c r="R190" s="6"/>
      <c r="S190" s="6"/>
      <c r="T190" s="6"/>
      <c r="U190" s="6"/>
      <c r="V190" s="6"/>
      <c r="W190" s="6"/>
      <c r="X190" s="6"/>
      <c r="Y190" s="6"/>
      <c r="Z190" s="6"/>
      <c r="AA190" s="6"/>
      <c r="AB190" s="6"/>
      <c r="AC190" s="6"/>
      <c r="AD190" s="6"/>
      <c r="AE190" s="6"/>
      <c r="AF190" s="6"/>
      <c r="AG190" s="6"/>
      <c r="AH190" s="6"/>
      <c r="AI190" s="6"/>
      <c r="AJ190" s="6"/>
      <c r="AK190" s="6"/>
      <c r="AL190" s="6"/>
      <c r="AM190" s="6"/>
      <c r="AN190" s="6"/>
      <c r="AO190" s="6"/>
      <c r="AP190" s="6"/>
      <c r="AQ190" s="6"/>
      <c r="AR190" s="6"/>
      <c r="AS190" s="6"/>
      <c r="AT190" s="6"/>
      <c r="AU190" s="6"/>
      <c r="AV190" s="6"/>
      <c r="AW190" s="6"/>
      <c r="AX190" s="6"/>
      <c r="AY190" s="6"/>
    </row>
    <row r="191" spans="1:51" x14ac:dyDescent="0.25">
      <c r="A191" s="6"/>
      <c r="B191" s="6"/>
      <c r="C191" s="6"/>
      <c r="D191" s="6"/>
      <c r="E191" s="6"/>
      <c r="F191" s="6"/>
      <c r="G191" s="6"/>
      <c r="H191" s="6"/>
      <c r="I191" s="6"/>
      <c r="J191" s="6"/>
      <c r="K191" s="6"/>
      <c r="L191" s="6"/>
      <c r="M191" s="6"/>
      <c r="N191" s="6"/>
      <c r="O191" s="6"/>
      <c r="P191" s="6"/>
      <c r="Q191" s="6"/>
      <c r="R191" s="6"/>
      <c r="S191" s="6"/>
      <c r="T191" s="6"/>
      <c r="U191" s="6"/>
      <c r="V191" s="6"/>
      <c r="W191" s="6"/>
      <c r="X191" s="6"/>
      <c r="Y191" s="6"/>
      <c r="Z191" s="6"/>
      <c r="AA191" s="6"/>
      <c r="AB191" s="6"/>
      <c r="AC191" s="6"/>
      <c r="AD191" s="6"/>
      <c r="AE191" s="6"/>
      <c r="AF191" s="6"/>
      <c r="AG191" s="6"/>
      <c r="AH191" s="6"/>
      <c r="AI191" s="6"/>
      <c r="AJ191" s="6"/>
      <c r="AK191" s="6"/>
      <c r="AL191" s="6"/>
      <c r="AM191" s="6"/>
      <c r="AN191" s="6"/>
      <c r="AO191" s="6"/>
      <c r="AP191" s="6"/>
      <c r="AQ191" s="6"/>
      <c r="AR191" s="6"/>
      <c r="AS191" s="6"/>
      <c r="AT191" s="6"/>
      <c r="AU191" s="6"/>
      <c r="AV191" s="6"/>
      <c r="AW191" s="6"/>
      <c r="AX191" s="6"/>
      <c r="AY191" s="6"/>
    </row>
    <row r="192" spans="1:51" x14ac:dyDescent="0.25">
      <c r="A192" s="6"/>
      <c r="B192" s="6"/>
      <c r="C192" s="6"/>
      <c r="D192" s="6"/>
      <c r="E192" s="6"/>
      <c r="F192" s="6"/>
      <c r="G192" s="6"/>
      <c r="H192" s="6"/>
      <c r="I192" s="6"/>
      <c r="J192" s="6"/>
      <c r="K192" s="6"/>
      <c r="L192" s="6"/>
      <c r="M192" s="6"/>
      <c r="N192" s="6"/>
      <c r="O192" s="6"/>
      <c r="P192" s="6"/>
      <c r="Q192" s="6"/>
      <c r="R192" s="6"/>
      <c r="S192" s="6"/>
      <c r="T192" s="6"/>
      <c r="U192" s="6"/>
      <c r="V192" s="6"/>
      <c r="W192" s="6"/>
      <c r="X192" s="6"/>
      <c r="Y192" s="6"/>
      <c r="Z192" s="6"/>
      <c r="AA192" s="6"/>
      <c r="AB192" s="6"/>
      <c r="AC192" s="6"/>
      <c r="AD192" s="6"/>
      <c r="AE192" s="6"/>
      <c r="AF192" s="6"/>
      <c r="AG192" s="6"/>
      <c r="AH192" s="6"/>
      <c r="AI192" s="6"/>
      <c r="AJ192" s="6"/>
      <c r="AK192" s="6"/>
      <c r="AL192" s="6"/>
      <c r="AM192" s="6"/>
      <c r="AN192" s="6"/>
      <c r="AO192" s="6"/>
      <c r="AP192" s="6"/>
      <c r="AQ192" s="6"/>
      <c r="AR192" s="6"/>
      <c r="AS192" s="6"/>
      <c r="AT192" s="6"/>
      <c r="AU192" s="6"/>
      <c r="AV192" s="6"/>
      <c r="AW192" s="6"/>
      <c r="AX192" s="6"/>
      <c r="AY192" s="6"/>
    </row>
    <row r="193" spans="1:51" x14ac:dyDescent="0.25">
      <c r="A193" s="6"/>
      <c r="B193" s="6"/>
      <c r="C193" s="6"/>
      <c r="D193" s="6"/>
      <c r="E193" s="6"/>
      <c r="F193" s="6"/>
      <c r="G193" s="6"/>
      <c r="H193" s="6"/>
      <c r="I193" s="6"/>
      <c r="J193" s="6"/>
      <c r="K193" s="6"/>
      <c r="L193" s="6"/>
      <c r="M193" s="6"/>
      <c r="N193" s="6"/>
      <c r="O193" s="6"/>
      <c r="P193" s="6"/>
      <c r="Q193" s="6"/>
      <c r="R193" s="6"/>
      <c r="S193" s="6"/>
      <c r="T193" s="6"/>
      <c r="U193" s="6"/>
      <c r="V193" s="6"/>
      <c r="W193" s="6"/>
      <c r="X193" s="6"/>
      <c r="Y193" s="6"/>
      <c r="Z193" s="6"/>
      <c r="AA193" s="6"/>
      <c r="AB193" s="6"/>
      <c r="AC193" s="6"/>
      <c r="AD193" s="6"/>
      <c r="AE193" s="6"/>
      <c r="AF193" s="6"/>
      <c r="AG193" s="6"/>
      <c r="AH193" s="6"/>
      <c r="AI193" s="6"/>
      <c r="AJ193" s="6"/>
      <c r="AK193" s="6"/>
      <c r="AL193" s="6"/>
      <c r="AM193" s="6"/>
      <c r="AN193" s="6"/>
      <c r="AO193" s="6"/>
      <c r="AP193" s="6"/>
      <c r="AQ193" s="6"/>
      <c r="AR193" s="6"/>
      <c r="AS193" s="6"/>
      <c r="AT193" s="6"/>
      <c r="AU193" s="6"/>
      <c r="AV193" s="6"/>
      <c r="AW193" s="6"/>
      <c r="AX193" s="6"/>
      <c r="AY193" s="6"/>
    </row>
    <row r="194" spans="1:51" x14ac:dyDescent="0.25">
      <c r="A194" s="6"/>
      <c r="B194" s="6"/>
      <c r="C194" s="6"/>
      <c r="D194" s="6"/>
      <c r="E194" s="6"/>
      <c r="F194" s="6"/>
      <c r="G194" s="6"/>
      <c r="H194" s="6"/>
      <c r="I194" s="6"/>
      <c r="J194" s="6"/>
      <c r="K194" s="6"/>
      <c r="L194" s="6"/>
      <c r="M194" s="6"/>
      <c r="N194" s="6"/>
      <c r="O194" s="6"/>
      <c r="P194" s="6"/>
      <c r="Q194" s="6"/>
      <c r="R194" s="6"/>
      <c r="S194" s="6"/>
      <c r="T194" s="6"/>
      <c r="U194" s="6"/>
      <c r="V194" s="6"/>
      <c r="W194" s="6"/>
      <c r="X194" s="6"/>
      <c r="Y194" s="6"/>
      <c r="Z194" s="6"/>
      <c r="AA194" s="6"/>
      <c r="AB194" s="6"/>
      <c r="AC194" s="6"/>
      <c r="AD194" s="6"/>
      <c r="AE194" s="6"/>
      <c r="AF194" s="6"/>
      <c r="AG194" s="6"/>
      <c r="AH194" s="6"/>
      <c r="AI194" s="6"/>
      <c r="AJ194" s="6"/>
      <c r="AK194" s="6"/>
      <c r="AL194" s="6"/>
      <c r="AM194" s="6"/>
      <c r="AN194" s="6"/>
      <c r="AO194" s="6"/>
      <c r="AP194" s="6"/>
      <c r="AQ194" s="6"/>
      <c r="AR194" s="6"/>
      <c r="AS194" s="6"/>
      <c r="AT194" s="6"/>
      <c r="AU194" s="6"/>
      <c r="AV194" s="6"/>
      <c r="AW194" s="6"/>
      <c r="AX194" s="6"/>
      <c r="AY194" s="6"/>
    </row>
    <row r="195" spans="1:51" x14ac:dyDescent="0.25">
      <c r="A195" s="6"/>
      <c r="B195" s="6"/>
      <c r="C195" s="6"/>
      <c r="D195" s="6"/>
      <c r="E195" s="6"/>
      <c r="F195" s="6"/>
      <c r="G195" s="6"/>
      <c r="H195" s="6"/>
      <c r="I195" s="6"/>
      <c r="J195" s="6"/>
      <c r="K195" s="6"/>
      <c r="L195" s="6"/>
      <c r="M195" s="6"/>
      <c r="N195" s="6"/>
      <c r="O195" s="6"/>
      <c r="P195" s="6"/>
      <c r="Q195" s="6"/>
      <c r="R195" s="6"/>
      <c r="S195" s="6"/>
      <c r="T195" s="6"/>
      <c r="U195" s="6"/>
      <c r="V195" s="6"/>
      <c r="W195" s="6"/>
      <c r="X195" s="6"/>
      <c r="Y195" s="6"/>
      <c r="Z195" s="6"/>
      <c r="AA195" s="6"/>
      <c r="AB195" s="6"/>
      <c r="AC195" s="6"/>
      <c r="AD195" s="6"/>
      <c r="AE195" s="6"/>
      <c r="AF195" s="6"/>
      <c r="AG195" s="6"/>
      <c r="AH195" s="6"/>
      <c r="AI195" s="6"/>
      <c r="AJ195" s="6"/>
      <c r="AK195" s="6"/>
      <c r="AL195" s="6"/>
      <c r="AM195" s="6"/>
      <c r="AN195" s="6"/>
      <c r="AO195" s="6"/>
      <c r="AP195" s="6"/>
      <c r="AQ195" s="6"/>
      <c r="AR195" s="6"/>
      <c r="AS195" s="6"/>
      <c r="AT195" s="6"/>
      <c r="AU195" s="6"/>
      <c r="AV195" s="6"/>
      <c r="AW195" s="6"/>
      <c r="AX195" s="6"/>
      <c r="AY195" s="6"/>
    </row>
    <row r="196" spans="1:51" x14ac:dyDescent="0.25">
      <c r="A196" s="6"/>
      <c r="B196" s="6"/>
      <c r="C196" s="6"/>
      <c r="D196" s="6"/>
      <c r="E196" s="6"/>
      <c r="F196" s="6"/>
      <c r="G196" s="6"/>
      <c r="H196" s="6"/>
      <c r="I196" s="6"/>
      <c r="J196" s="6"/>
      <c r="K196" s="6"/>
      <c r="L196" s="6"/>
      <c r="M196" s="6"/>
      <c r="N196" s="6"/>
      <c r="O196" s="6"/>
      <c r="P196" s="6"/>
      <c r="Q196" s="6"/>
      <c r="R196" s="6"/>
      <c r="S196" s="6"/>
      <c r="T196" s="6"/>
      <c r="U196" s="6"/>
      <c r="V196" s="6"/>
      <c r="W196" s="6"/>
      <c r="X196" s="6"/>
      <c r="Y196" s="6"/>
      <c r="Z196" s="6"/>
      <c r="AA196" s="6"/>
      <c r="AB196" s="6"/>
      <c r="AC196" s="6"/>
      <c r="AD196" s="6"/>
      <c r="AE196" s="6"/>
      <c r="AF196" s="6"/>
      <c r="AG196" s="6"/>
      <c r="AH196" s="6"/>
      <c r="AI196" s="6"/>
      <c r="AJ196" s="6"/>
      <c r="AK196" s="6"/>
      <c r="AL196" s="6"/>
      <c r="AM196" s="6"/>
      <c r="AN196" s="6"/>
      <c r="AO196" s="6"/>
      <c r="AP196" s="6"/>
      <c r="AQ196" s="6"/>
      <c r="AR196" s="6"/>
      <c r="AS196" s="6"/>
      <c r="AT196" s="6"/>
      <c r="AU196" s="6"/>
      <c r="AV196" s="6"/>
      <c r="AW196" s="6"/>
      <c r="AX196" s="6"/>
      <c r="AY196" s="6"/>
    </row>
    <row r="197" spans="1:51" x14ac:dyDescent="0.25">
      <c r="A197" s="6"/>
      <c r="B197" s="6"/>
      <c r="C197" s="6"/>
      <c r="D197" s="6"/>
      <c r="E197" s="6"/>
      <c r="F197" s="6"/>
      <c r="G197" s="6"/>
      <c r="H197" s="6"/>
      <c r="I197" s="6"/>
      <c r="J197" s="6"/>
      <c r="K197" s="6"/>
      <c r="L197" s="6"/>
      <c r="M197" s="6"/>
      <c r="N197" s="6"/>
      <c r="O197" s="6"/>
      <c r="P197" s="6"/>
      <c r="Q197" s="6"/>
      <c r="R197" s="6"/>
      <c r="S197" s="6"/>
      <c r="T197" s="6"/>
      <c r="U197" s="6"/>
      <c r="V197" s="6"/>
      <c r="W197" s="6"/>
      <c r="X197" s="6"/>
      <c r="Y197" s="6"/>
      <c r="Z197" s="6"/>
      <c r="AA197" s="6"/>
      <c r="AB197" s="6"/>
      <c r="AC197" s="6"/>
      <c r="AD197" s="6"/>
      <c r="AE197" s="6"/>
      <c r="AF197" s="6"/>
      <c r="AG197" s="6"/>
      <c r="AH197" s="6"/>
      <c r="AI197" s="6"/>
      <c r="AJ197" s="6"/>
      <c r="AK197" s="6"/>
      <c r="AL197" s="6"/>
      <c r="AM197" s="6"/>
      <c r="AN197" s="6"/>
      <c r="AO197" s="6"/>
      <c r="AP197" s="6"/>
      <c r="AQ197" s="6"/>
      <c r="AR197" s="6"/>
      <c r="AS197" s="6"/>
      <c r="AT197" s="6"/>
      <c r="AU197" s="6"/>
      <c r="AV197" s="6"/>
      <c r="AW197" s="6"/>
      <c r="AX197" s="6"/>
      <c r="AY197" s="6"/>
    </row>
    <row r="198" spans="1:51" x14ac:dyDescent="0.25">
      <c r="A198" s="6"/>
      <c r="B198" s="6"/>
      <c r="C198" s="6"/>
      <c r="D198" s="6"/>
      <c r="E198" s="6"/>
      <c r="F198" s="6"/>
      <c r="G198" s="6"/>
      <c r="H198" s="6"/>
      <c r="I198" s="6"/>
      <c r="J198" s="6"/>
      <c r="K198" s="6"/>
      <c r="L198" s="6"/>
      <c r="M198" s="6"/>
      <c r="N198" s="6"/>
      <c r="O198" s="6"/>
      <c r="P198" s="6"/>
      <c r="Q198" s="6"/>
      <c r="R198" s="6"/>
      <c r="S198" s="6"/>
      <c r="T198" s="6"/>
      <c r="U198" s="6"/>
      <c r="V198" s="6"/>
      <c r="W198" s="6"/>
      <c r="X198" s="6"/>
      <c r="Y198" s="6"/>
      <c r="Z198" s="6"/>
      <c r="AA198" s="6"/>
      <c r="AB198" s="6"/>
      <c r="AC198" s="6"/>
      <c r="AD198" s="6"/>
      <c r="AE198" s="6"/>
      <c r="AF198" s="6"/>
      <c r="AG198" s="6"/>
      <c r="AH198" s="6"/>
      <c r="AI198" s="6"/>
      <c r="AJ198" s="6"/>
      <c r="AK198" s="6"/>
      <c r="AL198" s="6"/>
      <c r="AM198" s="6"/>
      <c r="AN198" s="6"/>
      <c r="AO198" s="6"/>
      <c r="AP198" s="6"/>
      <c r="AQ198" s="6"/>
      <c r="AR198" s="6"/>
      <c r="AS198" s="6"/>
      <c r="AT198" s="6"/>
      <c r="AU198" s="6"/>
      <c r="AV198" s="6"/>
      <c r="AW198" s="6"/>
      <c r="AX198" s="6"/>
      <c r="AY198" s="6"/>
    </row>
    <row r="199" spans="1:51" x14ac:dyDescent="0.25">
      <c r="A199" s="6"/>
      <c r="B199" s="6"/>
      <c r="C199" s="6"/>
      <c r="D199" s="6"/>
      <c r="E199" s="6"/>
      <c r="F199" s="6"/>
      <c r="G199" s="6"/>
      <c r="H199" s="6"/>
      <c r="I199" s="6"/>
      <c r="J199" s="6"/>
      <c r="K199" s="6"/>
      <c r="L199" s="6"/>
      <c r="M199" s="6"/>
      <c r="N199" s="6"/>
      <c r="O199" s="6"/>
      <c r="P199" s="6"/>
      <c r="Q199" s="6"/>
      <c r="R199" s="6"/>
      <c r="S199" s="6"/>
      <c r="T199" s="6"/>
      <c r="U199" s="6"/>
      <c r="V199" s="6"/>
      <c r="W199" s="6"/>
      <c r="X199" s="6"/>
      <c r="Y199" s="6"/>
      <c r="Z199" s="6"/>
      <c r="AA199" s="6"/>
      <c r="AB199" s="6"/>
      <c r="AC199" s="6"/>
      <c r="AD199" s="6"/>
      <c r="AE199" s="6"/>
      <c r="AF199" s="6"/>
      <c r="AG199" s="6"/>
      <c r="AH199" s="6"/>
      <c r="AI199" s="6"/>
      <c r="AJ199" s="6"/>
      <c r="AK199" s="6"/>
      <c r="AL199" s="6"/>
      <c r="AM199" s="6"/>
      <c r="AN199" s="6"/>
      <c r="AO199" s="6"/>
      <c r="AP199" s="6"/>
      <c r="AQ199" s="6"/>
      <c r="AR199" s="6"/>
      <c r="AS199" s="6"/>
      <c r="AT199" s="6"/>
      <c r="AU199" s="6"/>
      <c r="AV199" s="6"/>
      <c r="AW199" s="6"/>
      <c r="AX199" s="6"/>
      <c r="AY199" s="6"/>
    </row>
    <row r="200" spans="1:51" x14ac:dyDescent="0.25">
      <c r="A200" s="6"/>
      <c r="B200" s="6"/>
      <c r="C200" s="6"/>
      <c r="D200" s="6"/>
      <c r="E200" s="6"/>
      <c r="F200" s="6"/>
      <c r="G200" s="6"/>
      <c r="H200" s="6"/>
      <c r="I200" s="6"/>
      <c r="J200" s="6"/>
      <c r="K200" s="6"/>
      <c r="L200" s="6"/>
      <c r="M200" s="6"/>
      <c r="N200" s="6"/>
      <c r="O200" s="6"/>
      <c r="P200" s="6"/>
      <c r="Q200" s="6"/>
      <c r="R200" s="6"/>
      <c r="S200" s="6"/>
      <c r="T200" s="6"/>
      <c r="U200" s="6"/>
      <c r="V200" s="6"/>
      <c r="W200" s="6"/>
      <c r="X200" s="6"/>
      <c r="Y200" s="6"/>
      <c r="Z200" s="6"/>
      <c r="AA200" s="6"/>
      <c r="AB200" s="6"/>
      <c r="AC200" s="6"/>
      <c r="AD200" s="6"/>
      <c r="AE200" s="6"/>
      <c r="AF200" s="6"/>
      <c r="AG200" s="6"/>
      <c r="AH200" s="6"/>
      <c r="AI200" s="6"/>
      <c r="AJ200" s="6"/>
      <c r="AK200" s="6"/>
      <c r="AL200" s="6"/>
      <c r="AM200" s="6"/>
      <c r="AN200" s="6"/>
      <c r="AO200" s="6"/>
      <c r="AP200" s="6"/>
      <c r="AQ200" s="6"/>
      <c r="AR200" s="6"/>
      <c r="AS200" s="6"/>
      <c r="AT200" s="6"/>
      <c r="AU200" s="6"/>
      <c r="AV200" s="6"/>
      <c r="AW200" s="6"/>
      <c r="AX200" s="6"/>
      <c r="AY200" s="6"/>
    </row>
    <row r="201" spans="1:51" x14ac:dyDescent="0.25">
      <c r="A201" s="6"/>
      <c r="B201" s="6"/>
      <c r="C201" s="6"/>
      <c r="D201" s="6"/>
      <c r="E201" s="6"/>
      <c r="F201" s="6"/>
      <c r="G201" s="6"/>
      <c r="H201" s="6"/>
      <c r="I201" s="6"/>
      <c r="J201" s="6"/>
      <c r="K201" s="6"/>
      <c r="L201" s="6"/>
      <c r="M201" s="6"/>
      <c r="N201" s="6"/>
      <c r="O201" s="6"/>
      <c r="P201" s="6"/>
      <c r="Q201" s="6"/>
      <c r="R201" s="6"/>
      <c r="S201" s="6"/>
      <c r="T201" s="6"/>
      <c r="U201" s="6"/>
      <c r="V201" s="6"/>
      <c r="W201" s="6"/>
      <c r="X201" s="6"/>
      <c r="Y201" s="6"/>
      <c r="Z201" s="6"/>
      <c r="AA201" s="6"/>
      <c r="AB201" s="6"/>
      <c r="AC201" s="6"/>
      <c r="AD201" s="6"/>
      <c r="AE201" s="6"/>
      <c r="AF201" s="6"/>
      <c r="AG201" s="6"/>
      <c r="AH201" s="6"/>
      <c r="AI201" s="6"/>
      <c r="AJ201" s="6"/>
      <c r="AK201" s="6"/>
      <c r="AL201" s="6"/>
      <c r="AM201" s="6"/>
      <c r="AN201" s="6"/>
      <c r="AO201" s="6"/>
      <c r="AP201" s="6"/>
      <c r="AQ201" s="6"/>
      <c r="AR201" s="6"/>
      <c r="AS201" s="6"/>
      <c r="AT201" s="6"/>
      <c r="AU201" s="6"/>
      <c r="AV201" s="6"/>
      <c r="AW201" s="6"/>
      <c r="AX201" s="6"/>
      <c r="AY201" s="6"/>
    </row>
    <row r="202" spans="1:51" x14ac:dyDescent="0.25">
      <c r="A202" s="6"/>
      <c r="B202" s="6"/>
      <c r="C202" s="6"/>
      <c r="D202" s="6"/>
      <c r="E202" s="6"/>
      <c r="F202" s="6"/>
      <c r="G202" s="6"/>
      <c r="H202" s="6"/>
      <c r="I202" s="6"/>
      <c r="J202" s="6"/>
      <c r="K202" s="6"/>
      <c r="L202" s="6"/>
      <c r="M202" s="6"/>
      <c r="N202" s="6"/>
      <c r="O202" s="6"/>
      <c r="P202" s="6"/>
      <c r="Q202" s="6"/>
      <c r="R202" s="6"/>
      <c r="S202" s="6"/>
      <c r="T202" s="6"/>
      <c r="U202" s="6"/>
      <c r="V202" s="6"/>
      <c r="W202" s="6"/>
      <c r="X202" s="6"/>
      <c r="Y202" s="6"/>
      <c r="Z202" s="6"/>
      <c r="AA202" s="6"/>
      <c r="AB202" s="6"/>
      <c r="AC202" s="6"/>
      <c r="AD202" s="6"/>
      <c r="AE202" s="6"/>
      <c r="AF202" s="6"/>
      <c r="AG202" s="6"/>
      <c r="AH202" s="6"/>
      <c r="AI202" s="6"/>
      <c r="AJ202" s="6"/>
      <c r="AK202" s="6"/>
      <c r="AL202" s="6"/>
      <c r="AM202" s="6"/>
      <c r="AN202" s="6"/>
      <c r="AO202" s="6"/>
      <c r="AP202" s="6"/>
      <c r="AQ202" s="6"/>
      <c r="AR202" s="6"/>
      <c r="AS202" s="6"/>
      <c r="AT202" s="6"/>
      <c r="AU202" s="6"/>
      <c r="AV202" s="6"/>
      <c r="AW202" s="6"/>
      <c r="AX202" s="6"/>
      <c r="AY202" s="6"/>
    </row>
    <row r="203" spans="1:51" x14ac:dyDescent="0.25">
      <c r="A203" s="6"/>
      <c r="B203" s="6"/>
      <c r="C203" s="6"/>
      <c r="D203" s="6"/>
      <c r="E203" s="6"/>
      <c r="F203" s="6"/>
      <c r="G203" s="6"/>
      <c r="H203" s="6"/>
      <c r="I203" s="6"/>
      <c r="J203" s="6"/>
      <c r="K203" s="6"/>
      <c r="L203" s="6"/>
      <c r="M203" s="6"/>
      <c r="N203" s="6"/>
      <c r="O203" s="6"/>
      <c r="P203" s="6"/>
      <c r="Q203" s="6"/>
      <c r="R203" s="6"/>
      <c r="S203" s="6"/>
      <c r="T203" s="6"/>
      <c r="U203" s="6"/>
      <c r="V203" s="6"/>
      <c r="W203" s="6"/>
      <c r="X203" s="6"/>
      <c r="Y203" s="6"/>
      <c r="Z203" s="6"/>
      <c r="AA203" s="6"/>
      <c r="AB203" s="6"/>
      <c r="AC203" s="6"/>
      <c r="AD203" s="6"/>
      <c r="AE203" s="6"/>
      <c r="AF203" s="6"/>
      <c r="AG203" s="6"/>
      <c r="AH203" s="6"/>
      <c r="AI203" s="6"/>
      <c r="AJ203" s="6"/>
      <c r="AK203" s="6"/>
      <c r="AL203" s="6"/>
      <c r="AM203" s="6"/>
      <c r="AN203" s="6"/>
      <c r="AO203" s="6"/>
      <c r="AP203" s="6"/>
      <c r="AQ203" s="6"/>
      <c r="AR203" s="6"/>
      <c r="AS203" s="6"/>
      <c r="AT203" s="6"/>
      <c r="AU203" s="6"/>
      <c r="AV203" s="6"/>
      <c r="AW203" s="6"/>
      <c r="AX203" s="6"/>
      <c r="AY203" s="6"/>
    </row>
    <row r="204" spans="1:51" x14ac:dyDescent="0.25">
      <c r="A204" s="6"/>
      <c r="B204" s="6"/>
      <c r="C204" s="6"/>
      <c r="D204" s="6"/>
      <c r="E204" s="6"/>
      <c r="F204" s="6"/>
      <c r="G204" s="6"/>
      <c r="H204" s="6"/>
      <c r="I204" s="6"/>
      <c r="J204" s="6"/>
      <c r="K204" s="6"/>
      <c r="L204" s="6"/>
      <c r="M204" s="6"/>
      <c r="N204" s="6"/>
      <c r="O204" s="6"/>
      <c r="P204" s="6"/>
      <c r="Q204" s="6"/>
      <c r="R204" s="6"/>
      <c r="S204" s="6"/>
      <c r="T204" s="6"/>
      <c r="U204" s="6"/>
      <c r="V204" s="6"/>
      <c r="W204" s="6"/>
      <c r="X204" s="6"/>
      <c r="Y204" s="6"/>
      <c r="Z204" s="6"/>
      <c r="AA204" s="6"/>
      <c r="AB204" s="6"/>
      <c r="AC204" s="6"/>
      <c r="AD204" s="6"/>
      <c r="AE204" s="6"/>
      <c r="AF204" s="6"/>
      <c r="AG204" s="6"/>
      <c r="AH204" s="6"/>
      <c r="AI204" s="6"/>
      <c r="AJ204" s="6"/>
      <c r="AK204" s="6"/>
      <c r="AL204" s="6"/>
      <c r="AM204" s="6"/>
      <c r="AN204" s="6"/>
      <c r="AO204" s="6"/>
      <c r="AP204" s="6"/>
      <c r="AQ204" s="6"/>
      <c r="AR204" s="6"/>
      <c r="AS204" s="6"/>
      <c r="AT204" s="6"/>
      <c r="AU204" s="6"/>
      <c r="AV204" s="6"/>
      <c r="AW204" s="6"/>
      <c r="AX204" s="6"/>
      <c r="AY204" s="6"/>
    </row>
    <row r="205" spans="1:51" x14ac:dyDescent="0.25">
      <c r="A205" s="6"/>
      <c r="B205" s="6"/>
      <c r="C205" s="6"/>
      <c r="D205" s="6"/>
      <c r="E205" s="6"/>
      <c r="F205" s="6"/>
      <c r="G205" s="6"/>
      <c r="H205" s="6"/>
      <c r="I205" s="6"/>
      <c r="J205" s="6"/>
      <c r="K205" s="6"/>
      <c r="L205" s="6"/>
      <c r="M205" s="6"/>
      <c r="N205" s="6"/>
      <c r="O205" s="6"/>
      <c r="P205" s="6"/>
      <c r="Q205" s="6"/>
      <c r="R205" s="6"/>
      <c r="S205" s="6"/>
      <c r="T205" s="6"/>
      <c r="U205" s="6"/>
      <c r="V205" s="6"/>
      <c r="W205" s="6"/>
      <c r="X205" s="6"/>
      <c r="Y205" s="6"/>
      <c r="Z205" s="6"/>
      <c r="AA205" s="6"/>
      <c r="AB205" s="6"/>
      <c r="AC205" s="6"/>
      <c r="AD205" s="6"/>
      <c r="AE205" s="6"/>
      <c r="AF205" s="6"/>
      <c r="AG205" s="6"/>
      <c r="AH205" s="6"/>
      <c r="AI205" s="6"/>
      <c r="AJ205" s="6"/>
      <c r="AK205" s="6"/>
      <c r="AL205" s="6"/>
      <c r="AM205" s="6"/>
      <c r="AN205" s="6"/>
      <c r="AO205" s="6"/>
      <c r="AP205" s="6"/>
      <c r="AQ205" s="6"/>
      <c r="AR205" s="6"/>
      <c r="AS205" s="6"/>
      <c r="AT205" s="6"/>
      <c r="AU205" s="6"/>
      <c r="AV205" s="6"/>
      <c r="AW205" s="6"/>
      <c r="AX205" s="6"/>
      <c r="AY205" s="6"/>
    </row>
    <row r="206" spans="1:51" x14ac:dyDescent="0.25">
      <c r="A206" s="6"/>
      <c r="B206" s="6"/>
      <c r="C206" s="6"/>
      <c r="D206" s="6"/>
      <c r="E206" s="6"/>
      <c r="F206" s="6"/>
      <c r="G206" s="6"/>
      <c r="H206" s="6"/>
      <c r="I206" s="6"/>
      <c r="J206" s="6"/>
      <c r="K206" s="6"/>
      <c r="L206" s="6"/>
      <c r="M206" s="6"/>
      <c r="N206" s="6"/>
      <c r="O206" s="6"/>
      <c r="P206" s="6"/>
      <c r="Q206" s="6"/>
      <c r="R206" s="6"/>
      <c r="S206" s="6"/>
      <c r="T206" s="6"/>
      <c r="U206" s="6"/>
      <c r="V206" s="6"/>
      <c r="W206" s="6"/>
      <c r="X206" s="6"/>
      <c r="Y206" s="6"/>
      <c r="Z206" s="6"/>
      <c r="AA206" s="6"/>
      <c r="AB206" s="6"/>
      <c r="AC206" s="6"/>
      <c r="AD206" s="6"/>
      <c r="AE206" s="6"/>
      <c r="AF206" s="6"/>
      <c r="AG206" s="6"/>
      <c r="AH206" s="6"/>
      <c r="AI206" s="6"/>
      <c r="AJ206" s="6"/>
      <c r="AK206" s="6"/>
      <c r="AL206" s="6"/>
      <c r="AM206" s="6"/>
      <c r="AN206" s="6"/>
      <c r="AO206" s="6"/>
      <c r="AP206" s="6"/>
      <c r="AQ206" s="6"/>
      <c r="AR206" s="6"/>
      <c r="AS206" s="6"/>
      <c r="AT206" s="6"/>
      <c r="AU206" s="6"/>
      <c r="AV206" s="6"/>
      <c r="AW206" s="6"/>
      <c r="AX206" s="6"/>
      <c r="AY206" s="6"/>
    </row>
    <row r="207" spans="1:51" x14ac:dyDescent="0.25">
      <c r="A207" s="6"/>
      <c r="B207" s="6"/>
      <c r="C207" s="6"/>
      <c r="D207" s="6"/>
      <c r="E207" s="6"/>
      <c r="F207" s="6"/>
      <c r="G207" s="6"/>
      <c r="H207" s="6"/>
      <c r="I207" s="6"/>
      <c r="J207" s="6"/>
      <c r="K207" s="6"/>
      <c r="L207" s="6"/>
      <c r="M207" s="6"/>
      <c r="N207" s="6"/>
      <c r="O207" s="6"/>
      <c r="P207" s="6"/>
      <c r="Q207" s="6"/>
      <c r="R207" s="6"/>
      <c r="S207" s="6"/>
      <c r="T207" s="6"/>
      <c r="U207" s="6"/>
      <c r="V207" s="6"/>
      <c r="W207" s="6"/>
      <c r="X207" s="6"/>
      <c r="Y207" s="6"/>
      <c r="Z207" s="6"/>
      <c r="AA207" s="6"/>
      <c r="AB207" s="6"/>
      <c r="AC207" s="6"/>
      <c r="AD207" s="6"/>
      <c r="AE207" s="6"/>
      <c r="AF207" s="6"/>
      <c r="AG207" s="6"/>
      <c r="AH207" s="6"/>
      <c r="AI207" s="6"/>
      <c r="AJ207" s="6"/>
      <c r="AK207" s="6"/>
      <c r="AL207" s="6"/>
      <c r="AM207" s="6"/>
      <c r="AN207" s="6"/>
      <c r="AO207" s="6"/>
      <c r="AP207" s="6"/>
      <c r="AQ207" s="6"/>
      <c r="AR207" s="6"/>
      <c r="AS207" s="6"/>
      <c r="AT207" s="6"/>
      <c r="AU207" s="6"/>
      <c r="AV207" s="6"/>
      <c r="AW207" s="6"/>
      <c r="AX207" s="6"/>
      <c r="AY207" s="6"/>
    </row>
    <row r="208" spans="1:51" x14ac:dyDescent="0.25">
      <c r="A208" s="6"/>
      <c r="B208" s="6"/>
      <c r="C208" s="6"/>
      <c r="D208" s="6"/>
      <c r="E208" s="6"/>
      <c r="F208" s="6"/>
      <c r="G208" s="6"/>
      <c r="H208" s="6"/>
      <c r="I208" s="6"/>
      <c r="J208" s="6"/>
      <c r="K208" s="6"/>
      <c r="L208" s="6"/>
      <c r="M208" s="6"/>
      <c r="N208" s="6"/>
      <c r="O208" s="6"/>
      <c r="P208" s="6"/>
      <c r="Q208" s="6"/>
      <c r="R208" s="6"/>
      <c r="S208" s="6"/>
      <c r="T208" s="6"/>
      <c r="U208" s="6"/>
      <c r="V208" s="6"/>
      <c r="W208" s="6"/>
      <c r="X208" s="6"/>
      <c r="Y208" s="6"/>
      <c r="Z208" s="6"/>
      <c r="AA208" s="6"/>
      <c r="AB208" s="6"/>
      <c r="AC208" s="6"/>
      <c r="AD208" s="6"/>
      <c r="AE208" s="6"/>
      <c r="AF208" s="6"/>
      <c r="AG208" s="6"/>
      <c r="AH208" s="6"/>
      <c r="AI208" s="6"/>
      <c r="AJ208" s="6"/>
      <c r="AK208" s="6"/>
      <c r="AL208" s="6"/>
      <c r="AM208" s="6"/>
      <c r="AN208" s="6"/>
      <c r="AO208" s="6"/>
      <c r="AP208" s="6"/>
      <c r="AQ208" s="6"/>
      <c r="AR208" s="6"/>
      <c r="AS208" s="6"/>
      <c r="AT208" s="6"/>
      <c r="AU208" s="6"/>
      <c r="AV208" s="6"/>
      <c r="AW208" s="6"/>
      <c r="AX208" s="6"/>
      <c r="AY208" s="6"/>
    </row>
    <row r="209" spans="1:51" x14ac:dyDescent="0.25">
      <c r="A209" s="6"/>
      <c r="B209" s="6"/>
      <c r="C209" s="6"/>
      <c r="D209" s="6"/>
      <c r="E209" s="6"/>
      <c r="F209" s="6"/>
      <c r="G209" s="6"/>
      <c r="H209" s="6"/>
      <c r="I209" s="6"/>
      <c r="J209" s="6"/>
      <c r="K209" s="6"/>
      <c r="L209" s="6"/>
      <c r="M209" s="6"/>
      <c r="N209" s="6"/>
      <c r="O209" s="6"/>
      <c r="P209" s="6"/>
      <c r="Q209" s="6"/>
      <c r="R209" s="6"/>
      <c r="S209" s="6"/>
      <c r="T209" s="6"/>
      <c r="U209" s="6"/>
      <c r="V209" s="6"/>
      <c r="W209" s="6"/>
      <c r="X209" s="6"/>
      <c r="Y209" s="6"/>
      <c r="Z209" s="6"/>
      <c r="AA209" s="6"/>
      <c r="AB209" s="6"/>
      <c r="AC209" s="6"/>
      <c r="AD209" s="6"/>
      <c r="AE209" s="6"/>
      <c r="AF209" s="6"/>
      <c r="AG209" s="6"/>
      <c r="AH209" s="6"/>
      <c r="AI209" s="6"/>
      <c r="AJ209" s="6"/>
      <c r="AK209" s="6"/>
      <c r="AL209" s="6"/>
      <c r="AM209" s="6"/>
      <c r="AN209" s="6"/>
      <c r="AO209" s="6"/>
      <c r="AP209" s="6"/>
      <c r="AQ209" s="6"/>
      <c r="AR209" s="6"/>
      <c r="AS209" s="6"/>
      <c r="AT209" s="6"/>
      <c r="AU209" s="6"/>
      <c r="AV209" s="6"/>
      <c r="AW209" s="6"/>
      <c r="AX209" s="6"/>
      <c r="AY209" s="6"/>
    </row>
    <row r="210" spans="1:51" x14ac:dyDescent="0.25">
      <c r="A210" s="6"/>
      <c r="B210" s="6"/>
      <c r="C210" s="6"/>
      <c r="D210" s="6"/>
      <c r="E210" s="6"/>
      <c r="F210" s="6"/>
      <c r="G210" s="6"/>
      <c r="H210" s="6"/>
      <c r="I210" s="6"/>
      <c r="J210" s="6"/>
      <c r="K210" s="6"/>
      <c r="L210" s="6"/>
      <c r="M210" s="6"/>
      <c r="N210" s="6"/>
      <c r="O210" s="6"/>
      <c r="P210" s="6"/>
      <c r="Q210" s="6"/>
      <c r="R210" s="6"/>
      <c r="S210" s="6"/>
      <c r="T210" s="6"/>
      <c r="U210" s="6"/>
      <c r="V210" s="6"/>
      <c r="W210" s="6"/>
      <c r="X210" s="6"/>
      <c r="Y210" s="6"/>
      <c r="Z210" s="6"/>
      <c r="AA210" s="6"/>
      <c r="AB210" s="6"/>
      <c r="AC210" s="6"/>
      <c r="AD210" s="6"/>
      <c r="AE210" s="6"/>
      <c r="AF210" s="6"/>
      <c r="AG210" s="6"/>
      <c r="AH210" s="6"/>
      <c r="AI210" s="6"/>
      <c r="AJ210" s="6"/>
      <c r="AK210" s="6"/>
      <c r="AL210" s="6"/>
      <c r="AM210" s="6"/>
      <c r="AN210" s="6"/>
      <c r="AO210" s="6"/>
      <c r="AP210" s="6"/>
      <c r="AQ210" s="6"/>
      <c r="AR210" s="6"/>
      <c r="AS210" s="6"/>
      <c r="AT210" s="6"/>
      <c r="AU210" s="6"/>
      <c r="AV210" s="6"/>
      <c r="AW210" s="6"/>
      <c r="AX210" s="6"/>
      <c r="AY210" s="6"/>
    </row>
    <row r="211" spans="1:51" x14ac:dyDescent="0.25">
      <c r="A211" s="6"/>
      <c r="B211" s="6"/>
      <c r="C211" s="6"/>
      <c r="D211" s="6"/>
      <c r="E211" s="6"/>
      <c r="F211" s="6"/>
      <c r="G211" s="6"/>
      <c r="H211" s="6"/>
      <c r="I211" s="6"/>
      <c r="J211" s="6"/>
      <c r="K211" s="6"/>
      <c r="L211" s="6"/>
      <c r="M211" s="6"/>
      <c r="N211" s="6"/>
      <c r="O211" s="6"/>
      <c r="P211" s="6"/>
      <c r="Q211" s="6"/>
      <c r="R211" s="6"/>
      <c r="S211" s="6"/>
      <c r="T211" s="6"/>
      <c r="U211" s="6"/>
      <c r="V211" s="6"/>
      <c r="W211" s="6"/>
      <c r="X211" s="6"/>
      <c r="Y211" s="6"/>
      <c r="Z211" s="6"/>
      <c r="AA211" s="6"/>
      <c r="AB211" s="6"/>
      <c r="AC211" s="6"/>
      <c r="AD211" s="6"/>
      <c r="AE211" s="6"/>
      <c r="AF211" s="6"/>
      <c r="AG211" s="6"/>
      <c r="AH211" s="6"/>
      <c r="AI211" s="6"/>
      <c r="AJ211" s="6"/>
      <c r="AK211" s="6"/>
      <c r="AL211" s="6"/>
      <c r="AM211" s="6"/>
      <c r="AN211" s="6"/>
      <c r="AO211" s="6"/>
      <c r="AP211" s="6"/>
      <c r="AQ211" s="6"/>
      <c r="AR211" s="6"/>
      <c r="AS211" s="6"/>
      <c r="AT211" s="6"/>
      <c r="AU211" s="6"/>
      <c r="AV211" s="6"/>
      <c r="AW211" s="6"/>
      <c r="AX211" s="6"/>
      <c r="AY211" s="6"/>
    </row>
    <row r="212" spans="1:51" x14ac:dyDescent="0.25">
      <c r="A212" s="6"/>
      <c r="B212" s="6"/>
      <c r="C212" s="6"/>
      <c r="D212" s="6"/>
      <c r="E212" s="6"/>
      <c r="F212" s="6"/>
      <c r="G212" s="6"/>
      <c r="H212" s="6"/>
      <c r="I212" s="6"/>
      <c r="J212" s="6"/>
      <c r="K212" s="6"/>
      <c r="L212" s="6"/>
      <c r="M212" s="6"/>
      <c r="N212" s="6"/>
      <c r="O212" s="6"/>
      <c r="P212" s="6"/>
      <c r="Q212" s="6"/>
      <c r="R212" s="6"/>
      <c r="S212" s="6"/>
      <c r="T212" s="6"/>
      <c r="U212" s="6"/>
      <c r="V212" s="6"/>
      <c r="W212" s="6"/>
      <c r="X212" s="6"/>
      <c r="Y212" s="6"/>
      <c r="Z212" s="6"/>
      <c r="AA212" s="6"/>
      <c r="AB212" s="6"/>
      <c r="AC212" s="6"/>
      <c r="AD212" s="6"/>
      <c r="AE212" s="6"/>
      <c r="AF212" s="6"/>
      <c r="AG212" s="6"/>
      <c r="AH212" s="6"/>
      <c r="AI212" s="6"/>
      <c r="AJ212" s="6"/>
      <c r="AK212" s="6"/>
      <c r="AL212" s="6"/>
      <c r="AM212" s="6"/>
      <c r="AN212" s="6"/>
      <c r="AO212" s="6"/>
      <c r="AP212" s="6"/>
      <c r="AQ212" s="6"/>
      <c r="AR212" s="6"/>
      <c r="AS212" s="6"/>
      <c r="AT212" s="6"/>
      <c r="AU212" s="6"/>
      <c r="AV212" s="6"/>
      <c r="AW212" s="6"/>
      <c r="AX212" s="6"/>
      <c r="AY212" s="6"/>
    </row>
    <row r="213" spans="1:51" x14ac:dyDescent="0.25">
      <c r="A213" s="6"/>
      <c r="B213" s="6"/>
      <c r="C213" s="6"/>
      <c r="D213" s="6"/>
      <c r="E213" s="6"/>
      <c r="F213" s="6"/>
      <c r="G213" s="6"/>
      <c r="H213" s="6"/>
      <c r="I213" s="6"/>
      <c r="J213" s="6"/>
      <c r="K213" s="6"/>
      <c r="L213" s="6"/>
      <c r="M213" s="6"/>
      <c r="N213" s="6"/>
      <c r="O213" s="6"/>
      <c r="P213" s="6"/>
      <c r="Q213" s="6"/>
      <c r="R213" s="6"/>
      <c r="S213" s="6"/>
      <c r="T213" s="6"/>
      <c r="U213" s="6"/>
      <c r="V213" s="6"/>
      <c r="W213" s="6"/>
      <c r="X213" s="6"/>
      <c r="Y213" s="6"/>
      <c r="Z213" s="6"/>
      <c r="AA213" s="6"/>
      <c r="AB213" s="6"/>
      <c r="AC213" s="6"/>
      <c r="AD213" s="6"/>
      <c r="AE213" s="6"/>
      <c r="AF213" s="6"/>
      <c r="AG213" s="6"/>
      <c r="AH213" s="6"/>
      <c r="AI213" s="6"/>
      <c r="AJ213" s="6"/>
      <c r="AK213" s="6"/>
      <c r="AL213" s="6"/>
      <c r="AM213" s="6"/>
      <c r="AN213" s="6"/>
      <c r="AO213" s="6"/>
      <c r="AP213" s="6"/>
      <c r="AQ213" s="6"/>
      <c r="AR213" s="6"/>
      <c r="AS213" s="6"/>
      <c r="AT213" s="6"/>
      <c r="AU213" s="6"/>
      <c r="AV213" s="6"/>
      <c r="AW213" s="6"/>
      <c r="AX213" s="6"/>
      <c r="AY213" s="6"/>
    </row>
    <row r="214" spans="1:51" x14ac:dyDescent="0.25">
      <c r="A214" s="6"/>
      <c r="B214" s="6"/>
      <c r="C214" s="6"/>
      <c r="D214" s="6"/>
      <c r="E214" s="6"/>
      <c r="F214" s="6"/>
      <c r="G214" s="6"/>
      <c r="H214" s="6"/>
      <c r="I214" s="6"/>
      <c r="J214" s="6"/>
      <c r="K214" s="6"/>
      <c r="L214" s="6"/>
      <c r="M214" s="6"/>
      <c r="N214" s="6"/>
      <c r="O214" s="6"/>
      <c r="P214" s="6"/>
      <c r="Q214" s="6"/>
      <c r="R214" s="6"/>
      <c r="S214" s="6"/>
      <c r="T214" s="6"/>
      <c r="U214" s="6"/>
      <c r="V214" s="6"/>
      <c r="W214" s="6"/>
      <c r="X214" s="6"/>
      <c r="Y214" s="6"/>
      <c r="Z214" s="6"/>
      <c r="AA214" s="6"/>
      <c r="AB214" s="6"/>
      <c r="AC214" s="6"/>
      <c r="AD214" s="6"/>
      <c r="AE214" s="6"/>
      <c r="AF214" s="6"/>
      <c r="AG214" s="6"/>
      <c r="AH214" s="6"/>
      <c r="AI214" s="6"/>
      <c r="AJ214" s="6"/>
      <c r="AK214" s="6"/>
      <c r="AL214" s="6"/>
      <c r="AM214" s="6"/>
      <c r="AN214" s="6"/>
      <c r="AO214" s="6"/>
      <c r="AP214" s="6"/>
      <c r="AQ214" s="6"/>
      <c r="AR214" s="6"/>
      <c r="AS214" s="6"/>
      <c r="AT214" s="6"/>
      <c r="AU214" s="6"/>
      <c r="AV214" s="6"/>
      <c r="AW214" s="6"/>
      <c r="AX214" s="6"/>
      <c r="AY214" s="6"/>
    </row>
    <row r="215" spans="1:51" x14ac:dyDescent="0.25">
      <c r="A215" s="6"/>
      <c r="B215" s="6"/>
      <c r="C215" s="6"/>
      <c r="D215" s="6"/>
      <c r="E215" s="6"/>
      <c r="F215" s="6"/>
      <c r="G215" s="6"/>
      <c r="H215" s="6"/>
      <c r="I215" s="6"/>
      <c r="J215" s="6"/>
      <c r="K215" s="6"/>
      <c r="L215" s="6"/>
      <c r="M215" s="6"/>
      <c r="N215" s="6"/>
      <c r="O215" s="6"/>
      <c r="P215" s="6"/>
      <c r="Q215" s="6"/>
      <c r="R215" s="6"/>
      <c r="S215" s="6"/>
      <c r="T215" s="6"/>
      <c r="U215" s="6"/>
      <c r="V215" s="6"/>
      <c r="W215" s="6"/>
      <c r="X215" s="6"/>
      <c r="Y215" s="6"/>
      <c r="Z215" s="6"/>
      <c r="AA215" s="6"/>
      <c r="AB215" s="6"/>
      <c r="AC215" s="6"/>
      <c r="AD215" s="6"/>
      <c r="AE215" s="6"/>
      <c r="AF215" s="6"/>
      <c r="AG215" s="6"/>
      <c r="AH215" s="6"/>
      <c r="AI215" s="6"/>
      <c r="AJ215" s="6"/>
      <c r="AK215" s="6"/>
      <c r="AL215" s="6"/>
      <c r="AM215" s="6"/>
      <c r="AN215" s="6"/>
      <c r="AO215" s="6"/>
      <c r="AP215" s="6"/>
      <c r="AQ215" s="6"/>
      <c r="AR215" s="6"/>
      <c r="AS215" s="6"/>
      <c r="AT215" s="6"/>
      <c r="AU215" s="6"/>
      <c r="AV215" s="6"/>
      <c r="AW215" s="6"/>
      <c r="AX215" s="6"/>
      <c r="AY215" s="6"/>
    </row>
    <row r="216" spans="1:51" x14ac:dyDescent="0.25">
      <c r="A216" s="6"/>
      <c r="B216" s="6"/>
      <c r="C216" s="6"/>
      <c r="D216" s="6"/>
      <c r="E216" s="6"/>
      <c r="F216" s="6"/>
      <c r="G216" s="6"/>
      <c r="H216" s="6"/>
      <c r="I216" s="6"/>
      <c r="J216" s="6"/>
      <c r="K216" s="6"/>
      <c r="L216" s="6"/>
      <c r="M216" s="6"/>
      <c r="N216" s="6"/>
      <c r="O216" s="6"/>
      <c r="P216" s="6"/>
      <c r="Q216" s="6"/>
      <c r="R216" s="6"/>
      <c r="S216" s="6"/>
      <c r="T216" s="6"/>
      <c r="U216" s="6"/>
      <c r="V216" s="6"/>
      <c r="W216" s="6"/>
      <c r="X216" s="6"/>
      <c r="Y216" s="6"/>
      <c r="Z216" s="6"/>
      <c r="AA216" s="6"/>
      <c r="AB216" s="6"/>
      <c r="AC216" s="6"/>
      <c r="AD216" s="6"/>
      <c r="AE216" s="6"/>
      <c r="AF216" s="6"/>
      <c r="AG216" s="6"/>
      <c r="AH216" s="6"/>
      <c r="AI216" s="6"/>
      <c r="AJ216" s="6"/>
      <c r="AK216" s="6"/>
      <c r="AL216" s="6"/>
      <c r="AM216" s="6"/>
      <c r="AN216" s="6"/>
      <c r="AO216" s="6"/>
      <c r="AP216" s="6"/>
      <c r="AQ216" s="6"/>
      <c r="AR216" s="6"/>
      <c r="AS216" s="6"/>
      <c r="AT216" s="6"/>
      <c r="AU216" s="6"/>
      <c r="AV216" s="6"/>
      <c r="AW216" s="6"/>
      <c r="AX216" s="6"/>
      <c r="AY216" s="6"/>
    </row>
    <row r="217" spans="1:51" x14ac:dyDescent="0.25">
      <c r="A217" s="6"/>
      <c r="B217" s="6"/>
      <c r="C217" s="6"/>
      <c r="D217" s="6"/>
      <c r="E217" s="6"/>
      <c r="F217" s="6"/>
      <c r="G217" s="6"/>
      <c r="H217" s="6"/>
      <c r="I217" s="6"/>
      <c r="J217" s="6"/>
      <c r="K217" s="6"/>
      <c r="L217" s="6"/>
      <c r="M217" s="6"/>
      <c r="N217" s="6"/>
      <c r="O217" s="6"/>
      <c r="P217" s="6"/>
      <c r="Q217" s="6"/>
      <c r="R217" s="6"/>
      <c r="S217" s="6"/>
      <c r="T217" s="6"/>
      <c r="U217" s="6"/>
      <c r="V217" s="6"/>
      <c r="W217" s="6"/>
      <c r="X217" s="6"/>
      <c r="Y217" s="6"/>
      <c r="Z217" s="6"/>
      <c r="AA217" s="6"/>
      <c r="AB217" s="6"/>
      <c r="AC217" s="6"/>
      <c r="AD217" s="6"/>
      <c r="AE217" s="6"/>
      <c r="AF217" s="6"/>
      <c r="AG217" s="6"/>
      <c r="AH217" s="6"/>
      <c r="AI217" s="6"/>
      <c r="AJ217" s="6"/>
      <c r="AK217" s="6"/>
      <c r="AL217" s="6"/>
      <c r="AM217" s="6"/>
      <c r="AN217" s="6"/>
      <c r="AO217" s="6"/>
      <c r="AP217" s="6"/>
      <c r="AQ217" s="6"/>
      <c r="AR217" s="6"/>
      <c r="AS217" s="6"/>
      <c r="AT217" s="6"/>
      <c r="AU217" s="6"/>
      <c r="AV217" s="6"/>
      <c r="AW217" s="6"/>
      <c r="AX217" s="6"/>
      <c r="AY217" s="6"/>
    </row>
    <row r="218" spans="1:51" x14ac:dyDescent="0.25">
      <c r="A218" s="6"/>
      <c r="B218" s="6"/>
      <c r="C218" s="6"/>
      <c r="D218" s="6"/>
      <c r="E218" s="6"/>
      <c r="F218" s="6"/>
      <c r="G218" s="6"/>
      <c r="H218" s="6"/>
      <c r="I218" s="6"/>
      <c r="J218" s="6"/>
      <c r="K218" s="6"/>
      <c r="L218" s="6"/>
      <c r="M218" s="6"/>
      <c r="N218" s="6"/>
      <c r="O218" s="6"/>
      <c r="P218" s="6"/>
      <c r="Q218" s="6"/>
      <c r="R218" s="6"/>
      <c r="S218" s="6"/>
      <c r="T218" s="6"/>
      <c r="U218" s="6"/>
      <c r="V218" s="6"/>
      <c r="W218" s="6"/>
      <c r="X218" s="6"/>
      <c r="Y218" s="6"/>
      <c r="Z218" s="6"/>
      <c r="AA218" s="6"/>
      <c r="AB218" s="6"/>
      <c r="AC218" s="6"/>
      <c r="AD218" s="6"/>
      <c r="AE218" s="6"/>
      <c r="AF218" s="6"/>
      <c r="AG218" s="6"/>
      <c r="AH218" s="6"/>
      <c r="AI218" s="6"/>
      <c r="AJ218" s="6"/>
      <c r="AK218" s="6"/>
      <c r="AL218" s="6"/>
      <c r="AM218" s="6"/>
      <c r="AN218" s="6"/>
      <c r="AO218" s="6"/>
      <c r="AP218" s="6"/>
      <c r="AQ218" s="6"/>
      <c r="AR218" s="6"/>
      <c r="AS218" s="6"/>
      <c r="AT218" s="6"/>
      <c r="AU218" s="6"/>
      <c r="AV218" s="6"/>
      <c r="AW218" s="6"/>
      <c r="AX218" s="6"/>
      <c r="AY218" s="6"/>
    </row>
    <row r="219" spans="1:51" x14ac:dyDescent="0.25">
      <c r="A219" s="6"/>
      <c r="B219" s="6"/>
      <c r="C219" s="6"/>
      <c r="D219" s="6"/>
      <c r="E219" s="6"/>
      <c r="F219" s="6"/>
      <c r="G219" s="6"/>
      <c r="H219" s="6"/>
      <c r="I219" s="6"/>
      <c r="J219" s="6"/>
      <c r="K219" s="6"/>
      <c r="L219" s="6"/>
      <c r="M219" s="6"/>
      <c r="N219" s="6"/>
      <c r="O219" s="6"/>
      <c r="P219" s="6"/>
      <c r="Q219" s="6"/>
      <c r="R219" s="6"/>
      <c r="S219" s="6"/>
      <c r="T219" s="6"/>
      <c r="U219" s="6"/>
      <c r="V219" s="6"/>
      <c r="W219" s="6"/>
      <c r="X219" s="6"/>
      <c r="Y219" s="6"/>
      <c r="Z219" s="6"/>
      <c r="AA219" s="6"/>
      <c r="AB219" s="6"/>
      <c r="AC219" s="6"/>
      <c r="AD219" s="6"/>
      <c r="AE219" s="6"/>
      <c r="AF219" s="6"/>
      <c r="AG219" s="6"/>
      <c r="AH219" s="6"/>
      <c r="AI219" s="6"/>
      <c r="AJ219" s="6"/>
      <c r="AK219" s="6"/>
      <c r="AL219" s="6"/>
      <c r="AM219" s="6"/>
      <c r="AN219" s="6"/>
      <c r="AO219" s="6"/>
      <c r="AP219" s="6"/>
      <c r="AQ219" s="6"/>
      <c r="AR219" s="6"/>
      <c r="AS219" s="6"/>
      <c r="AT219" s="6"/>
      <c r="AU219" s="6"/>
      <c r="AV219" s="6"/>
      <c r="AW219" s="6"/>
      <c r="AX219" s="6"/>
      <c r="AY219" s="6"/>
    </row>
    <row r="220" spans="1:51" x14ac:dyDescent="0.25">
      <c r="A220" s="6"/>
      <c r="B220" s="6"/>
      <c r="C220" s="6"/>
      <c r="D220" s="6"/>
      <c r="E220" s="6"/>
      <c r="F220" s="6"/>
      <c r="G220" s="6"/>
      <c r="H220" s="6"/>
      <c r="I220" s="6"/>
      <c r="J220" s="6"/>
      <c r="K220" s="6"/>
      <c r="L220" s="6"/>
      <c r="M220" s="6"/>
      <c r="N220" s="6"/>
      <c r="O220" s="6"/>
      <c r="P220" s="6"/>
      <c r="Q220" s="6"/>
      <c r="R220" s="6"/>
      <c r="S220" s="6"/>
      <c r="T220" s="6"/>
      <c r="U220" s="6"/>
      <c r="V220" s="6"/>
      <c r="W220" s="6"/>
      <c r="X220" s="6"/>
      <c r="Y220" s="6"/>
      <c r="Z220" s="6"/>
      <c r="AA220" s="6"/>
      <c r="AB220" s="6"/>
      <c r="AC220" s="6"/>
      <c r="AD220" s="6"/>
      <c r="AE220" s="6"/>
      <c r="AF220" s="6"/>
      <c r="AG220" s="6"/>
      <c r="AH220" s="6"/>
      <c r="AI220" s="6"/>
      <c r="AJ220" s="6"/>
      <c r="AK220" s="6"/>
      <c r="AL220" s="6"/>
      <c r="AM220" s="6"/>
      <c r="AN220" s="6"/>
      <c r="AO220" s="6"/>
      <c r="AP220" s="6"/>
      <c r="AQ220" s="6"/>
      <c r="AR220" s="6"/>
      <c r="AS220" s="6"/>
      <c r="AT220" s="6"/>
      <c r="AU220" s="6"/>
      <c r="AV220" s="6"/>
      <c r="AW220" s="6"/>
      <c r="AX220" s="6"/>
      <c r="AY220" s="6"/>
    </row>
    <row r="221" spans="1:51" x14ac:dyDescent="0.25">
      <c r="A221" s="6"/>
      <c r="B221" s="6"/>
      <c r="C221" s="6"/>
      <c r="D221" s="6"/>
      <c r="E221" s="6"/>
      <c r="F221" s="6"/>
      <c r="G221" s="6"/>
      <c r="H221" s="6"/>
      <c r="I221" s="6"/>
      <c r="J221" s="6"/>
      <c r="K221" s="6"/>
      <c r="L221" s="6"/>
      <c r="M221" s="6"/>
      <c r="N221" s="6"/>
      <c r="O221" s="6"/>
      <c r="P221" s="6"/>
      <c r="Q221" s="6"/>
      <c r="R221" s="6"/>
      <c r="S221" s="6"/>
      <c r="T221" s="6"/>
      <c r="U221" s="6"/>
      <c r="V221" s="6"/>
      <c r="W221" s="6"/>
      <c r="X221" s="6"/>
      <c r="Y221" s="6"/>
      <c r="Z221" s="6"/>
      <c r="AA221" s="6"/>
      <c r="AB221" s="6"/>
      <c r="AC221" s="6"/>
      <c r="AD221" s="6"/>
      <c r="AE221" s="6"/>
      <c r="AF221" s="6"/>
      <c r="AG221" s="6"/>
      <c r="AH221" s="6"/>
      <c r="AI221" s="6"/>
      <c r="AJ221" s="6"/>
      <c r="AK221" s="6"/>
      <c r="AL221" s="6"/>
      <c r="AM221" s="6"/>
      <c r="AN221" s="6"/>
      <c r="AO221" s="6"/>
      <c r="AP221" s="6"/>
      <c r="AQ221" s="6"/>
      <c r="AR221" s="6"/>
      <c r="AS221" s="6"/>
      <c r="AT221" s="6"/>
      <c r="AU221" s="6"/>
      <c r="AV221" s="6"/>
      <c r="AW221" s="6"/>
      <c r="AX221" s="6"/>
      <c r="AY221" s="6"/>
    </row>
    <row r="222" spans="1:51" x14ac:dyDescent="0.25">
      <c r="A222" s="6"/>
      <c r="B222" s="6"/>
      <c r="C222" s="6"/>
      <c r="D222" s="6"/>
      <c r="E222" s="6"/>
      <c r="F222" s="6"/>
      <c r="G222" s="6"/>
      <c r="H222" s="6"/>
      <c r="I222" s="6"/>
      <c r="J222" s="6"/>
      <c r="K222" s="6"/>
      <c r="L222" s="6"/>
      <c r="M222" s="6"/>
      <c r="N222" s="6"/>
      <c r="O222" s="6"/>
      <c r="P222" s="6"/>
      <c r="Q222" s="6"/>
      <c r="R222" s="6"/>
      <c r="S222" s="6"/>
      <c r="T222" s="6"/>
      <c r="U222" s="6"/>
      <c r="V222" s="6"/>
      <c r="W222" s="6"/>
      <c r="X222" s="6"/>
      <c r="Y222" s="6"/>
      <c r="Z222" s="6"/>
      <c r="AA222" s="6"/>
      <c r="AB222" s="6"/>
      <c r="AC222" s="6"/>
      <c r="AD222" s="6"/>
      <c r="AE222" s="6"/>
      <c r="AF222" s="6"/>
      <c r="AG222" s="6"/>
      <c r="AH222" s="6"/>
      <c r="AI222" s="6"/>
      <c r="AJ222" s="6"/>
      <c r="AK222" s="6"/>
      <c r="AL222" s="6"/>
      <c r="AM222" s="6"/>
      <c r="AN222" s="6"/>
      <c r="AO222" s="6"/>
      <c r="AP222" s="6"/>
      <c r="AQ222" s="6"/>
      <c r="AR222" s="6"/>
      <c r="AS222" s="6"/>
      <c r="AT222" s="6"/>
      <c r="AU222" s="6"/>
      <c r="AV222" s="6"/>
      <c r="AW222" s="6"/>
      <c r="AX222" s="6"/>
      <c r="AY222" s="6"/>
    </row>
    <row r="223" spans="1:51" x14ac:dyDescent="0.25">
      <c r="A223" s="6"/>
      <c r="B223" s="6"/>
      <c r="C223" s="6"/>
      <c r="D223" s="6"/>
      <c r="E223" s="6"/>
      <c r="F223" s="6"/>
      <c r="G223" s="6"/>
      <c r="H223" s="6"/>
      <c r="I223" s="6"/>
      <c r="J223" s="6"/>
      <c r="K223" s="6"/>
      <c r="L223" s="6"/>
      <c r="M223" s="6"/>
      <c r="N223" s="6"/>
      <c r="O223" s="6"/>
      <c r="P223" s="6"/>
      <c r="Q223" s="6"/>
      <c r="R223" s="6"/>
      <c r="S223" s="6"/>
      <c r="T223" s="6"/>
      <c r="U223" s="6"/>
      <c r="V223" s="6"/>
      <c r="W223" s="6"/>
      <c r="X223" s="6"/>
      <c r="Y223" s="6"/>
      <c r="Z223" s="6"/>
      <c r="AA223" s="6"/>
      <c r="AB223" s="6"/>
      <c r="AC223" s="6"/>
      <c r="AD223" s="6"/>
      <c r="AE223" s="6"/>
      <c r="AF223" s="6"/>
      <c r="AG223" s="6"/>
      <c r="AH223" s="6"/>
      <c r="AI223" s="6"/>
      <c r="AJ223" s="6"/>
      <c r="AK223" s="6"/>
      <c r="AL223" s="6"/>
      <c r="AM223" s="6"/>
      <c r="AN223" s="6"/>
      <c r="AO223" s="6"/>
      <c r="AP223" s="6"/>
      <c r="AQ223" s="6"/>
      <c r="AR223" s="6"/>
      <c r="AS223" s="6"/>
      <c r="AT223" s="6"/>
      <c r="AU223" s="6"/>
      <c r="AV223" s="6"/>
      <c r="AW223" s="6"/>
      <c r="AX223" s="6"/>
      <c r="AY223" s="6"/>
    </row>
    <row r="224" spans="1:51" x14ac:dyDescent="0.25">
      <c r="A224" s="6"/>
      <c r="B224" s="6"/>
      <c r="C224" s="6"/>
      <c r="D224" s="6"/>
      <c r="E224" s="6"/>
      <c r="F224" s="6"/>
      <c r="G224" s="6"/>
      <c r="H224" s="6"/>
      <c r="I224" s="6"/>
      <c r="J224" s="6"/>
      <c r="K224" s="6"/>
      <c r="L224" s="6"/>
      <c r="M224" s="6"/>
      <c r="N224" s="6"/>
      <c r="O224" s="6"/>
      <c r="P224" s="6"/>
      <c r="Q224" s="6"/>
      <c r="R224" s="6"/>
      <c r="S224" s="6"/>
      <c r="T224" s="6"/>
      <c r="U224" s="6"/>
      <c r="V224" s="6"/>
      <c r="W224" s="6"/>
      <c r="X224" s="6"/>
      <c r="Y224" s="6"/>
      <c r="Z224" s="6"/>
      <c r="AA224" s="6"/>
      <c r="AB224" s="6"/>
      <c r="AC224" s="6"/>
      <c r="AD224" s="6"/>
      <c r="AE224" s="6"/>
      <c r="AF224" s="6"/>
      <c r="AG224" s="6"/>
      <c r="AH224" s="6"/>
      <c r="AI224" s="6"/>
      <c r="AJ224" s="6"/>
      <c r="AK224" s="6"/>
      <c r="AL224" s="6"/>
      <c r="AM224" s="6"/>
      <c r="AN224" s="6"/>
      <c r="AO224" s="6"/>
      <c r="AP224" s="6"/>
      <c r="AQ224" s="6"/>
      <c r="AR224" s="6"/>
      <c r="AS224" s="6"/>
      <c r="AT224" s="6"/>
      <c r="AU224" s="6"/>
      <c r="AV224" s="6"/>
      <c r="AW224" s="6"/>
      <c r="AX224" s="6"/>
      <c r="AY224" s="6"/>
    </row>
    <row r="225" spans="1:51" x14ac:dyDescent="0.25">
      <c r="A225" s="6"/>
      <c r="B225" s="6"/>
      <c r="C225" s="6"/>
      <c r="D225" s="6"/>
      <c r="E225" s="6"/>
      <c r="F225" s="6"/>
      <c r="G225" s="6"/>
      <c r="H225" s="6"/>
      <c r="I225" s="6"/>
      <c r="J225" s="6"/>
      <c r="K225" s="6"/>
      <c r="L225" s="6"/>
      <c r="M225" s="6"/>
      <c r="N225" s="6"/>
      <c r="O225" s="6"/>
      <c r="P225" s="6"/>
      <c r="Q225" s="6"/>
      <c r="R225" s="6"/>
      <c r="S225" s="6"/>
      <c r="T225" s="6"/>
      <c r="U225" s="6"/>
      <c r="V225" s="6"/>
      <c r="W225" s="6"/>
      <c r="X225" s="6"/>
      <c r="Y225" s="6"/>
      <c r="Z225" s="6"/>
      <c r="AA225" s="6"/>
      <c r="AB225" s="6"/>
      <c r="AC225" s="6"/>
      <c r="AD225" s="6"/>
      <c r="AE225" s="6"/>
      <c r="AF225" s="6"/>
      <c r="AG225" s="6"/>
      <c r="AH225" s="6"/>
      <c r="AI225" s="6"/>
      <c r="AJ225" s="6"/>
      <c r="AK225" s="6"/>
      <c r="AL225" s="6"/>
      <c r="AM225" s="6"/>
      <c r="AN225" s="6"/>
      <c r="AO225" s="6"/>
      <c r="AP225" s="6"/>
      <c r="AQ225" s="6"/>
      <c r="AR225" s="6"/>
      <c r="AS225" s="6"/>
      <c r="AT225" s="6"/>
      <c r="AU225" s="6"/>
      <c r="AV225" s="6"/>
      <c r="AW225" s="6"/>
      <c r="AX225" s="6"/>
      <c r="AY225" s="6"/>
    </row>
    <row r="226" spans="1:51" x14ac:dyDescent="0.25">
      <c r="A226" s="6"/>
      <c r="B226" s="6"/>
      <c r="C226" s="6"/>
      <c r="D226" s="6"/>
      <c r="E226" s="6"/>
      <c r="F226" s="6"/>
      <c r="G226" s="6"/>
      <c r="H226" s="6"/>
      <c r="I226" s="6"/>
      <c r="J226" s="6"/>
      <c r="K226" s="6"/>
      <c r="L226" s="6"/>
      <c r="M226" s="6"/>
      <c r="N226" s="6"/>
      <c r="O226" s="6"/>
      <c r="P226" s="6"/>
      <c r="Q226" s="6"/>
      <c r="R226" s="6"/>
      <c r="S226" s="6"/>
      <c r="T226" s="6"/>
      <c r="U226" s="6"/>
      <c r="V226" s="6"/>
      <c r="W226" s="6"/>
      <c r="X226" s="6"/>
      <c r="Y226" s="6"/>
      <c r="Z226" s="6"/>
      <c r="AA226" s="6"/>
      <c r="AB226" s="6"/>
      <c r="AC226" s="6"/>
      <c r="AD226" s="6"/>
      <c r="AE226" s="6"/>
      <c r="AF226" s="6"/>
      <c r="AG226" s="6"/>
      <c r="AH226" s="6"/>
      <c r="AI226" s="6"/>
      <c r="AJ226" s="6"/>
      <c r="AK226" s="6"/>
      <c r="AL226" s="6"/>
      <c r="AM226" s="6"/>
      <c r="AN226" s="6"/>
      <c r="AO226" s="6"/>
      <c r="AP226" s="6"/>
      <c r="AQ226" s="6"/>
      <c r="AR226" s="6"/>
      <c r="AS226" s="6"/>
      <c r="AT226" s="6"/>
      <c r="AU226" s="6"/>
      <c r="AV226" s="6"/>
      <c r="AW226" s="6"/>
      <c r="AX226" s="6"/>
      <c r="AY226" s="6"/>
    </row>
    <row r="227" spans="1:51" x14ac:dyDescent="0.25">
      <c r="A227" s="6"/>
      <c r="B227" s="6"/>
      <c r="C227" s="6"/>
      <c r="D227" s="6"/>
      <c r="E227" s="6"/>
      <c r="F227" s="6"/>
      <c r="G227" s="6"/>
      <c r="H227" s="6"/>
      <c r="I227" s="6"/>
      <c r="J227" s="6"/>
      <c r="K227" s="6"/>
      <c r="L227" s="6"/>
      <c r="M227" s="6"/>
      <c r="N227" s="6"/>
      <c r="O227" s="6"/>
      <c r="P227" s="6"/>
      <c r="Q227" s="6"/>
      <c r="R227" s="6"/>
      <c r="S227" s="6"/>
      <c r="T227" s="6"/>
      <c r="U227" s="6"/>
      <c r="V227" s="6"/>
      <c r="W227" s="6"/>
      <c r="X227" s="6"/>
      <c r="Y227" s="6"/>
      <c r="Z227" s="6"/>
      <c r="AA227" s="6"/>
      <c r="AB227" s="6"/>
      <c r="AC227" s="6"/>
      <c r="AD227" s="6"/>
      <c r="AE227" s="6"/>
      <c r="AF227" s="6"/>
      <c r="AG227" s="6"/>
      <c r="AH227" s="6"/>
      <c r="AI227" s="6"/>
      <c r="AJ227" s="6"/>
      <c r="AK227" s="6"/>
      <c r="AL227" s="6"/>
      <c r="AM227" s="6"/>
      <c r="AN227" s="6"/>
      <c r="AO227" s="6"/>
      <c r="AP227" s="6"/>
      <c r="AQ227" s="6"/>
      <c r="AR227" s="6"/>
      <c r="AS227" s="6"/>
      <c r="AT227" s="6"/>
      <c r="AU227" s="6"/>
      <c r="AV227" s="6"/>
      <c r="AW227" s="6"/>
      <c r="AX227" s="6"/>
      <c r="AY227" s="6"/>
    </row>
    <row r="228" spans="1:51" x14ac:dyDescent="0.25">
      <c r="A228" s="6"/>
      <c r="B228" s="6"/>
      <c r="C228" s="6"/>
      <c r="D228" s="6"/>
      <c r="E228" s="6"/>
      <c r="F228" s="6"/>
      <c r="G228" s="6"/>
      <c r="H228" s="6"/>
      <c r="I228" s="6"/>
      <c r="J228" s="6"/>
      <c r="K228" s="6"/>
      <c r="L228" s="6"/>
      <c r="M228" s="6"/>
      <c r="N228" s="6"/>
      <c r="O228" s="6"/>
      <c r="P228" s="6"/>
      <c r="Q228" s="6"/>
      <c r="R228" s="6"/>
      <c r="S228" s="6"/>
      <c r="T228" s="6"/>
      <c r="U228" s="6"/>
      <c r="V228" s="6"/>
      <c r="W228" s="6"/>
      <c r="X228" s="6"/>
      <c r="Y228" s="6"/>
      <c r="Z228" s="6"/>
      <c r="AA228" s="6"/>
      <c r="AB228" s="6"/>
      <c r="AC228" s="6"/>
      <c r="AD228" s="6"/>
      <c r="AE228" s="6"/>
      <c r="AF228" s="6"/>
      <c r="AG228" s="6"/>
      <c r="AH228" s="6"/>
      <c r="AI228" s="6"/>
      <c r="AJ228" s="6"/>
      <c r="AK228" s="6"/>
      <c r="AL228" s="6"/>
      <c r="AM228" s="6"/>
      <c r="AN228" s="6"/>
      <c r="AO228" s="6"/>
      <c r="AP228" s="6"/>
      <c r="AQ228" s="6"/>
      <c r="AR228" s="6"/>
      <c r="AS228" s="6"/>
      <c r="AT228" s="6"/>
      <c r="AU228" s="6"/>
      <c r="AV228" s="6"/>
      <c r="AW228" s="6"/>
      <c r="AX228" s="6"/>
      <c r="AY228" s="6"/>
    </row>
    <row r="229" spans="1:51" x14ac:dyDescent="0.25">
      <c r="A229" s="6"/>
      <c r="B229" s="6"/>
      <c r="C229" s="6"/>
      <c r="D229" s="6"/>
      <c r="E229" s="6"/>
      <c r="F229" s="6"/>
      <c r="G229" s="6"/>
      <c r="H229" s="6"/>
      <c r="I229" s="6"/>
      <c r="J229" s="6"/>
      <c r="K229" s="6"/>
      <c r="L229" s="6"/>
      <c r="M229" s="6"/>
      <c r="N229" s="6"/>
      <c r="O229" s="6"/>
      <c r="P229" s="6"/>
      <c r="Q229" s="6"/>
      <c r="R229" s="6"/>
      <c r="S229" s="6"/>
      <c r="T229" s="6"/>
      <c r="U229" s="6"/>
      <c r="V229" s="6"/>
      <c r="W229" s="6"/>
      <c r="X229" s="6"/>
      <c r="Y229" s="6"/>
      <c r="Z229" s="6"/>
      <c r="AA229" s="6"/>
      <c r="AB229" s="6"/>
      <c r="AC229" s="6"/>
      <c r="AD229" s="6"/>
      <c r="AE229" s="6"/>
      <c r="AF229" s="6"/>
      <c r="AG229" s="6"/>
      <c r="AH229" s="6"/>
      <c r="AI229" s="6"/>
      <c r="AJ229" s="6"/>
      <c r="AK229" s="6"/>
      <c r="AL229" s="6"/>
      <c r="AM229" s="6"/>
      <c r="AN229" s="6"/>
      <c r="AO229" s="6"/>
      <c r="AP229" s="6"/>
      <c r="AQ229" s="6"/>
      <c r="AR229" s="6"/>
      <c r="AS229" s="6"/>
      <c r="AT229" s="6"/>
      <c r="AU229" s="6"/>
      <c r="AV229" s="6"/>
      <c r="AW229" s="6"/>
      <c r="AX229" s="6"/>
      <c r="AY229" s="6"/>
    </row>
    <row r="230" spans="1:51" x14ac:dyDescent="0.25">
      <c r="A230" s="6"/>
      <c r="B230" s="6"/>
      <c r="C230" s="6"/>
      <c r="D230" s="6"/>
      <c r="E230" s="6"/>
      <c r="F230" s="6"/>
      <c r="G230" s="6"/>
      <c r="H230" s="6"/>
      <c r="I230" s="6"/>
      <c r="J230" s="6"/>
      <c r="K230" s="6"/>
      <c r="L230" s="6"/>
      <c r="M230" s="6"/>
      <c r="N230" s="6"/>
      <c r="O230" s="6"/>
      <c r="P230" s="6"/>
      <c r="Q230" s="6"/>
      <c r="R230" s="6"/>
      <c r="S230" s="6"/>
      <c r="T230" s="6"/>
      <c r="U230" s="6"/>
      <c r="V230" s="6"/>
      <c r="W230" s="6"/>
      <c r="X230" s="6"/>
      <c r="Y230" s="6"/>
      <c r="Z230" s="6"/>
      <c r="AA230" s="6"/>
      <c r="AB230" s="6"/>
      <c r="AC230" s="6"/>
      <c r="AD230" s="6"/>
      <c r="AE230" s="6"/>
      <c r="AF230" s="6"/>
      <c r="AG230" s="6"/>
      <c r="AH230" s="6"/>
      <c r="AI230" s="6"/>
      <c r="AJ230" s="6"/>
      <c r="AK230" s="6"/>
      <c r="AL230" s="6"/>
      <c r="AM230" s="6"/>
      <c r="AN230" s="6"/>
      <c r="AO230" s="6"/>
      <c r="AP230" s="6"/>
      <c r="AQ230" s="6"/>
      <c r="AR230" s="6"/>
      <c r="AS230" s="6"/>
      <c r="AT230" s="6"/>
      <c r="AU230" s="6"/>
      <c r="AV230" s="6"/>
      <c r="AW230" s="6"/>
      <c r="AX230" s="6"/>
      <c r="AY230" s="6"/>
    </row>
    <row r="231" spans="1:51" x14ac:dyDescent="0.25">
      <c r="A231" s="6"/>
      <c r="B231" s="6"/>
      <c r="C231" s="6"/>
      <c r="D231" s="6"/>
      <c r="E231" s="6"/>
      <c r="F231" s="6"/>
      <c r="G231" s="6"/>
      <c r="H231" s="6"/>
      <c r="I231" s="6"/>
      <c r="J231" s="6"/>
      <c r="K231" s="6"/>
      <c r="L231" s="6"/>
      <c r="M231" s="6"/>
      <c r="N231" s="6"/>
      <c r="O231" s="6"/>
      <c r="P231" s="6"/>
      <c r="Q231" s="6"/>
      <c r="R231" s="6"/>
      <c r="S231" s="6"/>
      <c r="T231" s="6"/>
      <c r="U231" s="6"/>
      <c r="V231" s="6"/>
      <c r="W231" s="6"/>
      <c r="X231" s="6"/>
      <c r="Y231" s="6"/>
      <c r="Z231" s="6"/>
      <c r="AA231" s="6"/>
      <c r="AB231" s="6"/>
      <c r="AC231" s="6"/>
      <c r="AD231" s="6"/>
      <c r="AE231" s="6"/>
      <c r="AF231" s="6"/>
      <c r="AG231" s="6"/>
      <c r="AH231" s="6"/>
      <c r="AI231" s="6"/>
      <c r="AJ231" s="6"/>
      <c r="AK231" s="6"/>
      <c r="AL231" s="6"/>
      <c r="AM231" s="6"/>
      <c r="AN231" s="6"/>
      <c r="AO231" s="6"/>
      <c r="AP231" s="6"/>
      <c r="AQ231" s="6"/>
      <c r="AR231" s="6"/>
      <c r="AS231" s="6"/>
      <c r="AT231" s="6"/>
      <c r="AU231" s="6"/>
      <c r="AV231" s="6"/>
      <c r="AW231" s="6"/>
      <c r="AX231" s="6"/>
      <c r="AY231" s="6"/>
    </row>
    <row r="232" spans="1:51" x14ac:dyDescent="0.25">
      <c r="A232" s="6"/>
      <c r="B232" s="6"/>
      <c r="C232" s="6"/>
      <c r="D232" s="6"/>
      <c r="E232" s="6"/>
      <c r="F232" s="6"/>
      <c r="G232" s="6"/>
      <c r="H232" s="6"/>
      <c r="I232" s="6"/>
      <c r="J232" s="6"/>
      <c r="K232" s="6"/>
      <c r="L232" s="6"/>
      <c r="M232" s="6"/>
      <c r="N232" s="6"/>
      <c r="O232" s="6"/>
      <c r="P232" s="6"/>
      <c r="Q232" s="6"/>
      <c r="R232" s="6"/>
      <c r="S232" s="6"/>
      <c r="T232" s="6"/>
      <c r="U232" s="6"/>
      <c r="V232" s="6"/>
      <c r="W232" s="6"/>
      <c r="X232" s="6"/>
      <c r="Y232" s="6"/>
      <c r="Z232" s="6"/>
      <c r="AA232" s="6"/>
      <c r="AB232" s="6"/>
      <c r="AC232" s="6"/>
      <c r="AD232" s="6"/>
      <c r="AE232" s="6"/>
      <c r="AF232" s="6"/>
      <c r="AG232" s="6"/>
      <c r="AH232" s="6"/>
      <c r="AI232" s="6"/>
      <c r="AJ232" s="6"/>
      <c r="AK232" s="6"/>
      <c r="AL232" s="6"/>
      <c r="AM232" s="6"/>
      <c r="AN232" s="6"/>
      <c r="AO232" s="6"/>
      <c r="AP232" s="6"/>
      <c r="AQ232" s="6"/>
      <c r="AR232" s="6"/>
      <c r="AS232" s="6"/>
      <c r="AT232" s="6"/>
      <c r="AU232" s="6"/>
      <c r="AV232" s="6"/>
      <c r="AW232" s="6"/>
      <c r="AX232" s="6"/>
      <c r="AY232" s="6"/>
    </row>
    <row r="233" spans="1:51" x14ac:dyDescent="0.25">
      <c r="A233" s="6"/>
      <c r="B233" s="6"/>
      <c r="C233" s="6"/>
      <c r="D233" s="6"/>
      <c r="E233" s="6"/>
      <c r="F233" s="6"/>
      <c r="G233" s="6"/>
      <c r="H233" s="6"/>
      <c r="I233" s="6"/>
      <c r="J233" s="6"/>
      <c r="K233" s="6"/>
      <c r="L233" s="6"/>
      <c r="M233" s="6"/>
      <c r="N233" s="6"/>
      <c r="O233" s="6"/>
      <c r="P233" s="6"/>
      <c r="Q233" s="6"/>
      <c r="R233" s="6"/>
      <c r="S233" s="6"/>
      <c r="T233" s="6"/>
      <c r="U233" s="6"/>
      <c r="V233" s="6"/>
      <c r="W233" s="6"/>
      <c r="X233" s="6"/>
      <c r="Y233" s="6"/>
      <c r="Z233" s="6"/>
      <c r="AA233" s="6"/>
      <c r="AB233" s="6"/>
      <c r="AC233" s="6"/>
      <c r="AD233" s="6"/>
      <c r="AE233" s="6"/>
      <c r="AF233" s="6"/>
      <c r="AG233" s="6"/>
      <c r="AH233" s="6"/>
      <c r="AI233" s="6"/>
      <c r="AJ233" s="6"/>
      <c r="AK233" s="6"/>
      <c r="AL233" s="6"/>
      <c r="AM233" s="6"/>
      <c r="AN233" s="6"/>
      <c r="AO233" s="6"/>
      <c r="AP233" s="6"/>
      <c r="AQ233" s="6"/>
      <c r="AR233" s="6"/>
      <c r="AS233" s="6"/>
      <c r="AT233" s="6"/>
      <c r="AU233" s="6"/>
      <c r="AV233" s="6"/>
      <c r="AW233" s="6"/>
      <c r="AX233" s="6"/>
      <c r="AY233" s="6"/>
    </row>
    <row r="234" spans="1:51" x14ac:dyDescent="0.25">
      <c r="A234" s="6"/>
      <c r="B234" s="6"/>
      <c r="C234" s="6"/>
      <c r="D234" s="6"/>
      <c r="E234" s="6"/>
      <c r="F234" s="6"/>
      <c r="G234" s="6"/>
      <c r="H234" s="6"/>
      <c r="I234" s="6"/>
      <c r="J234" s="6"/>
      <c r="K234" s="6"/>
      <c r="L234" s="6"/>
      <c r="M234" s="6"/>
      <c r="N234" s="6"/>
      <c r="O234" s="6"/>
      <c r="P234" s="6"/>
      <c r="Q234" s="6"/>
      <c r="R234" s="6"/>
      <c r="S234" s="6"/>
      <c r="T234" s="6"/>
      <c r="U234" s="6"/>
      <c r="V234" s="6"/>
      <c r="W234" s="6"/>
      <c r="X234" s="6"/>
      <c r="Y234" s="6"/>
      <c r="Z234" s="6"/>
      <c r="AA234" s="6"/>
      <c r="AB234" s="6"/>
      <c r="AC234" s="6"/>
      <c r="AD234" s="6"/>
      <c r="AE234" s="6"/>
      <c r="AF234" s="6"/>
      <c r="AG234" s="6"/>
      <c r="AH234" s="6"/>
      <c r="AI234" s="6"/>
      <c r="AJ234" s="6"/>
      <c r="AK234" s="6"/>
      <c r="AL234" s="6"/>
      <c r="AM234" s="6"/>
      <c r="AN234" s="6"/>
      <c r="AO234" s="6"/>
      <c r="AP234" s="6"/>
      <c r="AQ234" s="6"/>
      <c r="AR234" s="6"/>
      <c r="AS234" s="6"/>
      <c r="AT234" s="6"/>
      <c r="AU234" s="6"/>
      <c r="AV234" s="6"/>
      <c r="AW234" s="6"/>
      <c r="AX234" s="6"/>
      <c r="AY234" s="6"/>
    </row>
    <row r="235" spans="1:51" x14ac:dyDescent="0.25">
      <c r="A235" s="6"/>
      <c r="B235" s="6"/>
      <c r="C235" s="6"/>
      <c r="D235" s="6"/>
      <c r="E235" s="6"/>
      <c r="F235" s="6"/>
      <c r="G235" s="6"/>
      <c r="H235" s="6"/>
      <c r="I235" s="6"/>
      <c r="J235" s="6"/>
      <c r="K235" s="6"/>
      <c r="L235" s="6"/>
      <c r="M235" s="6"/>
      <c r="N235" s="6"/>
      <c r="O235" s="6"/>
      <c r="P235" s="6"/>
      <c r="Q235" s="6"/>
      <c r="R235" s="6"/>
      <c r="S235" s="6"/>
      <c r="T235" s="6"/>
      <c r="U235" s="6"/>
      <c r="V235" s="6"/>
      <c r="W235" s="6"/>
      <c r="X235" s="6"/>
      <c r="Y235" s="6"/>
      <c r="Z235" s="6"/>
      <c r="AA235" s="6"/>
      <c r="AB235" s="6"/>
      <c r="AC235" s="6"/>
      <c r="AD235" s="6"/>
      <c r="AE235" s="6"/>
      <c r="AF235" s="6"/>
      <c r="AG235" s="6"/>
      <c r="AH235" s="6"/>
      <c r="AI235" s="6"/>
      <c r="AJ235" s="6"/>
      <c r="AK235" s="6"/>
      <c r="AL235" s="6"/>
      <c r="AM235" s="6"/>
      <c r="AN235" s="6"/>
      <c r="AO235" s="6"/>
      <c r="AP235" s="6"/>
      <c r="AQ235" s="6"/>
      <c r="AR235" s="6"/>
      <c r="AS235" s="6"/>
      <c r="AT235" s="6"/>
      <c r="AU235" s="6"/>
      <c r="AV235" s="6"/>
      <c r="AW235" s="6"/>
      <c r="AX235" s="6"/>
      <c r="AY235" s="6"/>
    </row>
    <row r="236" spans="1:51" x14ac:dyDescent="0.25">
      <c r="A236" s="6"/>
      <c r="B236" s="6"/>
      <c r="C236" s="6"/>
      <c r="D236" s="6"/>
      <c r="E236" s="6"/>
      <c r="F236" s="6"/>
      <c r="G236" s="6"/>
      <c r="H236" s="6"/>
      <c r="I236" s="6"/>
      <c r="J236" s="6"/>
      <c r="K236" s="6"/>
      <c r="L236" s="6"/>
      <c r="M236" s="6"/>
      <c r="N236" s="6"/>
      <c r="O236" s="6"/>
      <c r="P236" s="6"/>
      <c r="Q236" s="6"/>
      <c r="R236" s="6"/>
      <c r="S236" s="6"/>
      <c r="T236" s="6"/>
      <c r="U236" s="6"/>
      <c r="V236" s="6"/>
      <c r="W236" s="6"/>
      <c r="X236" s="6"/>
      <c r="Y236" s="6"/>
      <c r="Z236" s="6"/>
      <c r="AA236" s="6"/>
      <c r="AB236" s="6"/>
      <c r="AC236" s="6"/>
      <c r="AD236" s="6"/>
      <c r="AE236" s="6"/>
      <c r="AF236" s="6"/>
      <c r="AG236" s="6"/>
      <c r="AH236" s="6"/>
      <c r="AI236" s="6"/>
      <c r="AJ236" s="6"/>
      <c r="AK236" s="6"/>
      <c r="AL236" s="6"/>
      <c r="AM236" s="6"/>
      <c r="AN236" s="6"/>
      <c r="AO236" s="6"/>
      <c r="AP236" s="6"/>
      <c r="AQ236" s="6"/>
      <c r="AR236" s="6"/>
      <c r="AS236" s="6"/>
      <c r="AT236" s="6"/>
      <c r="AU236" s="6"/>
      <c r="AV236" s="6"/>
      <c r="AW236" s="6"/>
      <c r="AX236" s="6"/>
      <c r="AY236" s="6"/>
    </row>
    <row r="237" spans="1:51" x14ac:dyDescent="0.25">
      <c r="A237" s="6"/>
      <c r="B237" s="6"/>
      <c r="C237" s="6"/>
      <c r="D237" s="6"/>
      <c r="E237" s="6"/>
      <c r="F237" s="6"/>
      <c r="G237" s="6"/>
      <c r="H237" s="6"/>
      <c r="I237" s="6"/>
      <c r="J237" s="6"/>
      <c r="K237" s="6"/>
      <c r="L237" s="6"/>
      <c r="M237" s="6"/>
      <c r="N237" s="6"/>
      <c r="O237" s="6"/>
      <c r="P237" s="6"/>
      <c r="Q237" s="6"/>
      <c r="R237" s="6"/>
      <c r="S237" s="6"/>
      <c r="T237" s="6"/>
      <c r="U237" s="6"/>
      <c r="V237" s="6"/>
      <c r="W237" s="6"/>
      <c r="X237" s="6"/>
      <c r="Y237" s="6"/>
      <c r="Z237" s="6"/>
      <c r="AA237" s="6"/>
      <c r="AB237" s="6"/>
      <c r="AC237" s="6"/>
      <c r="AD237" s="6"/>
      <c r="AE237" s="6"/>
      <c r="AF237" s="6"/>
      <c r="AG237" s="6"/>
      <c r="AH237" s="6"/>
      <c r="AI237" s="6"/>
      <c r="AJ237" s="6"/>
      <c r="AK237" s="6"/>
      <c r="AL237" s="6"/>
      <c r="AM237" s="6"/>
      <c r="AN237" s="6"/>
      <c r="AO237" s="6"/>
      <c r="AP237" s="6"/>
      <c r="AQ237" s="6"/>
      <c r="AR237" s="6"/>
      <c r="AS237" s="6"/>
      <c r="AT237" s="6"/>
      <c r="AU237" s="6"/>
      <c r="AV237" s="6"/>
      <c r="AW237" s="6"/>
      <c r="AX237" s="6"/>
      <c r="AY237" s="6"/>
    </row>
    <row r="238" spans="1:51" x14ac:dyDescent="0.25">
      <c r="A238" s="6"/>
      <c r="B238" s="6"/>
      <c r="C238" s="6"/>
      <c r="D238" s="6"/>
      <c r="E238" s="6"/>
      <c r="F238" s="6"/>
      <c r="G238" s="6"/>
      <c r="H238" s="6"/>
      <c r="I238" s="6"/>
      <c r="J238" s="6"/>
      <c r="K238" s="6"/>
      <c r="L238" s="6"/>
      <c r="M238" s="6"/>
      <c r="N238" s="6"/>
      <c r="O238" s="6"/>
      <c r="P238" s="6"/>
      <c r="Q238" s="6"/>
      <c r="R238" s="6"/>
      <c r="S238" s="6"/>
      <c r="T238" s="6"/>
      <c r="U238" s="6"/>
      <c r="V238" s="6"/>
      <c r="W238" s="6"/>
      <c r="X238" s="6"/>
      <c r="Y238" s="6"/>
      <c r="Z238" s="6"/>
      <c r="AA238" s="6"/>
      <c r="AB238" s="6"/>
      <c r="AC238" s="6"/>
      <c r="AD238" s="6"/>
      <c r="AE238" s="6"/>
      <c r="AF238" s="6"/>
      <c r="AG238" s="6"/>
      <c r="AH238" s="6"/>
      <c r="AI238" s="6"/>
      <c r="AJ238" s="6"/>
      <c r="AK238" s="6"/>
      <c r="AL238" s="6"/>
      <c r="AM238" s="6"/>
      <c r="AN238" s="6"/>
      <c r="AO238" s="6"/>
      <c r="AP238" s="6"/>
      <c r="AQ238" s="6"/>
      <c r="AR238" s="6"/>
      <c r="AS238" s="6"/>
      <c r="AT238" s="6"/>
      <c r="AU238" s="6"/>
      <c r="AV238" s="6"/>
      <c r="AW238" s="6"/>
      <c r="AX238" s="6"/>
      <c r="AY238" s="6"/>
    </row>
    <row r="239" spans="1:51" x14ac:dyDescent="0.25">
      <c r="A239" s="6"/>
      <c r="B239" s="6"/>
      <c r="C239" s="6"/>
      <c r="D239" s="6"/>
      <c r="E239" s="6"/>
      <c r="F239" s="6"/>
      <c r="G239" s="6"/>
      <c r="H239" s="6"/>
      <c r="I239" s="6"/>
      <c r="J239" s="6"/>
      <c r="K239" s="6"/>
      <c r="L239" s="6"/>
      <c r="M239" s="6"/>
      <c r="N239" s="6"/>
      <c r="O239" s="6"/>
      <c r="P239" s="6"/>
      <c r="Q239" s="6"/>
      <c r="R239" s="6"/>
      <c r="S239" s="6"/>
      <c r="T239" s="6"/>
      <c r="U239" s="6"/>
      <c r="V239" s="6"/>
      <c r="W239" s="6"/>
      <c r="X239" s="6"/>
      <c r="Y239" s="6"/>
      <c r="Z239" s="6"/>
      <c r="AA239" s="6"/>
      <c r="AB239" s="6"/>
      <c r="AC239" s="6"/>
      <c r="AD239" s="6"/>
      <c r="AE239" s="6"/>
      <c r="AF239" s="6"/>
      <c r="AG239" s="6"/>
      <c r="AH239" s="6"/>
      <c r="AI239" s="6"/>
      <c r="AJ239" s="6"/>
      <c r="AK239" s="6"/>
      <c r="AL239" s="6"/>
      <c r="AM239" s="6"/>
      <c r="AN239" s="6"/>
      <c r="AO239" s="6"/>
      <c r="AP239" s="6"/>
      <c r="AQ239" s="6"/>
      <c r="AR239" s="6"/>
      <c r="AS239" s="6"/>
      <c r="AT239" s="6"/>
      <c r="AU239" s="6"/>
      <c r="AV239" s="6"/>
      <c r="AW239" s="6"/>
      <c r="AX239" s="6"/>
      <c r="AY239" s="6"/>
    </row>
    <row r="240" spans="1:51" x14ac:dyDescent="0.25">
      <c r="A240" s="6"/>
      <c r="B240" s="6"/>
      <c r="C240" s="6"/>
      <c r="D240" s="6"/>
      <c r="E240" s="6"/>
      <c r="F240" s="6"/>
      <c r="G240" s="6"/>
      <c r="H240" s="6"/>
      <c r="I240" s="6"/>
      <c r="J240" s="6"/>
      <c r="K240" s="6"/>
      <c r="L240" s="6"/>
      <c r="M240" s="6"/>
      <c r="N240" s="6"/>
      <c r="O240" s="6"/>
      <c r="P240" s="6"/>
      <c r="Q240" s="6"/>
      <c r="R240" s="6"/>
      <c r="S240" s="6"/>
      <c r="T240" s="6"/>
      <c r="U240" s="6"/>
      <c r="V240" s="6"/>
      <c r="W240" s="6"/>
      <c r="X240" s="6"/>
      <c r="Y240" s="6"/>
      <c r="Z240" s="6"/>
      <c r="AA240" s="6"/>
      <c r="AB240" s="6"/>
      <c r="AC240" s="6"/>
      <c r="AD240" s="6"/>
      <c r="AE240" s="6"/>
      <c r="AF240" s="6"/>
      <c r="AG240" s="6"/>
      <c r="AH240" s="6"/>
      <c r="AI240" s="6"/>
      <c r="AJ240" s="6"/>
      <c r="AK240" s="6"/>
      <c r="AL240" s="6"/>
      <c r="AM240" s="6"/>
      <c r="AN240" s="6"/>
      <c r="AO240" s="6"/>
      <c r="AP240" s="6"/>
      <c r="AQ240" s="6"/>
      <c r="AR240" s="6"/>
      <c r="AS240" s="6"/>
      <c r="AT240" s="6"/>
      <c r="AU240" s="6"/>
      <c r="AV240" s="6"/>
      <c r="AW240" s="6"/>
      <c r="AX240" s="6"/>
      <c r="AY240" s="6"/>
    </row>
    <row r="241" spans="1:51" x14ac:dyDescent="0.25">
      <c r="A241" s="6"/>
      <c r="B241" s="6"/>
      <c r="C241" s="6"/>
      <c r="D241" s="6"/>
      <c r="E241" s="6"/>
      <c r="F241" s="6"/>
      <c r="G241" s="6"/>
      <c r="H241" s="6"/>
      <c r="I241" s="6"/>
      <c r="J241" s="6"/>
      <c r="K241" s="6"/>
      <c r="L241" s="6"/>
      <c r="M241" s="6"/>
      <c r="N241" s="6"/>
      <c r="O241" s="6"/>
      <c r="P241" s="6"/>
      <c r="Q241" s="6"/>
      <c r="R241" s="6"/>
      <c r="S241" s="6"/>
      <c r="T241" s="6"/>
      <c r="U241" s="6"/>
      <c r="V241" s="6"/>
      <c r="W241" s="6"/>
      <c r="X241" s="6"/>
      <c r="Y241" s="6"/>
      <c r="Z241" s="6"/>
      <c r="AA241" s="6"/>
      <c r="AB241" s="6"/>
      <c r="AC241" s="6"/>
      <c r="AD241" s="6"/>
      <c r="AE241" s="6"/>
      <c r="AF241" s="6"/>
      <c r="AG241" s="6"/>
      <c r="AH241" s="6"/>
      <c r="AI241" s="6"/>
      <c r="AJ241" s="6"/>
      <c r="AK241" s="6"/>
      <c r="AL241" s="6"/>
      <c r="AM241" s="6"/>
      <c r="AN241" s="6"/>
      <c r="AO241" s="6"/>
      <c r="AP241" s="6"/>
      <c r="AQ241" s="6"/>
      <c r="AR241" s="6"/>
      <c r="AS241" s="6"/>
      <c r="AT241" s="6"/>
      <c r="AU241" s="6"/>
      <c r="AV241" s="6"/>
      <c r="AW241" s="6"/>
      <c r="AX241" s="6"/>
      <c r="AY241" s="6"/>
    </row>
    <row r="242" spans="1:51" x14ac:dyDescent="0.25">
      <c r="A242" s="6"/>
      <c r="B242" s="6"/>
      <c r="C242" s="6"/>
      <c r="D242" s="6"/>
      <c r="E242" s="6"/>
      <c r="F242" s="6"/>
      <c r="G242" s="6"/>
      <c r="H242" s="6"/>
      <c r="I242" s="6"/>
      <c r="J242" s="6"/>
      <c r="K242" s="6"/>
      <c r="L242" s="6"/>
      <c r="M242" s="6"/>
      <c r="N242" s="6"/>
      <c r="O242" s="6"/>
      <c r="P242" s="6"/>
      <c r="Q242" s="6"/>
      <c r="R242" s="6"/>
      <c r="S242" s="6"/>
      <c r="T242" s="6"/>
      <c r="U242" s="6"/>
      <c r="V242" s="6"/>
      <c r="W242" s="6"/>
      <c r="X242" s="6"/>
      <c r="Y242" s="6"/>
      <c r="Z242" s="6"/>
      <c r="AA242" s="6"/>
      <c r="AB242" s="6"/>
      <c r="AC242" s="6"/>
      <c r="AD242" s="6"/>
      <c r="AE242" s="6"/>
      <c r="AF242" s="6"/>
      <c r="AG242" s="6"/>
      <c r="AH242" s="6"/>
      <c r="AI242" s="6"/>
      <c r="AJ242" s="6"/>
      <c r="AK242" s="6"/>
      <c r="AL242" s="6"/>
      <c r="AM242" s="6"/>
      <c r="AN242" s="6"/>
      <c r="AO242" s="6"/>
      <c r="AP242" s="6"/>
      <c r="AQ242" s="6"/>
      <c r="AR242" s="6"/>
      <c r="AS242" s="6"/>
      <c r="AT242" s="6"/>
      <c r="AU242" s="6"/>
      <c r="AV242" s="6"/>
      <c r="AW242" s="6"/>
      <c r="AX242" s="6"/>
      <c r="AY242" s="6"/>
    </row>
    <row r="243" spans="1:51" x14ac:dyDescent="0.25">
      <c r="A243" s="6"/>
      <c r="B243" s="6"/>
      <c r="C243" s="6"/>
      <c r="D243" s="6"/>
      <c r="E243" s="6"/>
      <c r="F243" s="6"/>
      <c r="G243" s="6"/>
      <c r="H243" s="6"/>
      <c r="I243" s="6"/>
      <c r="J243" s="6"/>
      <c r="K243" s="6"/>
      <c r="L243" s="6"/>
      <c r="M243" s="6"/>
      <c r="N243" s="6"/>
      <c r="O243" s="6"/>
      <c r="P243" s="6"/>
      <c r="Q243" s="6"/>
      <c r="R243" s="6"/>
      <c r="S243" s="6"/>
      <c r="T243" s="6"/>
      <c r="U243" s="6"/>
      <c r="V243" s="6"/>
      <c r="W243" s="6"/>
      <c r="X243" s="6"/>
      <c r="Y243" s="6"/>
      <c r="Z243" s="6"/>
      <c r="AA243" s="6"/>
      <c r="AB243" s="6"/>
      <c r="AC243" s="6"/>
      <c r="AD243" s="6"/>
      <c r="AE243" s="6"/>
      <c r="AF243" s="6"/>
      <c r="AG243" s="6"/>
      <c r="AH243" s="6"/>
      <c r="AI243" s="6"/>
      <c r="AJ243" s="6"/>
      <c r="AK243" s="6"/>
      <c r="AL243" s="6"/>
      <c r="AM243" s="6"/>
      <c r="AN243" s="6"/>
      <c r="AO243" s="6"/>
      <c r="AP243" s="6"/>
      <c r="AQ243" s="6"/>
      <c r="AR243" s="6"/>
      <c r="AS243" s="6"/>
      <c r="AT243" s="6"/>
      <c r="AU243" s="6"/>
      <c r="AV243" s="6"/>
      <c r="AW243" s="6"/>
      <c r="AX243" s="6"/>
      <c r="AY243" s="6"/>
    </row>
    <row r="244" spans="1:51" x14ac:dyDescent="0.25">
      <c r="A244" s="6"/>
      <c r="B244" s="6"/>
      <c r="C244" s="6"/>
      <c r="D244" s="6"/>
      <c r="E244" s="6"/>
      <c r="F244" s="6"/>
      <c r="G244" s="6"/>
      <c r="H244" s="6"/>
      <c r="I244" s="6"/>
      <c r="J244" s="6"/>
      <c r="K244" s="6"/>
      <c r="L244" s="6"/>
      <c r="M244" s="6"/>
      <c r="N244" s="6"/>
      <c r="O244" s="6"/>
      <c r="P244" s="6"/>
      <c r="Q244" s="6"/>
      <c r="R244" s="6"/>
      <c r="S244" s="6"/>
      <c r="T244" s="6"/>
      <c r="U244" s="6"/>
      <c r="V244" s="6"/>
      <c r="W244" s="6"/>
      <c r="X244" s="6"/>
      <c r="Y244" s="6"/>
      <c r="Z244" s="6"/>
      <c r="AA244" s="6"/>
      <c r="AB244" s="6"/>
      <c r="AC244" s="6"/>
      <c r="AD244" s="6"/>
      <c r="AE244" s="6"/>
      <c r="AF244" s="6"/>
      <c r="AG244" s="6"/>
      <c r="AH244" s="6"/>
      <c r="AI244" s="6"/>
      <c r="AJ244" s="6"/>
      <c r="AK244" s="6"/>
      <c r="AL244" s="6"/>
      <c r="AM244" s="6"/>
      <c r="AN244" s="6"/>
      <c r="AO244" s="6"/>
      <c r="AP244" s="6"/>
      <c r="AQ244" s="6"/>
      <c r="AR244" s="6"/>
      <c r="AS244" s="6"/>
      <c r="AT244" s="6"/>
      <c r="AU244" s="6"/>
      <c r="AV244" s="6"/>
      <c r="AW244" s="6"/>
      <c r="AX244" s="6"/>
      <c r="AY244" s="6"/>
    </row>
    <row r="245" spans="1:51" x14ac:dyDescent="0.25">
      <c r="A245" s="6"/>
      <c r="B245" s="6"/>
      <c r="C245" s="6"/>
      <c r="D245" s="6"/>
      <c r="E245" s="6"/>
      <c r="F245" s="6"/>
      <c r="G245" s="6"/>
      <c r="H245" s="6"/>
      <c r="I245" s="6"/>
      <c r="J245" s="6"/>
      <c r="K245" s="6"/>
      <c r="L245" s="6"/>
      <c r="M245" s="6"/>
      <c r="N245" s="6"/>
      <c r="O245" s="6"/>
      <c r="P245" s="6"/>
      <c r="Q245" s="6"/>
      <c r="R245" s="6"/>
      <c r="S245" s="6"/>
      <c r="T245" s="6"/>
      <c r="U245" s="6"/>
      <c r="V245" s="6"/>
      <c r="W245" s="6"/>
      <c r="X245" s="6"/>
      <c r="Y245" s="6"/>
      <c r="Z245" s="6"/>
      <c r="AA245" s="6"/>
      <c r="AB245" s="6"/>
      <c r="AC245" s="6"/>
      <c r="AD245" s="6"/>
      <c r="AE245" s="6"/>
      <c r="AF245" s="6"/>
      <c r="AG245" s="6"/>
      <c r="AH245" s="6"/>
      <c r="AI245" s="6"/>
      <c r="AJ245" s="6"/>
      <c r="AK245" s="6"/>
      <c r="AL245" s="6"/>
      <c r="AM245" s="6"/>
      <c r="AN245" s="6"/>
      <c r="AO245" s="6"/>
      <c r="AP245" s="6"/>
      <c r="AQ245" s="6"/>
      <c r="AR245" s="6"/>
      <c r="AS245" s="6"/>
      <c r="AT245" s="6"/>
      <c r="AU245" s="6"/>
      <c r="AV245" s="6"/>
      <c r="AW245" s="6"/>
      <c r="AX245" s="6"/>
      <c r="AY245" s="6"/>
    </row>
    <row r="246" spans="1:51" x14ac:dyDescent="0.25">
      <c r="A246" s="6"/>
      <c r="B246" s="6"/>
      <c r="C246" s="6"/>
      <c r="D246" s="6"/>
      <c r="E246" s="6"/>
      <c r="F246" s="6"/>
      <c r="G246" s="6"/>
      <c r="H246" s="6"/>
      <c r="I246" s="6"/>
      <c r="J246" s="6"/>
      <c r="K246" s="6"/>
      <c r="L246" s="6"/>
      <c r="M246" s="6"/>
      <c r="N246" s="6"/>
      <c r="O246" s="6"/>
      <c r="P246" s="6"/>
      <c r="Q246" s="6"/>
      <c r="R246" s="6"/>
      <c r="S246" s="6"/>
      <c r="T246" s="6"/>
      <c r="U246" s="6"/>
      <c r="V246" s="6"/>
      <c r="W246" s="6"/>
      <c r="X246" s="6"/>
      <c r="Y246" s="6"/>
      <c r="Z246" s="6"/>
      <c r="AA246" s="6"/>
      <c r="AB246" s="6"/>
      <c r="AC246" s="6"/>
      <c r="AD246" s="6"/>
      <c r="AE246" s="6"/>
      <c r="AF246" s="6"/>
      <c r="AG246" s="6"/>
      <c r="AH246" s="6"/>
      <c r="AI246" s="6"/>
      <c r="AJ246" s="6"/>
      <c r="AK246" s="6"/>
      <c r="AL246" s="6"/>
      <c r="AM246" s="6"/>
      <c r="AN246" s="6"/>
      <c r="AO246" s="6"/>
      <c r="AP246" s="6"/>
      <c r="AQ246" s="6"/>
      <c r="AR246" s="6"/>
      <c r="AS246" s="6"/>
      <c r="AT246" s="6"/>
      <c r="AU246" s="6"/>
      <c r="AV246" s="6"/>
      <c r="AW246" s="6"/>
      <c r="AX246" s="6"/>
      <c r="AY246" s="6"/>
    </row>
    <row r="247" spans="1:51" x14ac:dyDescent="0.25">
      <c r="A247" s="6"/>
      <c r="B247" s="6"/>
      <c r="C247" s="6"/>
      <c r="D247" s="6"/>
      <c r="E247" s="6"/>
      <c r="F247" s="6"/>
      <c r="G247" s="6"/>
      <c r="H247" s="6"/>
      <c r="I247" s="6"/>
      <c r="J247" s="6"/>
      <c r="K247" s="6"/>
      <c r="L247" s="6"/>
      <c r="M247" s="6"/>
      <c r="N247" s="6"/>
      <c r="O247" s="6"/>
      <c r="P247" s="6"/>
      <c r="Q247" s="6"/>
      <c r="R247" s="6"/>
      <c r="S247" s="6"/>
      <c r="T247" s="6"/>
      <c r="U247" s="6"/>
      <c r="V247" s="6"/>
      <c r="W247" s="6"/>
      <c r="X247" s="6"/>
      <c r="Y247" s="6"/>
      <c r="Z247" s="6"/>
      <c r="AA247" s="6"/>
      <c r="AB247" s="6"/>
      <c r="AC247" s="6"/>
      <c r="AD247" s="6"/>
      <c r="AE247" s="6"/>
      <c r="AF247" s="6"/>
      <c r="AG247" s="6"/>
      <c r="AH247" s="6"/>
      <c r="AI247" s="6"/>
      <c r="AJ247" s="6"/>
      <c r="AK247" s="6"/>
      <c r="AL247" s="6"/>
      <c r="AM247" s="6"/>
      <c r="AN247" s="6"/>
      <c r="AO247" s="6"/>
      <c r="AP247" s="6"/>
      <c r="AQ247" s="6"/>
      <c r="AR247" s="6"/>
      <c r="AS247" s="6"/>
      <c r="AT247" s="6"/>
      <c r="AU247" s="6"/>
      <c r="AV247" s="6"/>
      <c r="AW247" s="6"/>
      <c r="AX247" s="6"/>
      <c r="AY247" s="6"/>
    </row>
    <row r="248" spans="1:51" x14ac:dyDescent="0.25">
      <c r="A248" s="6"/>
      <c r="B248" s="6"/>
      <c r="C248" s="6"/>
      <c r="D248" s="6"/>
      <c r="E248" s="6"/>
      <c r="F248" s="6"/>
      <c r="G248" s="6"/>
      <c r="H248" s="6"/>
      <c r="I248" s="6"/>
      <c r="J248" s="6"/>
      <c r="K248" s="6"/>
      <c r="L248" s="6"/>
      <c r="M248" s="6"/>
      <c r="N248" s="6"/>
      <c r="O248" s="6"/>
      <c r="P248" s="6"/>
      <c r="Q248" s="6"/>
      <c r="R248" s="6"/>
      <c r="S248" s="6"/>
      <c r="T248" s="6"/>
      <c r="U248" s="6"/>
      <c r="V248" s="6"/>
      <c r="W248" s="6"/>
      <c r="X248" s="6"/>
      <c r="Y248" s="6"/>
      <c r="Z248" s="6"/>
      <c r="AA248" s="6"/>
      <c r="AB248" s="6"/>
      <c r="AC248" s="6"/>
      <c r="AD248" s="6"/>
      <c r="AE248" s="6"/>
      <c r="AF248" s="6"/>
      <c r="AG248" s="6"/>
      <c r="AH248" s="6"/>
      <c r="AI248" s="6"/>
      <c r="AJ248" s="6"/>
      <c r="AK248" s="6"/>
      <c r="AL248" s="6"/>
      <c r="AM248" s="6"/>
      <c r="AN248" s="6"/>
      <c r="AO248" s="6"/>
      <c r="AP248" s="6"/>
      <c r="AQ248" s="6"/>
      <c r="AR248" s="6"/>
      <c r="AS248" s="6"/>
      <c r="AT248" s="6"/>
      <c r="AU248" s="6"/>
      <c r="AV248" s="6"/>
      <c r="AW248" s="6"/>
      <c r="AX248" s="6"/>
      <c r="AY248" s="6"/>
    </row>
    <row r="249" spans="1:51" x14ac:dyDescent="0.25">
      <c r="A249" s="6"/>
      <c r="B249" s="6"/>
      <c r="C249" s="6"/>
      <c r="D249" s="6"/>
      <c r="E249" s="6"/>
      <c r="F249" s="6"/>
      <c r="G249" s="6"/>
      <c r="H249" s="6"/>
      <c r="I249" s="6"/>
      <c r="J249" s="6"/>
      <c r="K249" s="6"/>
      <c r="L249" s="6"/>
      <c r="M249" s="6"/>
      <c r="N249" s="6"/>
      <c r="O249" s="6"/>
      <c r="P249" s="6"/>
      <c r="Q249" s="6"/>
      <c r="R249" s="6"/>
      <c r="S249" s="6"/>
      <c r="T249" s="6"/>
      <c r="U249" s="6"/>
      <c r="V249" s="6"/>
      <c r="W249" s="6"/>
      <c r="X249" s="6"/>
      <c r="Y249" s="6"/>
      <c r="Z249" s="6"/>
      <c r="AA249" s="6"/>
      <c r="AB249" s="6"/>
      <c r="AC249" s="6"/>
      <c r="AD249" s="6"/>
      <c r="AE249" s="6"/>
      <c r="AF249" s="6"/>
      <c r="AG249" s="6"/>
      <c r="AH249" s="6"/>
      <c r="AI249" s="6"/>
      <c r="AJ249" s="6"/>
      <c r="AK249" s="6"/>
      <c r="AL249" s="6"/>
      <c r="AM249" s="6"/>
      <c r="AN249" s="6"/>
      <c r="AO249" s="6"/>
      <c r="AP249" s="6"/>
      <c r="AQ249" s="6"/>
      <c r="AR249" s="6"/>
      <c r="AS249" s="6"/>
      <c r="AT249" s="6"/>
      <c r="AU249" s="6"/>
      <c r="AV249" s="6"/>
      <c r="AW249" s="6"/>
      <c r="AX249" s="6"/>
      <c r="AY249" s="6"/>
    </row>
    <row r="250" spans="1:51" x14ac:dyDescent="0.25">
      <c r="A250" s="6"/>
      <c r="B250" s="6"/>
      <c r="C250" s="6"/>
      <c r="D250" s="6"/>
      <c r="E250" s="6"/>
      <c r="F250" s="6"/>
      <c r="G250" s="6"/>
      <c r="H250" s="6"/>
      <c r="I250" s="6"/>
      <c r="J250" s="6"/>
      <c r="K250" s="6"/>
      <c r="L250" s="6"/>
      <c r="M250" s="6"/>
      <c r="N250" s="6"/>
      <c r="O250" s="6"/>
      <c r="P250" s="6"/>
      <c r="Q250" s="6"/>
      <c r="R250" s="6"/>
      <c r="S250" s="6"/>
      <c r="T250" s="6"/>
      <c r="U250" s="6"/>
      <c r="V250" s="6"/>
      <c r="W250" s="6"/>
      <c r="X250" s="6"/>
      <c r="Y250" s="6"/>
      <c r="Z250" s="6"/>
      <c r="AA250" s="6"/>
      <c r="AB250" s="6"/>
      <c r="AC250" s="6"/>
      <c r="AD250" s="6"/>
      <c r="AE250" s="6"/>
      <c r="AF250" s="6"/>
      <c r="AG250" s="6"/>
      <c r="AH250" s="6"/>
      <c r="AI250" s="6"/>
      <c r="AJ250" s="6"/>
      <c r="AK250" s="6"/>
      <c r="AL250" s="6"/>
      <c r="AM250" s="6"/>
      <c r="AN250" s="6"/>
      <c r="AO250" s="6"/>
      <c r="AP250" s="6"/>
      <c r="AQ250" s="6"/>
      <c r="AR250" s="6"/>
      <c r="AS250" s="6"/>
      <c r="AT250" s="6"/>
      <c r="AU250" s="6"/>
      <c r="AV250" s="6"/>
      <c r="AW250" s="6"/>
      <c r="AX250" s="6"/>
      <c r="AY250" s="6"/>
    </row>
    <row r="251" spans="1:51" x14ac:dyDescent="0.25">
      <c r="A251" s="6"/>
      <c r="B251" s="6"/>
      <c r="C251" s="6"/>
      <c r="D251" s="6"/>
      <c r="E251" s="6"/>
      <c r="F251" s="6"/>
      <c r="G251" s="6"/>
      <c r="H251" s="6"/>
      <c r="I251" s="6"/>
      <c r="J251" s="6"/>
      <c r="K251" s="6"/>
      <c r="L251" s="6"/>
      <c r="M251" s="6"/>
      <c r="N251" s="6"/>
      <c r="O251" s="6"/>
      <c r="P251" s="6"/>
      <c r="Q251" s="6"/>
      <c r="R251" s="6"/>
      <c r="S251" s="6"/>
      <c r="T251" s="6"/>
      <c r="U251" s="6"/>
      <c r="V251" s="6"/>
      <c r="W251" s="6"/>
      <c r="X251" s="6"/>
      <c r="Y251" s="6"/>
      <c r="Z251" s="6"/>
      <c r="AA251" s="6"/>
      <c r="AB251" s="6"/>
      <c r="AC251" s="6"/>
      <c r="AD251" s="6"/>
      <c r="AE251" s="6"/>
      <c r="AF251" s="6"/>
      <c r="AG251" s="6"/>
      <c r="AH251" s="6"/>
      <c r="AI251" s="6"/>
      <c r="AJ251" s="6"/>
      <c r="AK251" s="6"/>
      <c r="AL251" s="6"/>
      <c r="AM251" s="6"/>
      <c r="AN251" s="6"/>
      <c r="AO251" s="6"/>
      <c r="AP251" s="6"/>
      <c r="AQ251" s="6"/>
      <c r="AR251" s="6"/>
      <c r="AS251" s="6"/>
      <c r="AT251" s="6"/>
      <c r="AU251" s="6"/>
      <c r="AV251" s="6"/>
      <c r="AW251" s="6"/>
      <c r="AX251" s="6"/>
      <c r="AY251" s="6"/>
    </row>
    <row r="252" spans="1:51" x14ac:dyDescent="0.25">
      <c r="A252" s="6"/>
      <c r="B252" s="6"/>
      <c r="C252" s="6"/>
      <c r="D252" s="6"/>
      <c r="E252" s="6"/>
      <c r="F252" s="6"/>
      <c r="G252" s="6"/>
      <c r="H252" s="6"/>
      <c r="I252" s="6"/>
      <c r="J252" s="6"/>
      <c r="K252" s="6"/>
      <c r="L252" s="6"/>
      <c r="M252" s="6"/>
      <c r="N252" s="6"/>
      <c r="O252" s="6"/>
      <c r="P252" s="6"/>
      <c r="Q252" s="6"/>
      <c r="R252" s="6"/>
      <c r="S252" s="6"/>
      <c r="T252" s="6"/>
      <c r="U252" s="6"/>
      <c r="V252" s="6"/>
      <c r="W252" s="6"/>
      <c r="X252" s="6"/>
      <c r="Y252" s="6"/>
      <c r="Z252" s="6"/>
      <c r="AA252" s="6"/>
      <c r="AB252" s="6"/>
      <c r="AC252" s="6"/>
      <c r="AD252" s="6"/>
      <c r="AE252" s="6"/>
      <c r="AF252" s="6"/>
      <c r="AG252" s="6"/>
      <c r="AH252" s="6"/>
      <c r="AI252" s="6"/>
      <c r="AJ252" s="6"/>
      <c r="AK252" s="6"/>
      <c r="AL252" s="6"/>
      <c r="AM252" s="6"/>
      <c r="AN252" s="6"/>
      <c r="AO252" s="6"/>
      <c r="AP252" s="6"/>
      <c r="AQ252" s="6"/>
      <c r="AR252" s="6"/>
      <c r="AS252" s="6"/>
      <c r="AT252" s="6"/>
      <c r="AU252" s="6"/>
      <c r="AV252" s="6"/>
      <c r="AW252" s="6"/>
      <c r="AX252" s="6"/>
      <c r="AY252" s="6"/>
    </row>
    <row r="253" spans="1:51" x14ac:dyDescent="0.25">
      <c r="A253" s="6"/>
      <c r="B253" s="6"/>
      <c r="C253" s="6"/>
      <c r="D253" s="6"/>
      <c r="E253" s="6"/>
      <c r="F253" s="6"/>
      <c r="G253" s="6"/>
      <c r="H253" s="6"/>
      <c r="I253" s="6"/>
      <c r="J253" s="6"/>
      <c r="K253" s="6"/>
      <c r="L253" s="6"/>
      <c r="M253" s="6"/>
      <c r="N253" s="6"/>
      <c r="O253" s="6"/>
      <c r="P253" s="6"/>
      <c r="Q253" s="6"/>
      <c r="R253" s="6"/>
      <c r="S253" s="6"/>
      <c r="T253" s="6"/>
      <c r="U253" s="6"/>
      <c r="V253" s="6"/>
      <c r="W253" s="6"/>
      <c r="X253" s="6"/>
      <c r="Y253" s="6"/>
      <c r="Z253" s="6"/>
      <c r="AA253" s="6"/>
      <c r="AB253" s="6"/>
      <c r="AC253" s="6"/>
      <c r="AD253" s="6"/>
      <c r="AE253" s="6"/>
      <c r="AF253" s="6"/>
      <c r="AG253" s="6"/>
      <c r="AH253" s="6"/>
      <c r="AI253" s="6"/>
      <c r="AJ253" s="6"/>
      <c r="AK253" s="6"/>
      <c r="AL253" s="6"/>
      <c r="AM253" s="6"/>
      <c r="AN253" s="6"/>
      <c r="AO253" s="6"/>
      <c r="AP253" s="6"/>
      <c r="AQ253" s="6"/>
      <c r="AR253" s="6"/>
      <c r="AS253" s="6"/>
      <c r="AT253" s="6"/>
      <c r="AU253" s="6"/>
      <c r="AV253" s="6"/>
      <c r="AW253" s="6"/>
      <c r="AX253" s="6"/>
      <c r="AY253" s="6"/>
    </row>
    <row r="254" spans="1:51" x14ac:dyDescent="0.25">
      <c r="A254" s="6"/>
      <c r="B254" s="6"/>
      <c r="C254" s="6"/>
      <c r="D254" s="6"/>
      <c r="E254" s="6"/>
      <c r="F254" s="6"/>
      <c r="G254" s="6"/>
      <c r="H254" s="6"/>
      <c r="I254" s="6"/>
      <c r="J254" s="6"/>
      <c r="K254" s="6"/>
      <c r="L254" s="6"/>
      <c r="M254" s="6"/>
      <c r="N254" s="6"/>
      <c r="O254" s="6"/>
      <c r="P254" s="6"/>
      <c r="Q254" s="6"/>
      <c r="R254" s="6"/>
      <c r="S254" s="6"/>
      <c r="T254" s="6"/>
      <c r="U254" s="6"/>
      <c r="V254" s="6"/>
      <c r="W254" s="6"/>
      <c r="X254" s="6"/>
      <c r="Y254" s="6"/>
      <c r="Z254" s="6"/>
      <c r="AA254" s="6"/>
      <c r="AB254" s="6"/>
      <c r="AC254" s="6"/>
      <c r="AD254" s="6"/>
      <c r="AE254" s="6"/>
      <c r="AF254" s="6"/>
      <c r="AG254" s="6"/>
      <c r="AH254" s="6"/>
      <c r="AI254" s="6"/>
      <c r="AJ254" s="6"/>
      <c r="AK254" s="6"/>
      <c r="AL254" s="6"/>
      <c r="AM254" s="6"/>
      <c r="AN254" s="6"/>
      <c r="AO254" s="6"/>
      <c r="AP254" s="6"/>
      <c r="AQ254" s="6"/>
      <c r="AR254" s="6"/>
      <c r="AS254" s="6"/>
      <c r="AT254" s="6"/>
      <c r="AU254" s="6"/>
      <c r="AV254" s="6"/>
      <c r="AW254" s="6"/>
      <c r="AX254" s="6"/>
      <c r="AY254" s="6"/>
    </row>
    <row r="255" spans="1:51" x14ac:dyDescent="0.25">
      <c r="A255" s="6"/>
      <c r="B255" s="6"/>
      <c r="C255" s="6"/>
      <c r="D255" s="6"/>
      <c r="E255" s="6"/>
      <c r="F255" s="6"/>
      <c r="G255" s="6"/>
      <c r="H255" s="6"/>
      <c r="I255" s="6"/>
      <c r="J255" s="6"/>
      <c r="K255" s="6"/>
      <c r="L255" s="6"/>
      <c r="M255" s="6"/>
      <c r="N255" s="6"/>
      <c r="O255" s="6"/>
      <c r="P255" s="6"/>
      <c r="Q255" s="6"/>
      <c r="R255" s="6"/>
      <c r="S255" s="6"/>
      <c r="T255" s="6"/>
      <c r="U255" s="6"/>
      <c r="V255" s="6"/>
      <c r="W255" s="6"/>
      <c r="X255" s="6"/>
      <c r="Y255" s="6"/>
      <c r="Z255" s="6"/>
      <c r="AA255" s="6"/>
      <c r="AB255" s="6"/>
      <c r="AC255" s="6"/>
      <c r="AD255" s="6"/>
      <c r="AE255" s="6"/>
      <c r="AF255" s="6"/>
      <c r="AG255" s="6"/>
      <c r="AH255" s="6"/>
      <c r="AI255" s="6"/>
      <c r="AJ255" s="6"/>
      <c r="AK255" s="6"/>
      <c r="AL255" s="6"/>
      <c r="AM255" s="6"/>
      <c r="AN255" s="6"/>
      <c r="AO255" s="6"/>
      <c r="AP255" s="6"/>
      <c r="AQ255" s="6"/>
      <c r="AR255" s="6"/>
      <c r="AS255" s="6"/>
      <c r="AT255" s="6"/>
      <c r="AU255" s="6"/>
      <c r="AV255" s="6"/>
      <c r="AW255" s="6"/>
      <c r="AX255" s="6"/>
      <c r="AY255" s="6"/>
    </row>
    <row r="256" spans="1:51" x14ac:dyDescent="0.25">
      <c r="A256" s="6"/>
      <c r="B256" s="6"/>
      <c r="C256" s="6"/>
      <c r="D256" s="6"/>
      <c r="E256" s="6"/>
      <c r="F256" s="6"/>
      <c r="G256" s="6"/>
      <c r="H256" s="6"/>
      <c r="I256" s="6"/>
      <c r="J256" s="6"/>
      <c r="K256" s="6"/>
      <c r="L256" s="6"/>
      <c r="M256" s="6"/>
      <c r="N256" s="6"/>
      <c r="O256" s="6"/>
      <c r="P256" s="6"/>
      <c r="Q256" s="6"/>
      <c r="R256" s="6"/>
      <c r="S256" s="6"/>
      <c r="T256" s="6"/>
      <c r="U256" s="6"/>
      <c r="V256" s="6"/>
      <c r="W256" s="6"/>
      <c r="X256" s="6"/>
      <c r="Y256" s="6"/>
      <c r="Z256" s="6"/>
      <c r="AA256" s="6"/>
      <c r="AB256" s="6"/>
      <c r="AC256" s="6"/>
      <c r="AD256" s="6"/>
      <c r="AE256" s="6"/>
      <c r="AF256" s="6"/>
      <c r="AG256" s="6"/>
      <c r="AH256" s="6"/>
      <c r="AI256" s="6"/>
      <c r="AJ256" s="6"/>
      <c r="AK256" s="6"/>
      <c r="AL256" s="6"/>
      <c r="AM256" s="6"/>
      <c r="AN256" s="6"/>
      <c r="AO256" s="6"/>
      <c r="AP256" s="6"/>
      <c r="AQ256" s="6"/>
      <c r="AR256" s="6"/>
      <c r="AS256" s="6"/>
      <c r="AT256" s="6"/>
      <c r="AU256" s="6"/>
      <c r="AV256" s="6"/>
      <c r="AW256" s="6"/>
      <c r="AX256" s="6"/>
      <c r="AY256" s="6"/>
    </row>
    <row r="257" spans="1:51" x14ac:dyDescent="0.25">
      <c r="A257" s="6"/>
      <c r="B257" s="6"/>
      <c r="C257" s="6"/>
      <c r="D257" s="6"/>
      <c r="E257" s="6"/>
      <c r="F257" s="6"/>
      <c r="G257" s="6"/>
      <c r="H257" s="6"/>
      <c r="I257" s="6"/>
      <c r="J257" s="6"/>
      <c r="K257" s="6"/>
      <c r="L257" s="6"/>
      <c r="M257" s="6"/>
      <c r="N257" s="6"/>
      <c r="O257" s="6"/>
      <c r="P257" s="6"/>
      <c r="Q257" s="6"/>
      <c r="R257" s="6"/>
      <c r="S257" s="6"/>
      <c r="T257" s="6"/>
      <c r="U257" s="6"/>
      <c r="V257" s="6"/>
      <c r="W257" s="6"/>
      <c r="X257" s="6"/>
      <c r="Y257" s="6"/>
      <c r="Z257" s="6"/>
      <c r="AA257" s="6"/>
      <c r="AB257" s="6"/>
      <c r="AC257" s="6"/>
      <c r="AD257" s="6"/>
      <c r="AE257" s="6"/>
      <c r="AF257" s="6"/>
      <c r="AG257" s="6"/>
      <c r="AH257" s="6"/>
      <c r="AI257" s="6"/>
      <c r="AJ257" s="6"/>
      <c r="AK257" s="6"/>
      <c r="AL257" s="6"/>
      <c r="AM257" s="6"/>
      <c r="AN257" s="6"/>
      <c r="AO257" s="6"/>
      <c r="AP257" s="6"/>
      <c r="AQ257" s="6"/>
      <c r="AR257" s="6"/>
      <c r="AS257" s="6"/>
      <c r="AT257" s="6"/>
      <c r="AU257" s="6"/>
      <c r="AV257" s="6"/>
      <c r="AW257" s="6"/>
      <c r="AX257" s="6"/>
      <c r="AY257" s="6"/>
    </row>
    <row r="258" spans="1:51" x14ac:dyDescent="0.25">
      <c r="A258" s="6"/>
      <c r="B258" s="6"/>
      <c r="C258" s="6"/>
      <c r="D258" s="6"/>
      <c r="E258" s="6"/>
      <c r="F258" s="6"/>
      <c r="G258" s="6"/>
      <c r="H258" s="6"/>
      <c r="I258" s="6"/>
      <c r="J258" s="6"/>
      <c r="K258" s="6"/>
      <c r="L258" s="6"/>
      <c r="M258" s="6"/>
      <c r="N258" s="6"/>
      <c r="O258" s="6"/>
      <c r="P258" s="6"/>
      <c r="Q258" s="6"/>
      <c r="R258" s="6"/>
      <c r="S258" s="6"/>
      <c r="T258" s="6"/>
      <c r="U258" s="6"/>
      <c r="V258" s="6"/>
      <c r="W258" s="6"/>
      <c r="X258" s="6"/>
      <c r="Y258" s="6"/>
      <c r="Z258" s="6"/>
      <c r="AA258" s="6"/>
      <c r="AB258" s="6"/>
      <c r="AC258" s="6"/>
      <c r="AD258" s="6"/>
      <c r="AE258" s="6"/>
      <c r="AF258" s="6"/>
      <c r="AG258" s="6"/>
      <c r="AH258" s="6"/>
      <c r="AI258" s="6"/>
      <c r="AJ258" s="6"/>
      <c r="AK258" s="6"/>
      <c r="AL258" s="6"/>
      <c r="AM258" s="6"/>
      <c r="AN258" s="6"/>
      <c r="AO258" s="6"/>
      <c r="AP258" s="6"/>
      <c r="AQ258" s="6"/>
      <c r="AR258" s="6"/>
      <c r="AS258" s="6"/>
      <c r="AT258" s="6"/>
      <c r="AU258" s="6"/>
      <c r="AV258" s="6"/>
      <c r="AW258" s="6"/>
      <c r="AX258" s="6"/>
      <c r="AY258" s="6"/>
    </row>
    <row r="259" spans="1:51" x14ac:dyDescent="0.25">
      <c r="A259" s="6"/>
      <c r="B259" s="6"/>
      <c r="C259" s="6"/>
      <c r="D259" s="6"/>
      <c r="E259" s="6"/>
      <c r="F259" s="6"/>
      <c r="G259" s="6"/>
      <c r="H259" s="6"/>
      <c r="I259" s="6"/>
      <c r="J259" s="6"/>
      <c r="K259" s="6"/>
      <c r="L259" s="6"/>
      <c r="M259" s="6"/>
      <c r="N259" s="6"/>
      <c r="O259" s="6"/>
      <c r="P259" s="6"/>
      <c r="Q259" s="6"/>
      <c r="R259" s="6"/>
      <c r="S259" s="6"/>
      <c r="T259" s="6"/>
      <c r="U259" s="6"/>
      <c r="V259" s="6"/>
      <c r="W259" s="6"/>
      <c r="X259" s="6"/>
      <c r="Y259" s="6"/>
      <c r="Z259" s="6"/>
      <c r="AA259" s="6"/>
      <c r="AB259" s="6"/>
      <c r="AC259" s="6"/>
      <c r="AD259" s="6"/>
      <c r="AE259" s="6"/>
      <c r="AF259" s="6"/>
      <c r="AG259" s="6"/>
      <c r="AH259" s="6"/>
      <c r="AI259" s="6"/>
      <c r="AJ259" s="6"/>
      <c r="AK259" s="6"/>
      <c r="AL259" s="6"/>
      <c r="AM259" s="6"/>
      <c r="AN259" s="6"/>
      <c r="AO259" s="6"/>
      <c r="AP259" s="6"/>
      <c r="AQ259" s="6"/>
      <c r="AR259" s="6"/>
      <c r="AS259" s="6"/>
      <c r="AT259" s="6"/>
      <c r="AU259" s="6"/>
      <c r="AV259" s="6"/>
      <c r="AW259" s="6"/>
      <c r="AX259" s="6"/>
      <c r="AY259" s="6"/>
    </row>
    <row r="260" spans="1:51" x14ac:dyDescent="0.25">
      <c r="A260" s="6"/>
      <c r="B260" s="6"/>
      <c r="C260" s="6"/>
      <c r="D260" s="6"/>
      <c r="E260" s="6"/>
      <c r="F260" s="6"/>
      <c r="G260" s="6"/>
      <c r="H260" s="6"/>
      <c r="I260" s="6"/>
      <c r="J260" s="6"/>
      <c r="K260" s="6"/>
      <c r="L260" s="6"/>
      <c r="M260" s="6"/>
      <c r="N260" s="6"/>
      <c r="O260" s="6"/>
      <c r="P260" s="6"/>
      <c r="Q260" s="6"/>
      <c r="R260" s="6"/>
      <c r="S260" s="6"/>
      <c r="T260" s="6"/>
      <c r="U260" s="6"/>
      <c r="V260" s="6"/>
      <c r="W260" s="6"/>
      <c r="X260" s="6"/>
      <c r="Y260" s="6"/>
      <c r="Z260" s="6"/>
      <c r="AA260" s="6"/>
      <c r="AB260" s="6"/>
      <c r="AC260" s="6"/>
      <c r="AD260" s="6"/>
      <c r="AE260" s="6"/>
      <c r="AF260" s="6"/>
      <c r="AG260" s="6"/>
      <c r="AH260" s="6"/>
      <c r="AI260" s="6"/>
      <c r="AJ260" s="6"/>
      <c r="AK260" s="6"/>
      <c r="AL260" s="6"/>
      <c r="AM260" s="6"/>
      <c r="AN260" s="6"/>
      <c r="AO260" s="6"/>
      <c r="AP260" s="6"/>
      <c r="AQ260" s="6"/>
      <c r="AR260" s="6"/>
      <c r="AS260" s="6"/>
      <c r="AT260" s="6"/>
      <c r="AU260" s="6"/>
      <c r="AV260" s="6"/>
      <c r="AW260" s="6"/>
      <c r="AX260" s="6"/>
      <c r="AY260" s="6"/>
    </row>
    <row r="261" spans="1:51" x14ac:dyDescent="0.25">
      <c r="A261" s="6"/>
      <c r="B261" s="6"/>
      <c r="C261" s="6"/>
      <c r="D261" s="6"/>
      <c r="E261" s="6"/>
      <c r="F261" s="6"/>
      <c r="G261" s="6"/>
      <c r="H261" s="6"/>
      <c r="I261" s="6"/>
      <c r="J261" s="6"/>
      <c r="K261" s="6"/>
      <c r="L261" s="6"/>
      <c r="M261" s="6"/>
      <c r="N261" s="6"/>
      <c r="O261" s="6"/>
      <c r="P261" s="6"/>
      <c r="Q261" s="6"/>
      <c r="R261" s="6"/>
      <c r="S261" s="6"/>
      <c r="T261" s="6"/>
      <c r="U261" s="6"/>
      <c r="V261" s="6"/>
      <c r="W261" s="6"/>
      <c r="X261" s="6"/>
      <c r="Y261" s="6"/>
      <c r="Z261" s="6"/>
      <c r="AA261" s="6"/>
      <c r="AB261" s="6"/>
      <c r="AC261" s="6"/>
      <c r="AD261" s="6"/>
      <c r="AE261" s="6"/>
      <c r="AF261" s="6"/>
      <c r="AG261" s="6"/>
      <c r="AH261" s="6"/>
      <c r="AI261" s="6"/>
      <c r="AJ261" s="6"/>
      <c r="AK261" s="6"/>
      <c r="AL261" s="6"/>
      <c r="AM261" s="6"/>
      <c r="AN261" s="6"/>
      <c r="AO261" s="6"/>
      <c r="AP261" s="6"/>
      <c r="AQ261" s="6"/>
      <c r="AR261" s="6"/>
      <c r="AS261" s="6"/>
      <c r="AT261" s="6"/>
      <c r="AU261" s="6"/>
      <c r="AV261" s="6"/>
      <c r="AW261" s="6"/>
      <c r="AX261" s="6"/>
      <c r="AY261" s="6"/>
    </row>
    <row r="262" spans="1:51" x14ac:dyDescent="0.25">
      <c r="A262" s="6"/>
      <c r="B262" s="6"/>
      <c r="C262" s="6"/>
      <c r="D262" s="6"/>
      <c r="E262" s="6"/>
      <c r="F262" s="6"/>
      <c r="G262" s="6"/>
      <c r="H262" s="6"/>
      <c r="I262" s="6"/>
      <c r="J262" s="6"/>
      <c r="K262" s="6"/>
      <c r="L262" s="6"/>
      <c r="M262" s="6"/>
      <c r="N262" s="6"/>
      <c r="O262" s="6"/>
      <c r="P262" s="6"/>
      <c r="Q262" s="6"/>
      <c r="R262" s="6"/>
      <c r="S262" s="6"/>
      <c r="T262" s="6"/>
      <c r="U262" s="6"/>
      <c r="V262" s="6"/>
      <c r="W262" s="6"/>
      <c r="X262" s="6"/>
      <c r="Y262" s="6"/>
      <c r="Z262" s="6"/>
      <c r="AA262" s="6"/>
      <c r="AB262" s="6"/>
      <c r="AC262" s="6"/>
      <c r="AD262" s="6"/>
      <c r="AE262" s="6"/>
      <c r="AF262" s="6"/>
      <c r="AG262" s="6"/>
      <c r="AH262" s="6"/>
      <c r="AI262" s="6"/>
      <c r="AJ262" s="6"/>
      <c r="AK262" s="6"/>
      <c r="AL262" s="6"/>
      <c r="AM262" s="6"/>
      <c r="AN262" s="6"/>
      <c r="AO262" s="6"/>
      <c r="AP262" s="6"/>
      <c r="AQ262" s="6"/>
      <c r="AR262" s="6"/>
      <c r="AS262" s="6"/>
      <c r="AT262" s="6"/>
      <c r="AU262" s="6"/>
      <c r="AV262" s="6"/>
      <c r="AW262" s="6"/>
      <c r="AX262" s="6"/>
      <c r="AY262" s="6"/>
    </row>
    <row r="263" spans="1:51" x14ac:dyDescent="0.25">
      <c r="A263" s="6"/>
      <c r="B263" s="6"/>
      <c r="C263" s="6"/>
      <c r="D263" s="6"/>
      <c r="E263" s="6"/>
      <c r="F263" s="6"/>
      <c r="G263" s="6"/>
      <c r="H263" s="6"/>
      <c r="I263" s="6"/>
      <c r="J263" s="6"/>
      <c r="K263" s="6"/>
      <c r="L263" s="6"/>
      <c r="M263" s="6"/>
      <c r="N263" s="6"/>
      <c r="O263" s="6"/>
      <c r="P263" s="6"/>
      <c r="Q263" s="6"/>
      <c r="R263" s="6"/>
      <c r="S263" s="6"/>
      <c r="T263" s="6"/>
      <c r="U263" s="6"/>
      <c r="V263" s="6"/>
      <c r="W263" s="6"/>
      <c r="X263" s="6"/>
      <c r="Y263" s="6"/>
      <c r="Z263" s="6"/>
      <c r="AA263" s="6"/>
      <c r="AB263" s="6"/>
      <c r="AC263" s="6"/>
      <c r="AD263" s="6"/>
      <c r="AE263" s="6"/>
      <c r="AF263" s="6"/>
      <c r="AG263" s="6"/>
      <c r="AH263" s="6"/>
      <c r="AI263" s="6"/>
      <c r="AJ263" s="6"/>
      <c r="AK263" s="6"/>
      <c r="AL263" s="6"/>
      <c r="AM263" s="6"/>
      <c r="AN263" s="6"/>
      <c r="AO263" s="6"/>
      <c r="AP263" s="6"/>
      <c r="AQ263" s="6"/>
      <c r="AR263" s="6"/>
      <c r="AS263" s="6"/>
      <c r="AT263" s="6"/>
      <c r="AU263" s="6"/>
      <c r="AV263" s="6"/>
      <c r="AW263" s="6"/>
      <c r="AX263" s="6"/>
      <c r="AY263" s="6"/>
    </row>
    <row r="264" spans="1:51" x14ac:dyDescent="0.25">
      <c r="A264" s="6"/>
      <c r="B264" s="6"/>
      <c r="C264" s="6"/>
      <c r="D264" s="6"/>
      <c r="E264" s="6"/>
      <c r="F264" s="6"/>
      <c r="G264" s="6"/>
      <c r="H264" s="6"/>
      <c r="I264" s="6"/>
      <c r="J264" s="6"/>
      <c r="K264" s="6"/>
      <c r="L264" s="6"/>
      <c r="M264" s="6"/>
      <c r="N264" s="6"/>
      <c r="O264" s="6"/>
      <c r="P264" s="6"/>
      <c r="Q264" s="6"/>
      <c r="R264" s="6"/>
      <c r="S264" s="6"/>
      <c r="T264" s="6"/>
      <c r="U264" s="6"/>
      <c r="V264" s="6"/>
      <c r="W264" s="6"/>
      <c r="X264" s="6"/>
      <c r="Y264" s="6"/>
      <c r="Z264" s="6"/>
      <c r="AA264" s="6"/>
      <c r="AB264" s="6"/>
      <c r="AC264" s="6"/>
      <c r="AD264" s="6"/>
      <c r="AE264" s="6"/>
      <c r="AF264" s="6"/>
      <c r="AG264" s="6"/>
      <c r="AH264" s="6"/>
      <c r="AI264" s="6"/>
      <c r="AJ264" s="6"/>
      <c r="AK264" s="6"/>
      <c r="AL264" s="6"/>
      <c r="AM264" s="6"/>
      <c r="AN264" s="6"/>
      <c r="AO264" s="6"/>
      <c r="AP264" s="6"/>
      <c r="AQ264" s="6"/>
      <c r="AR264" s="6"/>
      <c r="AS264" s="6"/>
      <c r="AT264" s="6"/>
      <c r="AU264" s="6"/>
      <c r="AV264" s="6"/>
      <c r="AW264" s="6"/>
      <c r="AX264" s="6"/>
      <c r="AY264" s="6"/>
    </row>
    <row r="265" spans="1:51" x14ac:dyDescent="0.25">
      <c r="A265" s="6"/>
      <c r="B265" s="6"/>
      <c r="C265" s="6"/>
      <c r="D265" s="6"/>
      <c r="E265" s="6"/>
      <c r="F265" s="6"/>
      <c r="G265" s="6"/>
      <c r="H265" s="6"/>
      <c r="I265" s="6"/>
      <c r="J265" s="6"/>
      <c r="K265" s="6"/>
      <c r="L265" s="6"/>
      <c r="M265" s="6"/>
      <c r="N265" s="6"/>
      <c r="O265" s="6"/>
      <c r="P265" s="6"/>
      <c r="Q265" s="6"/>
      <c r="R265" s="6"/>
      <c r="S265" s="6"/>
      <c r="T265" s="6"/>
      <c r="U265" s="6"/>
      <c r="V265" s="6"/>
      <c r="W265" s="6"/>
      <c r="X265" s="6"/>
      <c r="Y265" s="6"/>
      <c r="Z265" s="6"/>
      <c r="AA265" s="6"/>
      <c r="AB265" s="6"/>
      <c r="AC265" s="6"/>
      <c r="AD265" s="6"/>
      <c r="AE265" s="6"/>
      <c r="AF265" s="6"/>
      <c r="AG265" s="6"/>
      <c r="AH265" s="6"/>
      <c r="AI265" s="6"/>
      <c r="AJ265" s="6"/>
      <c r="AK265" s="6"/>
      <c r="AL265" s="6"/>
      <c r="AM265" s="6"/>
      <c r="AN265" s="6"/>
      <c r="AO265" s="6"/>
      <c r="AP265" s="6"/>
      <c r="AQ265" s="6"/>
      <c r="AR265" s="6"/>
      <c r="AS265" s="6"/>
      <c r="AT265" s="6"/>
      <c r="AU265" s="6"/>
      <c r="AV265" s="6"/>
      <c r="AW265" s="6"/>
      <c r="AX265" s="6"/>
      <c r="AY265" s="6"/>
    </row>
    <row r="266" spans="1:51" x14ac:dyDescent="0.25">
      <c r="A266" s="6"/>
      <c r="B266" s="6"/>
      <c r="C266" s="6"/>
      <c r="D266" s="6"/>
      <c r="E266" s="6"/>
      <c r="F266" s="6"/>
      <c r="G266" s="6"/>
      <c r="H266" s="6"/>
      <c r="I266" s="6"/>
      <c r="J266" s="6"/>
      <c r="K266" s="6"/>
      <c r="L266" s="6"/>
      <c r="M266" s="6"/>
      <c r="N266" s="6"/>
      <c r="O266" s="6"/>
      <c r="P266" s="6"/>
      <c r="Q266" s="6"/>
      <c r="R266" s="6"/>
      <c r="S266" s="6"/>
      <c r="T266" s="6"/>
      <c r="U266" s="6"/>
      <c r="V266" s="6"/>
      <c r="W266" s="6"/>
      <c r="X266" s="6"/>
      <c r="Y266" s="6"/>
      <c r="Z266" s="6"/>
      <c r="AA266" s="6"/>
      <c r="AB266" s="6"/>
      <c r="AC266" s="6"/>
      <c r="AD266" s="6"/>
      <c r="AE266" s="6"/>
      <c r="AF266" s="6"/>
      <c r="AG266" s="6"/>
      <c r="AH266" s="6"/>
      <c r="AI266" s="6"/>
      <c r="AJ266" s="6"/>
      <c r="AK266" s="6"/>
      <c r="AL266" s="6"/>
      <c r="AM266" s="6"/>
      <c r="AN266" s="6"/>
      <c r="AO266" s="6"/>
      <c r="AP266" s="6"/>
      <c r="AQ266" s="6"/>
      <c r="AR266" s="6"/>
      <c r="AS266" s="6"/>
      <c r="AT266" s="6"/>
      <c r="AU266" s="6"/>
      <c r="AV266" s="6"/>
      <c r="AW266" s="6"/>
      <c r="AX266" s="6"/>
      <c r="AY266" s="6"/>
    </row>
    <row r="267" spans="1:51" x14ac:dyDescent="0.25">
      <c r="A267" s="6"/>
      <c r="B267" s="6"/>
      <c r="C267" s="6"/>
      <c r="D267" s="6"/>
      <c r="E267" s="6"/>
      <c r="F267" s="6"/>
      <c r="G267" s="6"/>
      <c r="H267" s="6"/>
      <c r="I267" s="6"/>
      <c r="J267" s="6"/>
      <c r="K267" s="6"/>
      <c r="L267" s="6"/>
      <c r="M267" s="6"/>
      <c r="N267" s="6"/>
      <c r="O267" s="6"/>
      <c r="P267" s="6"/>
      <c r="Q267" s="6"/>
      <c r="R267" s="6"/>
      <c r="S267" s="6"/>
      <c r="T267" s="6"/>
      <c r="U267" s="6"/>
      <c r="V267" s="6"/>
      <c r="W267" s="6"/>
      <c r="X267" s="6"/>
      <c r="Y267" s="6"/>
      <c r="Z267" s="6"/>
      <c r="AA267" s="6"/>
      <c r="AB267" s="6"/>
      <c r="AC267" s="6"/>
      <c r="AD267" s="6"/>
      <c r="AE267" s="6"/>
      <c r="AF267" s="6"/>
      <c r="AG267" s="6"/>
      <c r="AH267" s="6"/>
      <c r="AI267" s="6"/>
      <c r="AJ267" s="6"/>
      <c r="AK267" s="6"/>
      <c r="AL267" s="6"/>
      <c r="AM267" s="6"/>
      <c r="AN267" s="6"/>
      <c r="AO267" s="6"/>
      <c r="AP267" s="6"/>
      <c r="AQ267" s="6"/>
      <c r="AR267" s="6"/>
      <c r="AS267" s="6"/>
      <c r="AT267" s="6"/>
      <c r="AU267" s="6"/>
      <c r="AV267" s="6"/>
      <c r="AW267" s="6"/>
      <c r="AX267" s="6"/>
      <c r="AY267" s="6"/>
    </row>
    <row r="268" spans="1:51" x14ac:dyDescent="0.25">
      <c r="A268" s="6"/>
      <c r="B268" s="6"/>
      <c r="C268" s="6"/>
      <c r="D268" s="6"/>
      <c r="E268" s="6"/>
      <c r="F268" s="6"/>
      <c r="G268" s="6"/>
      <c r="H268" s="6"/>
      <c r="I268" s="6"/>
      <c r="J268" s="6"/>
      <c r="K268" s="6"/>
      <c r="L268" s="6"/>
      <c r="M268" s="6"/>
      <c r="N268" s="6"/>
      <c r="O268" s="6"/>
      <c r="P268" s="6"/>
      <c r="Q268" s="6"/>
      <c r="R268" s="6"/>
      <c r="S268" s="6"/>
      <c r="T268" s="6"/>
      <c r="U268" s="6"/>
      <c r="V268" s="6"/>
      <c r="W268" s="6"/>
      <c r="X268" s="6"/>
      <c r="Y268" s="6"/>
      <c r="Z268" s="6"/>
      <c r="AA268" s="6"/>
      <c r="AB268" s="6"/>
      <c r="AC268" s="6"/>
      <c r="AD268" s="6"/>
      <c r="AE268" s="6"/>
      <c r="AF268" s="6"/>
      <c r="AG268" s="6"/>
      <c r="AH268" s="6"/>
      <c r="AI268" s="6"/>
      <c r="AJ268" s="6"/>
      <c r="AK268" s="6"/>
      <c r="AL268" s="6"/>
      <c r="AM268" s="6"/>
      <c r="AN268" s="6"/>
      <c r="AO268" s="6"/>
      <c r="AP268" s="6"/>
      <c r="AQ268" s="6"/>
      <c r="AR268" s="6"/>
      <c r="AS268" s="6"/>
      <c r="AT268" s="6"/>
      <c r="AU268" s="6"/>
      <c r="AV268" s="6"/>
      <c r="AW268" s="6"/>
      <c r="AX268" s="6"/>
      <c r="AY268" s="6"/>
    </row>
    <row r="269" spans="1:51" x14ac:dyDescent="0.25">
      <c r="A269" s="6"/>
      <c r="B269" s="6"/>
      <c r="C269" s="6"/>
      <c r="D269" s="6"/>
      <c r="E269" s="6"/>
      <c r="F269" s="6"/>
      <c r="G269" s="6"/>
      <c r="H269" s="6"/>
      <c r="I269" s="6"/>
      <c r="J269" s="6"/>
      <c r="K269" s="6"/>
      <c r="L269" s="6"/>
      <c r="M269" s="6"/>
      <c r="N269" s="6"/>
      <c r="O269" s="6"/>
      <c r="P269" s="6"/>
      <c r="Q269" s="6"/>
      <c r="R269" s="6"/>
      <c r="S269" s="6"/>
      <c r="T269" s="6"/>
      <c r="U269" s="6"/>
      <c r="V269" s="6"/>
      <c r="W269" s="6"/>
      <c r="X269" s="6"/>
      <c r="Y269" s="6"/>
      <c r="Z269" s="6"/>
      <c r="AA269" s="6"/>
      <c r="AB269" s="6"/>
      <c r="AC269" s="6"/>
      <c r="AD269" s="6"/>
      <c r="AE269" s="6"/>
      <c r="AF269" s="6"/>
      <c r="AG269" s="6"/>
      <c r="AH269" s="6"/>
      <c r="AI269" s="6"/>
      <c r="AJ269" s="6"/>
      <c r="AK269" s="6"/>
      <c r="AL269" s="6"/>
      <c r="AM269" s="6"/>
      <c r="AN269" s="6"/>
      <c r="AO269" s="6"/>
      <c r="AP269" s="6"/>
      <c r="AQ269" s="6"/>
      <c r="AR269" s="6"/>
      <c r="AS269" s="6"/>
      <c r="AT269" s="6"/>
      <c r="AU269" s="6"/>
      <c r="AV269" s="6"/>
      <c r="AW269" s="6"/>
      <c r="AX269" s="6"/>
      <c r="AY269" s="6"/>
    </row>
    <row r="270" spans="1:51" x14ac:dyDescent="0.25">
      <c r="A270" s="6"/>
      <c r="B270" s="6"/>
      <c r="C270" s="6"/>
      <c r="D270" s="6"/>
      <c r="E270" s="6"/>
      <c r="F270" s="6"/>
      <c r="G270" s="6"/>
      <c r="H270" s="6"/>
      <c r="I270" s="6"/>
      <c r="J270" s="6"/>
      <c r="K270" s="6"/>
      <c r="L270" s="6"/>
      <c r="M270" s="6"/>
      <c r="N270" s="6"/>
      <c r="O270" s="6"/>
      <c r="P270" s="6"/>
      <c r="Q270" s="6"/>
      <c r="R270" s="6"/>
      <c r="S270" s="6"/>
      <c r="T270" s="6"/>
      <c r="U270" s="6"/>
      <c r="V270" s="6"/>
      <c r="W270" s="6"/>
      <c r="X270" s="6"/>
      <c r="Y270" s="6"/>
      <c r="Z270" s="6"/>
      <c r="AA270" s="6"/>
      <c r="AB270" s="6"/>
      <c r="AC270" s="6"/>
      <c r="AD270" s="6"/>
      <c r="AE270" s="6"/>
      <c r="AF270" s="6"/>
      <c r="AG270" s="6"/>
      <c r="AH270" s="6"/>
      <c r="AI270" s="6"/>
      <c r="AJ270" s="6"/>
      <c r="AK270" s="6"/>
      <c r="AL270" s="6"/>
      <c r="AM270" s="6"/>
      <c r="AN270" s="6"/>
      <c r="AO270" s="6"/>
      <c r="AP270" s="6"/>
      <c r="AQ270" s="6"/>
      <c r="AR270" s="6"/>
      <c r="AS270" s="6"/>
      <c r="AT270" s="6"/>
      <c r="AU270" s="6"/>
      <c r="AV270" s="6"/>
      <c r="AW270" s="6"/>
      <c r="AX270" s="6"/>
      <c r="AY270" s="6"/>
    </row>
    <row r="271" spans="1:51" x14ac:dyDescent="0.25">
      <c r="A271" s="6"/>
      <c r="B271" s="6"/>
      <c r="C271" s="6"/>
      <c r="D271" s="6"/>
      <c r="E271" s="6"/>
      <c r="F271" s="6"/>
      <c r="G271" s="6"/>
      <c r="H271" s="6"/>
      <c r="I271" s="6"/>
      <c r="J271" s="6"/>
      <c r="K271" s="6"/>
      <c r="L271" s="6"/>
      <c r="M271" s="6"/>
      <c r="N271" s="6"/>
      <c r="O271" s="6"/>
      <c r="P271" s="6"/>
      <c r="Q271" s="6"/>
      <c r="R271" s="6"/>
      <c r="S271" s="6"/>
      <c r="T271" s="6"/>
      <c r="U271" s="6"/>
      <c r="V271" s="6"/>
      <c r="W271" s="6"/>
      <c r="X271" s="6"/>
      <c r="Y271" s="6"/>
      <c r="Z271" s="6"/>
      <c r="AA271" s="6"/>
      <c r="AB271" s="6"/>
      <c r="AC271" s="6"/>
      <c r="AD271" s="6"/>
      <c r="AE271" s="6"/>
      <c r="AF271" s="6"/>
      <c r="AG271" s="6"/>
      <c r="AH271" s="6"/>
      <c r="AI271" s="6"/>
      <c r="AJ271" s="6"/>
      <c r="AK271" s="6"/>
      <c r="AL271" s="6"/>
      <c r="AM271" s="6"/>
      <c r="AN271" s="6"/>
      <c r="AO271" s="6"/>
      <c r="AP271" s="6"/>
      <c r="AQ271" s="6"/>
      <c r="AR271" s="6"/>
      <c r="AS271" s="6"/>
      <c r="AT271" s="6"/>
      <c r="AU271" s="6"/>
      <c r="AV271" s="6"/>
      <c r="AW271" s="6"/>
      <c r="AX271" s="6"/>
      <c r="AY271" s="6"/>
    </row>
    <row r="272" spans="1:51" x14ac:dyDescent="0.25">
      <c r="A272" s="6"/>
      <c r="B272" s="6"/>
      <c r="C272" s="6"/>
      <c r="D272" s="6"/>
      <c r="E272" s="6"/>
      <c r="F272" s="6"/>
      <c r="G272" s="6"/>
      <c r="H272" s="6"/>
      <c r="I272" s="6"/>
      <c r="J272" s="6"/>
      <c r="K272" s="6"/>
      <c r="L272" s="6"/>
      <c r="M272" s="6"/>
      <c r="N272" s="6"/>
      <c r="O272" s="6"/>
      <c r="P272" s="6"/>
      <c r="Q272" s="6"/>
      <c r="R272" s="6"/>
      <c r="S272" s="6"/>
      <c r="T272" s="6"/>
      <c r="U272" s="6"/>
      <c r="V272" s="6"/>
      <c r="W272" s="6"/>
      <c r="X272" s="6"/>
      <c r="Y272" s="6"/>
      <c r="Z272" s="6"/>
      <c r="AA272" s="6"/>
      <c r="AB272" s="6"/>
      <c r="AC272" s="6"/>
      <c r="AD272" s="6"/>
      <c r="AE272" s="6"/>
      <c r="AF272" s="6"/>
      <c r="AG272" s="6"/>
      <c r="AH272" s="6"/>
      <c r="AI272" s="6"/>
      <c r="AJ272" s="6"/>
      <c r="AK272" s="6"/>
      <c r="AL272" s="6"/>
      <c r="AM272" s="6"/>
      <c r="AN272" s="6"/>
      <c r="AO272" s="6"/>
      <c r="AP272" s="6"/>
      <c r="AQ272" s="6"/>
      <c r="AR272" s="6"/>
      <c r="AS272" s="6"/>
      <c r="AT272" s="6"/>
      <c r="AU272" s="6"/>
      <c r="AV272" s="6"/>
      <c r="AW272" s="6"/>
      <c r="AX272" s="6"/>
      <c r="AY272" s="6"/>
    </row>
    <row r="273" spans="1:51" x14ac:dyDescent="0.25">
      <c r="A273" s="6"/>
      <c r="B273" s="6"/>
      <c r="C273" s="6"/>
      <c r="D273" s="6"/>
      <c r="E273" s="6"/>
      <c r="F273" s="6"/>
      <c r="G273" s="6"/>
      <c r="H273" s="6"/>
      <c r="I273" s="6"/>
      <c r="J273" s="6"/>
      <c r="K273" s="6"/>
      <c r="L273" s="6"/>
      <c r="M273" s="6"/>
      <c r="N273" s="6"/>
      <c r="O273" s="6"/>
      <c r="P273" s="6"/>
      <c r="Q273" s="6"/>
      <c r="R273" s="6"/>
      <c r="S273" s="6"/>
      <c r="T273" s="6"/>
      <c r="U273" s="6"/>
      <c r="V273" s="6"/>
      <c r="W273" s="6"/>
      <c r="X273" s="6"/>
      <c r="Y273" s="6"/>
      <c r="Z273" s="6"/>
      <c r="AA273" s="6"/>
      <c r="AB273" s="6"/>
      <c r="AC273" s="6"/>
      <c r="AD273" s="6"/>
      <c r="AE273" s="6"/>
      <c r="AF273" s="6"/>
      <c r="AG273" s="6"/>
      <c r="AH273" s="6"/>
      <c r="AI273" s="6"/>
      <c r="AJ273" s="6"/>
      <c r="AK273" s="6"/>
      <c r="AL273" s="6"/>
      <c r="AM273" s="6"/>
      <c r="AN273" s="6"/>
      <c r="AO273" s="6"/>
      <c r="AP273" s="6"/>
      <c r="AQ273" s="6"/>
      <c r="AR273" s="6"/>
      <c r="AS273" s="6"/>
      <c r="AT273" s="6"/>
      <c r="AU273" s="6"/>
      <c r="AV273" s="6"/>
      <c r="AW273" s="6"/>
      <c r="AX273" s="6"/>
      <c r="AY273" s="6"/>
    </row>
    <row r="274" spans="1:51" x14ac:dyDescent="0.25">
      <c r="A274" s="6"/>
      <c r="B274" s="6"/>
      <c r="C274" s="6"/>
      <c r="D274" s="6"/>
      <c r="E274" s="6"/>
      <c r="F274" s="6"/>
      <c r="G274" s="6"/>
      <c r="H274" s="6"/>
      <c r="I274" s="6"/>
      <c r="J274" s="6"/>
      <c r="K274" s="6"/>
      <c r="L274" s="6"/>
      <c r="M274" s="6"/>
      <c r="N274" s="6"/>
      <c r="O274" s="6"/>
      <c r="P274" s="6"/>
      <c r="Q274" s="6"/>
      <c r="R274" s="6"/>
      <c r="S274" s="6"/>
      <c r="T274" s="6"/>
      <c r="U274" s="6"/>
      <c r="V274" s="6"/>
      <c r="W274" s="6"/>
      <c r="X274" s="6"/>
      <c r="Y274" s="6"/>
      <c r="Z274" s="6"/>
      <c r="AA274" s="6"/>
      <c r="AB274" s="6"/>
      <c r="AC274" s="6"/>
      <c r="AD274" s="6"/>
      <c r="AE274" s="6"/>
      <c r="AF274" s="6"/>
      <c r="AG274" s="6"/>
      <c r="AH274" s="6"/>
      <c r="AI274" s="6"/>
      <c r="AJ274" s="6"/>
      <c r="AK274" s="6"/>
      <c r="AL274" s="6"/>
      <c r="AM274" s="6"/>
      <c r="AN274" s="6"/>
      <c r="AO274" s="6"/>
      <c r="AP274" s="6"/>
      <c r="AQ274" s="6"/>
      <c r="AR274" s="6"/>
      <c r="AS274" s="6"/>
      <c r="AT274" s="6"/>
      <c r="AU274" s="6"/>
      <c r="AV274" s="6"/>
      <c r="AW274" s="6"/>
      <c r="AX274" s="6"/>
      <c r="AY274" s="6"/>
    </row>
    <row r="275" spans="1:51" x14ac:dyDescent="0.25">
      <c r="A275" s="6"/>
      <c r="B275" s="6"/>
      <c r="C275" s="6"/>
      <c r="D275" s="6"/>
      <c r="E275" s="6"/>
      <c r="F275" s="6"/>
      <c r="G275" s="6"/>
      <c r="H275" s="6"/>
      <c r="I275" s="6"/>
      <c r="J275" s="6"/>
      <c r="K275" s="6"/>
      <c r="L275" s="6"/>
      <c r="M275" s="6"/>
      <c r="N275" s="6"/>
      <c r="O275" s="6"/>
      <c r="P275" s="6"/>
      <c r="Q275" s="6"/>
      <c r="R275" s="6"/>
      <c r="S275" s="6"/>
      <c r="T275" s="6"/>
      <c r="U275" s="6"/>
      <c r="V275" s="6"/>
      <c r="W275" s="6"/>
      <c r="X275" s="6"/>
      <c r="Y275" s="6"/>
      <c r="Z275" s="6"/>
      <c r="AA275" s="6"/>
      <c r="AB275" s="6"/>
      <c r="AC275" s="6"/>
      <c r="AD275" s="6"/>
      <c r="AE275" s="6"/>
      <c r="AF275" s="6"/>
      <c r="AG275" s="6"/>
      <c r="AH275" s="6"/>
      <c r="AI275" s="6"/>
      <c r="AJ275" s="6"/>
      <c r="AK275" s="6"/>
      <c r="AL275" s="6"/>
      <c r="AM275" s="6"/>
      <c r="AN275" s="6"/>
      <c r="AO275" s="6"/>
      <c r="AP275" s="6"/>
      <c r="AQ275" s="6"/>
      <c r="AR275" s="6"/>
      <c r="AS275" s="6"/>
      <c r="AT275" s="6"/>
      <c r="AU275" s="6"/>
      <c r="AV275" s="6"/>
      <c r="AW275" s="6"/>
      <c r="AX275" s="6"/>
      <c r="AY275" s="6"/>
    </row>
    <row r="276" spans="1:51" x14ac:dyDescent="0.25">
      <c r="A276" s="6"/>
      <c r="B276" s="6"/>
      <c r="C276" s="6"/>
      <c r="D276" s="6"/>
      <c r="E276" s="6"/>
      <c r="F276" s="6"/>
      <c r="G276" s="6"/>
      <c r="H276" s="6"/>
      <c r="I276" s="6"/>
      <c r="J276" s="6"/>
      <c r="K276" s="6"/>
      <c r="L276" s="6"/>
      <c r="M276" s="6"/>
      <c r="N276" s="6"/>
      <c r="O276" s="6"/>
      <c r="P276" s="6"/>
      <c r="Q276" s="6"/>
      <c r="R276" s="6"/>
      <c r="S276" s="6"/>
      <c r="T276" s="6"/>
      <c r="U276" s="6"/>
      <c r="V276" s="6"/>
      <c r="W276" s="6"/>
      <c r="X276" s="6"/>
      <c r="Y276" s="6"/>
      <c r="Z276" s="6"/>
      <c r="AA276" s="6"/>
      <c r="AB276" s="6"/>
      <c r="AC276" s="6"/>
      <c r="AD276" s="6"/>
      <c r="AE276" s="6"/>
      <c r="AF276" s="6"/>
      <c r="AG276" s="6"/>
      <c r="AH276" s="6"/>
      <c r="AI276" s="6"/>
      <c r="AJ276" s="6"/>
      <c r="AK276" s="6"/>
      <c r="AL276" s="6"/>
      <c r="AM276" s="6"/>
      <c r="AN276" s="6"/>
      <c r="AO276" s="6"/>
      <c r="AP276" s="6"/>
      <c r="AQ276" s="6"/>
      <c r="AR276" s="6"/>
      <c r="AS276" s="6"/>
      <c r="AT276" s="6"/>
      <c r="AU276" s="6"/>
      <c r="AV276" s="6"/>
      <c r="AW276" s="6"/>
      <c r="AX276" s="6"/>
      <c r="AY276" s="6"/>
    </row>
    <row r="277" spans="1:51" x14ac:dyDescent="0.25">
      <c r="A277" s="6"/>
      <c r="B277" s="6"/>
      <c r="C277" s="6"/>
      <c r="D277" s="6"/>
      <c r="E277" s="6"/>
      <c r="F277" s="6"/>
      <c r="G277" s="6"/>
      <c r="H277" s="6"/>
      <c r="I277" s="6"/>
      <c r="J277" s="6"/>
      <c r="K277" s="6"/>
      <c r="L277" s="6"/>
      <c r="M277" s="6"/>
      <c r="N277" s="6"/>
      <c r="O277" s="6"/>
      <c r="P277" s="6"/>
      <c r="Q277" s="6"/>
      <c r="R277" s="6"/>
      <c r="S277" s="6"/>
      <c r="T277" s="6"/>
      <c r="U277" s="6"/>
      <c r="V277" s="6"/>
      <c r="W277" s="6"/>
      <c r="X277" s="6"/>
      <c r="Y277" s="6"/>
      <c r="Z277" s="6"/>
      <c r="AA277" s="6"/>
      <c r="AB277" s="6"/>
      <c r="AC277" s="6"/>
      <c r="AD277" s="6"/>
      <c r="AE277" s="6"/>
      <c r="AF277" s="6"/>
      <c r="AG277" s="6"/>
      <c r="AH277" s="6"/>
      <c r="AI277" s="6"/>
      <c r="AJ277" s="6"/>
      <c r="AK277" s="6"/>
      <c r="AL277" s="6"/>
      <c r="AM277" s="6"/>
      <c r="AN277" s="6"/>
      <c r="AO277" s="6"/>
      <c r="AP277" s="6"/>
      <c r="AQ277" s="6"/>
      <c r="AR277" s="6"/>
      <c r="AS277" s="6"/>
      <c r="AT277" s="6"/>
      <c r="AU277" s="6"/>
      <c r="AV277" s="6"/>
      <c r="AW277" s="6"/>
      <c r="AX277" s="6"/>
      <c r="AY277" s="6"/>
    </row>
    <row r="278" spans="1:51" x14ac:dyDescent="0.25">
      <c r="A278" s="6"/>
      <c r="B278" s="6"/>
      <c r="C278" s="6"/>
      <c r="D278" s="6"/>
      <c r="E278" s="6"/>
      <c r="F278" s="6"/>
      <c r="G278" s="6"/>
      <c r="H278" s="6"/>
      <c r="I278" s="6"/>
      <c r="J278" s="6"/>
      <c r="K278" s="6"/>
      <c r="L278" s="6"/>
      <c r="M278" s="6"/>
      <c r="N278" s="6"/>
      <c r="O278" s="6"/>
      <c r="P278" s="6"/>
      <c r="Q278" s="6"/>
      <c r="R278" s="6"/>
      <c r="S278" s="6"/>
      <c r="T278" s="6"/>
      <c r="U278" s="6"/>
      <c r="V278" s="6"/>
      <c r="W278" s="6"/>
      <c r="X278" s="6"/>
      <c r="Y278" s="6"/>
      <c r="Z278" s="6"/>
      <c r="AA278" s="6"/>
      <c r="AB278" s="6"/>
      <c r="AC278" s="6"/>
      <c r="AD278" s="6"/>
      <c r="AE278" s="6"/>
      <c r="AF278" s="6"/>
      <c r="AG278" s="6"/>
      <c r="AH278" s="6"/>
      <c r="AI278" s="6"/>
      <c r="AJ278" s="6"/>
      <c r="AK278" s="6"/>
      <c r="AL278" s="6"/>
      <c r="AM278" s="6"/>
      <c r="AN278" s="6"/>
      <c r="AO278" s="6"/>
      <c r="AP278" s="6"/>
      <c r="AQ278" s="6"/>
      <c r="AR278" s="6"/>
      <c r="AS278" s="6"/>
      <c r="AT278" s="6"/>
      <c r="AU278" s="6"/>
      <c r="AV278" s="6"/>
      <c r="AW278" s="6"/>
      <c r="AX278" s="6"/>
      <c r="AY278" s="6"/>
    </row>
    <row r="279" spans="1:51" x14ac:dyDescent="0.25">
      <c r="A279" s="6"/>
      <c r="B279" s="6"/>
      <c r="C279" s="6"/>
      <c r="D279" s="6"/>
      <c r="E279" s="6"/>
      <c r="F279" s="6"/>
      <c r="G279" s="6"/>
      <c r="H279" s="6"/>
      <c r="I279" s="6"/>
      <c r="J279" s="6"/>
      <c r="K279" s="6"/>
      <c r="L279" s="6"/>
      <c r="M279" s="6"/>
      <c r="N279" s="6"/>
      <c r="O279" s="6"/>
      <c r="P279" s="6"/>
      <c r="Q279" s="6"/>
      <c r="R279" s="6"/>
      <c r="S279" s="6"/>
      <c r="T279" s="6"/>
      <c r="U279" s="6"/>
      <c r="V279" s="6"/>
      <c r="W279" s="6"/>
      <c r="X279" s="6"/>
      <c r="Y279" s="6"/>
      <c r="Z279" s="6"/>
      <c r="AA279" s="6"/>
      <c r="AB279" s="6"/>
      <c r="AC279" s="6"/>
      <c r="AD279" s="6"/>
      <c r="AE279" s="6"/>
      <c r="AF279" s="6"/>
      <c r="AG279" s="6"/>
      <c r="AH279" s="6"/>
      <c r="AI279" s="6"/>
      <c r="AJ279" s="6"/>
      <c r="AK279" s="6"/>
      <c r="AL279" s="6"/>
      <c r="AM279" s="6"/>
      <c r="AN279" s="6"/>
      <c r="AO279" s="6"/>
      <c r="AP279" s="6"/>
      <c r="AQ279" s="6"/>
      <c r="AR279" s="6"/>
      <c r="AS279" s="6"/>
      <c r="AT279" s="6"/>
      <c r="AU279" s="6"/>
      <c r="AV279" s="6"/>
      <c r="AW279" s="6"/>
      <c r="AX279" s="6"/>
      <c r="AY279" s="6"/>
    </row>
    <row r="280" spans="1:51" x14ac:dyDescent="0.25">
      <c r="A280" s="6"/>
      <c r="B280" s="6"/>
      <c r="C280" s="6"/>
      <c r="D280" s="6"/>
      <c r="E280" s="6"/>
      <c r="F280" s="6"/>
      <c r="G280" s="6"/>
      <c r="H280" s="6"/>
      <c r="I280" s="6"/>
      <c r="J280" s="6"/>
      <c r="K280" s="6"/>
      <c r="L280" s="6"/>
      <c r="M280" s="6"/>
      <c r="N280" s="6"/>
      <c r="O280" s="6"/>
      <c r="P280" s="6"/>
      <c r="Q280" s="6"/>
      <c r="R280" s="6"/>
      <c r="S280" s="6"/>
      <c r="T280" s="6"/>
      <c r="U280" s="6"/>
      <c r="V280" s="6"/>
      <c r="W280" s="6"/>
      <c r="X280" s="6"/>
      <c r="Y280" s="6"/>
      <c r="Z280" s="6"/>
      <c r="AA280" s="6"/>
      <c r="AB280" s="6"/>
      <c r="AC280" s="6"/>
      <c r="AD280" s="6"/>
      <c r="AE280" s="6"/>
      <c r="AF280" s="6"/>
      <c r="AG280" s="6"/>
      <c r="AH280" s="6"/>
      <c r="AI280" s="6"/>
      <c r="AJ280" s="6"/>
      <c r="AK280" s="6"/>
      <c r="AL280" s="6"/>
      <c r="AM280" s="6"/>
      <c r="AN280" s="6"/>
      <c r="AO280" s="6"/>
      <c r="AP280" s="6"/>
      <c r="AQ280" s="6"/>
      <c r="AR280" s="6"/>
      <c r="AS280" s="6"/>
      <c r="AT280" s="6"/>
      <c r="AU280" s="6"/>
      <c r="AV280" s="6"/>
      <c r="AW280" s="6"/>
      <c r="AX280" s="6"/>
      <c r="AY280" s="6"/>
    </row>
    <row r="281" spans="1:51" x14ac:dyDescent="0.25">
      <c r="A281" s="6"/>
      <c r="B281" s="6"/>
      <c r="C281" s="6"/>
      <c r="D281" s="6"/>
      <c r="E281" s="6"/>
      <c r="F281" s="6"/>
      <c r="G281" s="6"/>
      <c r="H281" s="6"/>
      <c r="I281" s="6"/>
      <c r="J281" s="6"/>
      <c r="K281" s="6"/>
      <c r="L281" s="6"/>
      <c r="M281" s="6"/>
      <c r="N281" s="6"/>
      <c r="O281" s="6"/>
      <c r="P281" s="6"/>
      <c r="Q281" s="6"/>
      <c r="R281" s="6"/>
      <c r="S281" s="6"/>
      <c r="T281" s="6"/>
      <c r="U281" s="6"/>
      <c r="V281" s="6"/>
      <c r="W281" s="6"/>
      <c r="X281" s="6"/>
      <c r="Y281" s="6"/>
      <c r="Z281" s="6"/>
      <c r="AA281" s="6"/>
      <c r="AB281" s="6"/>
      <c r="AC281" s="6"/>
      <c r="AD281" s="6"/>
      <c r="AE281" s="6"/>
      <c r="AF281" s="6"/>
      <c r="AG281" s="6"/>
      <c r="AH281" s="6"/>
      <c r="AI281" s="6"/>
      <c r="AJ281" s="6"/>
      <c r="AK281" s="6"/>
      <c r="AL281" s="6"/>
      <c r="AM281" s="6"/>
      <c r="AN281" s="6"/>
      <c r="AO281" s="6"/>
      <c r="AP281" s="6"/>
      <c r="AQ281" s="6"/>
      <c r="AR281" s="6"/>
      <c r="AS281" s="6"/>
      <c r="AT281" s="6"/>
      <c r="AU281" s="6"/>
      <c r="AV281" s="6"/>
      <c r="AW281" s="6"/>
      <c r="AX281" s="6"/>
      <c r="AY281" s="6"/>
    </row>
    <row r="282" spans="1:51" x14ac:dyDescent="0.25">
      <c r="A282" s="6"/>
      <c r="B282" s="6"/>
      <c r="C282" s="6"/>
      <c r="D282" s="6"/>
      <c r="E282" s="6"/>
      <c r="F282" s="6"/>
      <c r="G282" s="6"/>
      <c r="H282" s="6"/>
      <c r="I282" s="6"/>
      <c r="J282" s="6"/>
      <c r="K282" s="6"/>
      <c r="L282" s="6"/>
      <c r="M282" s="6"/>
      <c r="N282" s="6"/>
      <c r="O282" s="6"/>
      <c r="P282" s="6"/>
      <c r="Q282" s="6"/>
      <c r="R282" s="6"/>
      <c r="S282" s="6"/>
      <c r="T282" s="6"/>
      <c r="U282" s="6"/>
      <c r="V282" s="6"/>
      <c r="W282" s="6"/>
      <c r="X282" s="6"/>
      <c r="Y282" s="6"/>
      <c r="Z282" s="6"/>
      <c r="AA282" s="6"/>
      <c r="AB282" s="6"/>
      <c r="AC282" s="6"/>
      <c r="AD282" s="6"/>
      <c r="AE282" s="6"/>
      <c r="AF282" s="6"/>
      <c r="AG282" s="6"/>
      <c r="AH282" s="6"/>
      <c r="AI282" s="6"/>
      <c r="AJ282" s="6"/>
      <c r="AK282" s="6"/>
      <c r="AL282" s="6"/>
      <c r="AM282" s="6"/>
      <c r="AN282" s="6"/>
      <c r="AO282" s="6"/>
      <c r="AP282" s="6"/>
      <c r="AQ282" s="6"/>
      <c r="AR282" s="6"/>
      <c r="AS282" s="6"/>
      <c r="AT282" s="6"/>
      <c r="AU282" s="6"/>
      <c r="AV282" s="6"/>
      <c r="AW282" s="6"/>
      <c r="AX282" s="6"/>
      <c r="AY282" s="6"/>
    </row>
  </sheetData>
  <pageMargins left="0.75" right="0.75" top="1" bottom="1" header="0.5" footer="0.5"/>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Planilhas</vt:lpstr>
      </vt:variant>
      <vt:variant>
        <vt:i4>14</vt:i4>
      </vt:variant>
      <vt:variant>
        <vt:lpstr>Intervalos Nomeados</vt:lpstr>
      </vt:variant>
      <vt:variant>
        <vt:i4>4</vt:i4>
      </vt:variant>
    </vt:vector>
  </HeadingPairs>
  <TitlesOfParts>
    <vt:vector size="18" baseType="lpstr">
      <vt:lpstr>Visão Geral</vt:lpstr>
      <vt:lpstr>Gasto geral</vt:lpstr>
      <vt:lpstr>Gastos com Manutenção</vt:lpstr>
      <vt:lpstr>Gastos com combustível</vt:lpstr>
      <vt:lpstr>Gastos com Contratos</vt:lpstr>
      <vt:lpstr>Mix por conta</vt:lpstr>
      <vt:lpstr>Gasto por Local - Detalhado</vt:lpstr>
      <vt:lpstr>Resumo Local×Marca</vt:lpstr>
      <vt:lpstr>Mês×Maq LIEB</vt:lpstr>
      <vt:lpstr>Mês×Maq HYUN</vt:lpstr>
      <vt:lpstr>Série mensal</vt:lpstr>
      <vt:lpstr>Gasto_mês_máquina</vt:lpstr>
      <vt:lpstr>Fonte_Dados</vt:lpstr>
      <vt:lpstr>Gráficos feitos em Python</vt:lpstr>
      <vt:lpstr>'Gasto geral'!Area_de_impressao</vt:lpstr>
      <vt:lpstr>'Gastos com combustível'!Area_de_impressao</vt:lpstr>
      <vt:lpstr>'Gastos com Contratos'!Area_de_impressao</vt:lpstr>
      <vt:lpstr>'Gastos com Manutenção'!Area_de_impressao</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Julio Oliveira Santana | Pilares</cp:lastModifiedBy>
  <cp:lastPrinted>2026-06-11T17:17:01Z</cp:lastPrinted>
  <dcterms:created xsi:type="dcterms:W3CDTF">2026-06-09T11:32:36Z</dcterms:created>
  <dcterms:modified xsi:type="dcterms:W3CDTF">2026-06-15T17:21:38Z</dcterms:modified>
</cp:coreProperties>
</file>