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Velazquez\Desktop\"/>
    </mc:Choice>
  </mc:AlternateContent>
  <xr:revisionPtr revIDLastSave="0" documentId="13_ncr:1_{9D2C46CC-0F12-42FC-B43F-626841C6F0C9}" xr6:coauthVersionLast="47" xr6:coauthVersionMax="47" xr10:uidLastSave="{00000000-0000-0000-0000-000000000000}"/>
  <bookViews>
    <workbookView xWindow="-120" yWindow="-120" windowWidth="20730" windowHeight="11040" firstSheet="5" activeTab="8" xr2:uid="{F6946C28-87DC-4FA5-9F27-FCC8B178C306}"/>
  </bookViews>
  <sheets>
    <sheet name="ESSITY" sheetId="9" r:id="rId1"/>
    <sheet name="LAMBI" sheetId="1" r:id="rId2"/>
    <sheet name="MEX ARROZ" sheetId="2" r:id="rId3"/>
    <sheet name="VIVERES" sheetId="10" r:id="rId4"/>
    <sheet name="BYDSA 1" sheetId="3" r:id="rId5"/>
    <sheet name="BYDSA 2" sheetId="8" r:id="rId6"/>
    <sheet name="Misticas" sheetId="6" r:id="rId7"/>
    <sheet name="Effem" sheetId="14" r:id="rId8"/>
    <sheet name="Flora" sheetId="13" r:id="rId9"/>
    <sheet name="Naci Alim" sheetId="12" r:id="rId10"/>
    <sheet name="Purina" sheetId="11" r:id="rId11"/>
    <sheet name="Purina 2" sheetId="7" r:id="rId12"/>
    <sheet name="La corona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5" l="1"/>
  <c r="K7" i="15"/>
  <c r="K3" i="1"/>
  <c r="K9" i="2"/>
  <c r="K17" i="10"/>
  <c r="G40" i="3"/>
  <c r="G30" i="8"/>
  <c r="K36" i="14"/>
  <c r="K14" i="11"/>
  <c r="G15" i="7"/>
  <c r="K24" i="6"/>
  <c r="H12" i="15"/>
  <c r="J12" i="15" s="1"/>
  <c r="H7" i="15"/>
  <c r="J7" i="15" s="1"/>
  <c r="K34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K19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F10" i="13"/>
  <c r="H10" i="13" s="1"/>
  <c r="J10" i="13" s="1"/>
  <c r="F9" i="13"/>
  <c r="H9" i="13" s="1"/>
  <c r="J9" i="13" s="1"/>
  <c r="F8" i="13"/>
  <c r="H8" i="13" s="1"/>
  <c r="J8" i="13" s="1"/>
  <c r="F7" i="13"/>
  <c r="H7" i="13" s="1"/>
  <c r="J7" i="13" s="1"/>
  <c r="F10" i="12"/>
  <c r="H10" i="12" s="1"/>
  <c r="J10" i="12" s="1"/>
  <c r="F9" i="12"/>
  <c r="H9" i="12" s="1"/>
  <c r="J9" i="12" s="1"/>
  <c r="F8" i="12"/>
  <c r="H8" i="12" s="1"/>
  <c r="J8" i="12" s="1"/>
  <c r="K10" i="12" s="1"/>
  <c r="K12" i="11"/>
  <c r="J12" i="11"/>
  <c r="J7" i="11"/>
  <c r="K7" i="11" s="1"/>
  <c r="K10" i="13" l="1"/>
  <c r="J29" i="1"/>
  <c r="J30" i="1"/>
  <c r="K33" i="1" s="1"/>
  <c r="J31" i="1"/>
  <c r="J32" i="1"/>
  <c r="J33" i="1"/>
  <c r="J15" i="10"/>
  <c r="K15" i="10" s="1"/>
  <c r="G38" i="3"/>
  <c r="G25" i="3"/>
  <c r="J7" i="10"/>
  <c r="K7" i="10" s="1"/>
  <c r="F15" i="9"/>
  <c r="H15" i="9" s="1"/>
  <c r="J15" i="9" s="1"/>
  <c r="K15" i="9" s="1"/>
  <c r="J21" i="1"/>
  <c r="J20" i="1"/>
  <c r="J19" i="1"/>
  <c r="J18" i="1"/>
  <c r="J17" i="1"/>
  <c r="J16" i="1"/>
  <c r="J15" i="1"/>
  <c r="G7" i="9"/>
  <c r="H7" i="9" s="1"/>
  <c r="G28" i="8"/>
  <c r="G12" i="8"/>
  <c r="G13" i="7"/>
  <c r="G12" i="7"/>
  <c r="F22" i="6"/>
  <c r="H22" i="6" s="1"/>
  <c r="J22" i="6" s="1"/>
  <c r="F21" i="6"/>
  <c r="H21" i="6" s="1"/>
  <c r="J21" i="6" s="1"/>
  <c r="F20" i="6"/>
  <c r="H20" i="6" s="1"/>
  <c r="J20" i="6" s="1"/>
  <c r="F19" i="6"/>
  <c r="H19" i="6" s="1"/>
  <c r="J19" i="6" s="1"/>
  <c r="F18" i="6"/>
  <c r="H18" i="6" s="1"/>
  <c r="J18" i="6" s="1"/>
  <c r="F17" i="6"/>
  <c r="H17" i="6" s="1"/>
  <c r="J17" i="6" s="1"/>
  <c r="F16" i="6"/>
  <c r="H16" i="6" s="1"/>
  <c r="J16" i="6" s="1"/>
  <c r="F11" i="6"/>
  <c r="H11" i="6" s="1"/>
  <c r="J11" i="6" s="1"/>
  <c r="F10" i="6"/>
  <c r="H10" i="6" s="1"/>
  <c r="J10" i="6" s="1"/>
  <c r="F9" i="6"/>
  <c r="H9" i="6" s="1"/>
  <c r="J9" i="6" s="1"/>
  <c r="F8" i="6"/>
  <c r="H8" i="6" s="1"/>
  <c r="J8" i="6" s="1"/>
  <c r="G12" i="3"/>
  <c r="F7" i="2"/>
  <c r="H7" i="2" s="1"/>
  <c r="J7" i="2" s="1"/>
  <c r="K7" i="2" s="1"/>
  <c r="G7" i="1"/>
  <c r="H7" i="1" s="1"/>
  <c r="K3" i="9" l="1"/>
  <c r="K21" i="1"/>
  <c r="K11" i="6"/>
  <c r="K22" i="6"/>
</calcChain>
</file>

<file path=xl/sharedStrings.xml><?xml version="1.0" encoding="utf-8"?>
<sst xmlns="http://schemas.openxmlformats.org/spreadsheetml/2006/main" count="508" uniqueCount="170">
  <si>
    <t xml:space="preserve">Folleto  Cliente Distinguido </t>
  </si>
  <si>
    <t>Vigencia  1  al  10  MAYO   2025</t>
  </si>
  <si>
    <t>IVAN IBARRA</t>
  </si>
  <si>
    <t xml:space="preserve"> </t>
  </si>
  <si>
    <t>Proveedor</t>
  </si>
  <si>
    <t>Clave</t>
  </si>
  <si>
    <t>Descripción</t>
  </si>
  <si>
    <t>CAJAS/PZAS</t>
  </si>
  <si>
    <t>Venta Total / Sucursales</t>
  </si>
  <si>
    <t>%</t>
  </si>
  <si>
    <t>Pago Promocion</t>
  </si>
  <si>
    <t xml:space="preserve">ESSITY HIGIENE Y SALUD MEXICO SA DE CV            </t>
  </si>
  <si>
    <t xml:space="preserve">6169           </t>
  </si>
  <si>
    <t xml:space="preserve">PAPEL HIG REGIO AIRES LAVANDA 4/300 HOJ(12)                 </t>
  </si>
  <si>
    <t xml:space="preserve">LAMBI, S.A. DE C.V.                               </t>
  </si>
  <si>
    <t xml:space="preserve">5147           </t>
  </si>
  <si>
    <t xml:space="preserve">TOALLA HUMEDA BEBIN 40 S(24)                                </t>
  </si>
  <si>
    <t>Total</t>
  </si>
  <si>
    <t xml:space="preserve">OFERTAS FOLLETO </t>
  </si>
  <si>
    <t>VIG.  1  AL  10  DE MAYO  2025</t>
  </si>
  <si>
    <t xml:space="preserve">Precio Unitario </t>
  </si>
  <si>
    <t xml:space="preserve">Descuento </t>
  </si>
  <si>
    <t xml:space="preserve">Precio descuento </t>
  </si>
  <si>
    <t>Uds por caja</t>
  </si>
  <si>
    <t>Precio x Caja</t>
  </si>
  <si>
    <t>Calculo Cajas vendidas</t>
  </si>
  <si>
    <t xml:space="preserve">000000083 COMPAÑIA GENERAL DE VIVERES, S.A. DE C.V.         </t>
  </si>
  <si>
    <t xml:space="preserve">89             </t>
  </si>
  <si>
    <t xml:space="preserve">FRIJOL PINTO FRIJOLIN 906 GR(10)                            </t>
  </si>
  <si>
    <t xml:space="preserve">000000198 LAMBI, S.A. DE C.V.                               </t>
  </si>
  <si>
    <t xml:space="preserve">1267           </t>
  </si>
  <si>
    <t xml:space="preserve">PAÑAL BEBIN SUPER GDE 14 S (6)                              </t>
  </si>
  <si>
    <t xml:space="preserve">1269           </t>
  </si>
  <si>
    <t xml:space="preserve">PAÑAL BEBIN SUPER GDE 40 S(4).                              </t>
  </si>
  <si>
    <t xml:space="preserve">4557           </t>
  </si>
  <si>
    <t xml:space="preserve">PAÑAL BEBIN SUPER EXGDE 14´S(6)                             </t>
  </si>
  <si>
    <t xml:space="preserve">4558           </t>
  </si>
  <si>
    <t xml:space="preserve">PAÑAL BEBIN SUPER EXGDE 40´S(4)                             </t>
  </si>
  <si>
    <t xml:space="preserve">4849           </t>
  </si>
  <si>
    <t xml:space="preserve">TOALLA HUMEDA BEBIN 80´S(18)                                </t>
  </si>
  <si>
    <t xml:space="preserve">5486           </t>
  </si>
  <si>
    <t xml:space="preserve">PAÑAL BEBIN SUPER EX-EX GRANDE 40 S(4)                      </t>
  </si>
  <si>
    <t xml:space="preserve">5511           </t>
  </si>
  <si>
    <t xml:space="preserve">TOALL HUMEDA TINY 80 S(18)                                  </t>
  </si>
  <si>
    <t xml:space="preserve">000000219 MEXICANA DE ARROZ S.A. DE C.V.                    </t>
  </si>
  <si>
    <t xml:space="preserve">80             </t>
  </si>
  <si>
    <t xml:space="preserve">ARROZ AVANCE SUP EXT 906 GR(10)                             </t>
  </si>
  <si>
    <t xml:space="preserve">000000294 ESSITY HIGIENE Y SALUD MEXICO SA DE CV            </t>
  </si>
  <si>
    <t xml:space="preserve">1238           </t>
  </si>
  <si>
    <t xml:space="preserve">SABA BUENAS NOCHES CON ALAS 8 S(14)                         </t>
  </si>
  <si>
    <t>PROMOCIONES  COMBOS</t>
  </si>
  <si>
    <t>VIG.   1  AL  10 DE  MAYO  2025</t>
  </si>
  <si>
    <t>3 X 2</t>
  </si>
  <si>
    <t>CONCHITAS ENCANTO 10/70 GRS</t>
  </si>
  <si>
    <t>#  Proveedor</t>
  </si>
  <si>
    <t>Precio Lista</t>
  </si>
  <si>
    <t>DESGLOSE DE PRODUCTO  PROMOCION</t>
  </si>
  <si>
    <t>000000033</t>
  </si>
  <si>
    <t xml:space="preserve">BOTANAS Y DERIVADOS, S.A. DE C.V.                 </t>
  </si>
  <si>
    <t xml:space="preserve">3259           </t>
  </si>
  <si>
    <t xml:space="preserve">CONCHITAS ENCANTO 10/70 GRS                                 </t>
  </si>
  <si>
    <t xml:space="preserve">COBRO A PROVEEDOR </t>
  </si>
  <si>
    <t>TOTAL</t>
  </si>
  <si>
    <t>CHICHOS ENCANTO 10/70 GR</t>
  </si>
  <si>
    <t xml:space="preserve">3260           </t>
  </si>
  <si>
    <t xml:space="preserve">CHICHOS ENCANTO 10/70 GR                                    </t>
  </si>
  <si>
    <t>CONCHITAS GRANIELOT ENC 10/70 GR</t>
  </si>
  <si>
    <t xml:space="preserve">3261           </t>
  </si>
  <si>
    <t xml:space="preserve">CONCHITAS GRANIELOT ENC 10/70 GR                            </t>
  </si>
  <si>
    <t xml:space="preserve">OFERTAS  INTERNAS  </t>
  </si>
  <si>
    <t>VIG.  1  AL  10  DE  MAYO  2025</t>
  </si>
  <si>
    <t xml:space="preserve">000000143 FABRICA DE JABON LA CORONA, S.A. DE C.V.          </t>
  </si>
  <si>
    <t xml:space="preserve">13             </t>
  </si>
  <si>
    <t xml:space="preserve">ACEITE 1-2-3 1 LITRO (12)                                   </t>
  </si>
  <si>
    <t>PEDIDO</t>
  </si>
  <si>
    <t xml:space="preserve">92             </t>
  </si>
  <si>
    <t xml:space="preserve">FRIJOL NEGRO FRIJOLIN 10/906 GMS.                           </t>
  </si>
  <si>
    <t xml:space="preserve">1266           </t>
  </si>
  <si>
    <t xml:space="preserve">PAÑAL BEBIN SUPER MED 14 S (6)                              </t>
  </si>
  <si>
    <t xml:space="preserve">5632           </t>
  </si>
  <si>
    <t xml:space="preserve">PAÑAL BEBIN SUPER GDE PAQ C/3 PZ (28)                       </t>
  </si>
  <si>
    <t xml:space="preserve">5837           </t>
  </si>
  <si>
    <t xml:space="preserve">PAÑAL TINY GRANDE C/40 PZ (4)                               </t>
  </si>
  <si>
    <t xml:space="preserve">5838           </t>
  </si>
  <si>
    <t xml:space="preserve">PAÑAL TINY EXTRA GRANDE C/40 PZ (4)                         </t>
  </si>
  <si>
    <t xml:space="preserve">6272           </t>
  </si>
  <si>
    <t xml:space="preserve">TOALLA HUMEDA BEBIN 120´S (12)                              </t>
  </si>
  <si>
    <t xml:space="preserve">000000225 NACIONAL DE ALIMENTOS Y HELADOS, S.A. DE C.V.     </t>
  </si>
  <si>
    <t xml:space="preserve">4761           </t>
  </si>
  <si>
    <t xml:space="preserve">STRIPS BOKADOS 64 GR 10´S                                   </t>
  </si>
  <si>
    <t xml:space="preserve">4763           </t>
  </si>
  <si>
    <t xml:space="preserve">PRISPAPAS BOKADOS 46 GR 10´S                                </t>
  </si>
  <si>
    <t xml:space="preserve">4770           </t>
  </si>
  <si>
    <t xml:space="preserve">BOKADITA BOKADOS 64 GR 10´S                                 </t>
  </si>
  <si>
    <t xml:space="preserve">000002086 FLORA FOOD SALES MEXICO                           </t>
  </si>
  <si>
    <t xml:space="preserve">2016           </t>
  </si>
  <si>
    <t xml:space="preserve">MARG PRIMAVERA PAQ C/4 PZ 90 GR(12)                         </t>
  </si>
  <si>
    <t xml:space="preserve">2020           </t>
  </si>
  <si>
    <t xml:space="preserve">MARGARINA CHANTILLY 190 GR(12)                              </t>
  </si>
  <si>
    <t xml:space="preserve">2021           </t>
  </si>
  <si>
    <t xml:space="preserve">MARG PRIMAVERA CON SAL 775 GR(12)                           </t>
  </si>
  <si>
    <t xml:space="preserve">3548           </t>
  </si>
  <si>
    <t xml:space="preserve">MARG PRIMAVERA BARRA 90 GR ( 12*4 )                         </t>
  </si>
  <si>
    <t>Aplica para Nuevo León y Saltillo</t>
  </si>
  <si>
    <t>Cant_Cajas</t>
  </si>
  <si>
    <t xml:space="preserve">000000120 EFFEM MEXICO INC Y CIA S EN NC DE CV              </t>
  </si>
  <si>
    <t xml:space="preserve">1731           </t>
  </si>
  <si>
    <t xml:space="preserve">PEDIGREE MT 2 KG (10)                                       </t>
  </si>
  <si>
    <t xml:space="preserve">1733           </t>
  </si>
  <si>
    <t xml:space="preserve">PEDIGREE CACHORRO 2 KG (10)                                 </t>
  </si>
  <si>
    <t xml:space="preserve">5643           </t>
  </si>
  <si>
    <t xml:space="preserve">CHAMP PERRO 20 KG                                           </t>
  </si>
  <si>
    <t xml:space="preserve">5644           </t>
  </si>
  <si>
    <t xml:space="preserve">PAL PERRO 20 KG                                             </t>
  </si>
  <si>
    <t xml:space="preserve">5819           </t>
  </si>
  <si>
    <t xml:space="preserve">ALIMENTO GATO KITEKAT 12 KG                                 </t>
  </si>
  <si>
    <t xml:space="preserve">5845           </t>
  </si>
  <si>
    <t xml:space="preserve">PEDIGREE PANC POUCH POLLO 100 GR(12)                        </t>
  </si>
  <si>
    <t xml:space="preserve">5846           </t>
  </si>
  <si>
    <t xml:space="preserve">PEDIGREE RP POUCH CORDERO 100 GR(12)                        </t>
  </si>
  <si>
    <t xml:space="preserve">5847           </t>
  </si>
  <si>
    <t xml:space="preserve">PEDIGREE PANC POUCH RES 100 GR(12)                          </t>
  </si>
  <si>
    <t xml:space="preserve">5848           </t>
  </si>
  <si>
    <t xml:space="preserve">PEDIGREE PANC POUCH CORDERO 100 GR(12)                      </t>
  </si>
  <si>
    <t xml:space="preserve">5849           </t>
  </si>
  <si>
    <t xml:space="preserve">PEDIGREE RP POUCH RES 100 GR(12)                            </t>
  </si>
  <si>
    <t xml:space="preserve">5850           </t>
  </si>
  <si>
    <t xml:space="preserve">PEDIGREE RP POUCH POLLO 100 GR(12)                          </t>
  </si>
  <si>
    <t xml:space="preserve">5851           </t>
  </si>
  <si>
    <t xml:space="preserve">PEDIGREE PUPPY POUCH RES 100 GR(12)                         </t>
  </si>
  <si>
    <t xml:space="preserve">5852           </t>
  </si>
  <si>
    <t xml:space="preserve">PEDIGREE PUPPY POUCH POLLO 100 GR(12)                       </t>
  </si>
  <si>
    <t xml:space="preserve">000000313 VELADORAS MISTICAS, S. DE R.L.                    </t>
  </si>
  <si>
    <t xml:space="preserve">1381           </t>
  </si>
  <si>
    <t xml:space="preserve">VELAD C/IM CALCOM S.JUDAS C/12                              </t>
  </si>
  <si>
    <t xml:space="preserve">1382           </t>
  </si>
  <si>
    <t xml:space="preserve">VELAD C/IM CALCOM VIRG GPEC/12                              </t>
  </si>
  <si>
    <t xml:space="preserve">1386           </t>
  </si>
  <si>
    <t xml:space="preserve">VELAD C/IM CALCOM S.CORAZ C/12                              </t>
  </si>
  <si>
    <t xml:space="preserve">4809           </t>
  </si>
  <si>
    <t xml:space="preserve">VELADORA LIMONERO NEVADA(20)                                </t>
  </si>
  <si>
    <t xml:space="preserve">000001076 MARCAS NESTLE, S.A. DE C.V. (PURINA)              </t>
  </si>
  <si>
    <t xml:space="preserve">6198           </t>
  </si>
  <si>
    <t xml:space="preserve">GATINA BULTO 15 KG                                          </t>
  </si>
  <si>
    <t xml:space="preserve">221            </t>
  </si>
  <si>
    <t xml:space="preserve">DET FOCA 1 KILO(10)                                         </t>
  </si>
  <si>
    <t>Aplica para Reynosa y Nuevo Laredo</t>
  </si>
  <si>
    <t xml:space="preserve">1384           </t>
  </si>
  <si>
    <t xml:space="preserve">VELAD C/IM CALCOM MUERTE  C/12                              </t>
  </si>
  <si>
    <t xml:space="preserve">1388           </t>
  </si>
  <si>
    <t xml:space="preserve">VELAD C/IM MUERTE ROJO (12)                                 </t>
  </si>
  <si>
    <t xml:space="preserve">1389           </t>
  </si>
  <si>
    <t xml:space="preserve">VELAD C/IM MUERTE NEGRO (12)                                </t>
  </si>
  <si>
    <t>VIG.   1  AL  10  DE  MAYO  2025</t>
  </si>
  <si>
    <r>
      <t xml:space="preserve">COMPRANDO       1 Bto DOG CHOW ADULTO 25 KG,        </t>
    </r>
    <r>
      <rPr>
        <b/>
        <sz val="11"/>
        <color rgb="FFFF0000"/>
        <rFont val="Aptos Narrow"/>
        <family val="2"/>
        <scheme val="minor"/>
      </rPr>
      <t xml:space="preserve">    GRATIS 8</t>
    </r>
    <r>
      <rPr>
        <b/>
        <sz val="11"/>
        <color theme="1"/>
        <rFont val="Aptos Narrow"/>
        <family val="2"/>
        <scheme val="minor"/>
      </rPr>
      <t xml:space="preserve"> SOBRES DOG CHOW POUCH 100 GR  VARIEDAD</t>
    </r>
  </si>
  <si>
    <t>000001076</t>
  </si>
  <si>
    <t xml:space="preserve">MARCAS NESTLE, S.A. DE C.V. (PURINA)              </t>
  </si>
  <si>
    <t xml:space="preserve">4523           </t>
  </si>
  <si>
    <t xml:space="preserve">DOG CHOW ADULTO RAZ MED 25 KG                               </t>
  </si>
  <si>
    <t xml:space="preserve">4560           </t>
  </si>
  <si>
    <t xml:space="preserve">DOG CHOW ADULTO RAZ PEQ 25 KG                               </t>
  </si>
  <si>
    <t xml:space="preserve">DOG CHOW POUCH  100 GR(12)       VARIEDAD               </t>
  </si>
  <si>
    <t>VIG  . 8  Y  9  DE MAYO  2025</t>
  </si>
  <si>
    <t>2x1</t>
  </si>
  <si>
    <t>Tostileo Encanto 10/70 gr</t>
  </si>
  <si>
    <t xml:space="preserve">5038           </t>
  </si>
  <si>
    <t xml:space="preserve">TOSTILEO ENCANTO 10 / 70 GR                                 </t>
  </si>
  <si>
    <t>Papirringa Encanto 10/46 gr</t>
  </si>
  <si>
    <t xml:space="preserve">5039           </t>
  </si>
  <si>
    <t xml:space="preserve">PAPIRRINGA ENCANTO 10/42 GR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</si>
</sst>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8"/>
      <color indexed="8"/>
      <name val="Tahom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indexed="8"/>
      <name val="Tahoma"/>
      <family val="2"/>
    </font>
    <font>
      <b/>
      <sz val="8"/>
      <color theme="1"/>
      <name val="Tahoma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Tahoma"/>
      <family val="2"/>
      <charset val="1"/>
    </font>
    <font>
      <sz val="10"/>
      <name val="Arial"/>
      <family val="2"/>
    </font>
    <font>
      <sz val="11"/>
      <name val="Aptos Narrow"/>
      <family val="2"/>
      <scheme val="minor"/>
    </font>
    <font>
      <sz val="8"/>
      <name val="TAHOMA"/>
    </font>
    <font>
      <b/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2" fontId="9" fillId="0" borderId="7" xfId="0" applyNumberFormat="1" applyFont="1" applyBorder="1" applyAlignment="1">
      <alignment horizontal="right" vertical="top"/>
    </xf>
    <xf numFmtId="43" fontId="9" fillId="0" borderId="7" xfId="1" applyFont="1" applyFill="1" applyBorder="1" applyAlignment="1" applyProtection="1">
      <alignment horizontal="right" vertical="top"/>
    </xf>
    <xf numFmtId="10" fontId="10" fillId="2" borderId="7" xfId="0" applyNumberFormat="1" applyFont="1" applyFill="1" applyBorder="1" applyAlignment="1">
      <alignment horizontal="center" vertical="center" wrapText="1"/>
    </xf>
    <xf numFmtId="164" fontId="11" fillId="3" borderId="7" xfId="0" applyNumberFormat="1" applyFont="1" applyFill="1" applyBorder="1" applyAlignment="1">
      <alignment horizontal="center" vertical="center" wrapText="1"/>
    </xf>
    <xf numFmtId="164" fontId="11" fillId="0" borderId="8" xfId="0" applyNumberFormat="1" applyFont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2" fontId="9" fillId="0" borderId="7" xfId="0" applyNumberFormat="1" applyFont="1" applyBorder="1" applyAlignment="1">
      <alignment horizontal="right" vertical="top" wrapText="1"/>
    </xf>
    <xf numFmtId="43" fontId="9" fillId="0" borderId="7" xfId="1" applyFont="1" applyFill="1" applyBorder="1" applyAlignment="1" applyProtection="1">
      <alignment horizontal="right" vertical="top" wrapText="1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9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9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left" vertical="center"/>
    </xf>
    <xf numFmtId="2" fontId="9" fillId="4" borderId="7" xfId="0" applyNumberFormat="1" applyFont="1" applyFill="1" applyBorder="1" applyAlignment="1">
      <alignment horizontal="center" vertical="center"/>
    </xf>
    <xf numFmtId="9" fontId="9" fillId="0" borderId="0" xfId="0" applyNumberFormat="1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164" fontId="9" fillId="0" borderId="0" xfId="0" applyNumberFormat="1" applyFont="1" applyAlignment="1">
      <alignment horizontal="center" vertical="center" wrapText="1"/>
    </xf>
    <xf numFmtId="9" fontId="9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right" vertical="top"/>
    </xf>
    <xf numFmtId="44" fontId="0" fillId="3" borderId="7" xfId="3" applyFont="1" applyFill="1" applyBorder="1" applyAlignment="1">
      <alignment horizontal="right"/>
    </xf>
    <xf numFmtId="2" fontId="16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top"/>
    </xf>
    <xf numFmtId="4" fontId="16" fillId="2" borderId="7" xfId="0" applyNumberFormat="1" applyFont="1" applyFill="1" applyBorder="1" applyAlignment="1">
      <alignment horizontal="center" vertical="center"/>
    </xf>
    <xf numFmtId="4" fontId="16" fillId="0" borderId="7" xfId="0" applyNumberFormat="1" applyFont="1" applyBorder="1" applyAlignment="1">
      <alignment horizontal="center" vertical="center"/>
    </xf>
    <xf numFmtId="4" fontId="8" fillId="0" borderId="8" xfId="0" applyNumberFormat="1" applyFont="1" applyBorder="1"/>
    <xf numFmtId="2" fontId="9" fillId="0" borderId="9" xfId="0" applyNumberFormat="1" applyFont="1" applyBorder="1" applyAlignment="1">
      <alignment horizontal="right" vertical="top"/>
    </xf>
    <xf numFmtId="9" fontId="0" fillId="0" borderId="0" xfId="0" applyNumberFormat="1" applyAlignment="1">
      <alignment horizontal="left" vertical="center"/>
    </xf>
    <xf numFmtId="4" fontId="8" fillId="0" borderId="0" xfId="0" applyNumberFormat="1" applyFont="1" applyAlignment="1">
      <alignment vertical="center"/>
    </xf>
    <xf numFmtId="44" fontId="0" fillId="0" borderId="7" xfId="3" applyFont="1" applyFill="1" applyBorder="1" applyAlignment="1">
      <alignment horizontal="right"/>
    </xf>
    <xf numFmtId="4" fontId="8" fillId="0" borderId="0" xfId="0" applyNumberFormat="1" applyFont="1"/>
    <xf numFmtId="9" fontId="0" fillId="3" borderId="7" xfId="2" applyFont="1" applyFill="1" applyBorder="1" applyAlignment="1">
      <alignment horizontal="right" vertical="center"/>
    </xf>
    <xf numFmtId="4" fontId="8" fillId="0" borderId="0" xfId="0" applyNumberFormat="1" applyFont="1" applyAlignment="1">
      <alignment horizontal="center"/>
    </xf>
    <xf numFmtId="4" fontId="8" fillId="0" borderId="8" xfId="0" applyNumberFormat="1" applyFont="1" applyBorder="1" applyAlignment="1">
      <alignment horizontal="center"/>
    </xf>
    <xf numFmtId="0" fontId="17" fillId="0" borderId="0" xfId="0" applyFont="1" applyAlignment="1">
      <alignment vertical="center"/>
    </xf>
    <xf numFmtId="9" fontId="8" fillId="0" borderId="0" xfId="0" applyNumberFormat="1" applyFont="1" applyAlignment="1">
      <alignment vertical="center" wrapText="1"/>
    </xf>
    <xf numFmtId="9" fontId="12" fillId="0" borderId="0" xfId="0" applyNumberFormat="1" applyFont="1" applyAlignment="1">
      <alignment horizontal="center" vertical="center"/>
    </xf>
    <xf numFmtId="164" fontId="2" fillId="5" borderId="7" xfId="2" applyNumberFormat="1" applyFont="1" applyFill="1" applyBorder="1" applyAlignment="1">
      <alignment horizontal="center" vertical="center"/>
    </xf>
    <xf numFmtId="0" fontId="2" fillId="5" borderId="7" xfId="0" applyFont="1" applyFill="1" applyBorder="1"/>
    <xf numFmtId="0" fontId="9" fillId="5" borderId="0" xfId="0" applyFont="1" applyFill="1" applyAlignment="1">
      <alignment horizontal="left" vertical="center" wrapText="1"/>
    </xf>
    <xf numFmtId="0" fontId="18" fillId="0" borderId="0" xfId="0" applyFont="1" applyAlignment="1">
      <alignment vertical="center"/>
    </xf>
    <xf numFmtId="0" fontId="8" fillId="0" borderId="9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164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164" fontId="8" fillId="6" borderId="7" xfId="0" applyNumberFormat="1" applyFont="1" applyFill="1" applyBorder="1" applyAlignment="1">
      <alignment horizontal="center" vertical="center" wrapText="1"/>
    </xf>
    <xf numFmtId="4" fontId="8" fillId="0" borderId="10" xfId="0" applyNumberFormat="1" applyFont="1" applyBorder="1"/>
    <xf numFmtId="0" fontId="19" fillId="0" borderId="0" xfId="0" applyFont="1" applyAlignment="1">
      <alignment horizontal="left" vertical="top"/>
    </xf>
    <xf numFmtId="0" fontId="19" fillId="0" borderId="11" xfId="0" applyFont="1" applyBorder="1" applyAlignment="1">
      <alignment horizontal="left" vertical="top"/>
    </xf>
    <xf numFmtId="0" fontId="19" fillId="0" borderId="9" xfId="0" applyFont="1" applyBorder="1" applyAlignment="1">
      <alignment horizontal="left" vertical="top"/>
    </xf>
    <xf numFmtId="0" fontId="19" fillId="0" borderId="9" xfId="0" applyFont="1" applyBorder="1" applyAlignment="1">
      <alignment horizontal="right" vertical="top"/>
    </xf>
    <xf numFmtId="9" fontId="0" fillId="7" borderId="7" xfId="0" applyNumberFormat="1" applyFill="1" applyBorder="1"/>
    <xf numFmtId="0" fontId="19" fillId="0" borderId="9" xfId="0" applyFont="1" applyBorder="1" applyAlignment="1">
      <alignment horizontal="center" vertical="top"/>
    </xf>
    <xf numFmtId="4" fontId="16" fillId="7" borderId="7" xfId="0" applyNumberFormat="1" applyFont="1" applyFill="1" applyBorder="1" applyAlignment="1">
      <alignment horizontal="center" vertical="center"/>
    </xf>
    <xf numFmtId="2" fontId="19" fillId="0" borderId="9" xfId="0" applyNumberFormat="1" applyFont="1" applyBorder="1" applyAlignment="1">
      <alignment horizontal="right" vertical="top"/>
    </xf>
    <xf numFmtId="44" fontId="0" fillId="3" borderId="7" xfId="3" applyFont="1" applyFill="1" applyBorder="1" applyAlignment="1"/>
    <xf numFmtId="164" fontId="2" fillId="6" borderId="7" xfId="0" applyNumberFormat="1" applyFont="1" applyFill="1" applyBorder="1"/>
    <xf numFmtId="2" fontId="19" fillId="0" borderId="9" xfId="0" applyNumberFormat="1" applyFont="1" applyBorder="1" applyAlignment="1">
      <alignment horizontal="left" vertical="top"/>
    </xf>
    <xf numFmtId="9" fontId="0" fillId="7" borderId="7" xfId="2" applyFont="1" applyFill="1" applyBorder="1" applyAlignment="1">
      <alignment horizontal="right" vertical="center"/>
    </xf>
    <xf numFmtId="0" fontId="0" fillId="6" borderId="0" xfId="0" applyFill="1"/>
    <xf numFmtId="0" fontId="19" fillId="0" borderId="7" xfId="0" applyFont="1" applyBorder="1" applyAlignment="1">
      <alignment horizontal="left" vertical="top"/>
    </xf>
    <xf numFmtId="0" fontId="9" fillId="0" borderId="9" xfId="0" applyFont="1" applyBorder="1" applyAlignment="1">
      <alignment horizontal="right" vertical="top" wrapText="1"/>
    </xf>
    <xf numFmtId="0" fontId="19" fillId="0" borderId="7" xfId="0" applyFont="1" applyBorder="1" applyAlignment="1">
      <alignment horizontal="center" vertical="top"/>
    </xf>
    <xf numFmtId="0" fontId="14" fillId="5" borderId="0" xfId="0" applyFont="1" applyFill="1"/>
    <xf numFmtId="164" fontId="14" fillId="5" borderId="0" xfId="0" applyNumberFormat="1" applyFont="1" applyFill="1" applyAlignment="1">
      <alignment horizontal="center"/>
    </xf>
    <xf numFmtId="9" fontId="14" fillId="5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left"/>
    </xf>
    <xf numFmtId="0" fontId="2" fillId="5" borderId="0" xfId="0" applyFont="1" applyFill="1" applyAlignment="1">
      <alignment horizontal="right"/>
    </xf>
    <xf numFmtId="0" fontId="2" fillId="5" borderId="0" xfId="0" applyFont="1" applyFill="1"/>
    <xf numFmtId="0" fontId="0" fillId="2" borderId="0" xfId="0" applyFill="1" applyAlignment="1">
      <alignment vertical="center"/>
    </xf>
  </cellXfs>
  <cellStyles count="4">
    <cellStyle name="Millares" xfId="1" builtinId="3"/>
    <cellStyle name="Moneda 7" xfId="3" xr:uid="{0F65A332-F727-4710-BE5E-F3051AFF92B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4B66-8BF7-468D-81DB-D7945E5CD9C3}">
  <sheetPr>
    <pageSetUpPr fitToPage="1"/>
  </sheetPr>
  <dimension ref="A1:L16"/>
  <sheetViews>
    <sheetView workbookViewId="0">
      <selection activeCell="L1" sqref="L1:L1048576"/>
    </sheetView>
  </sheetViews>
  <sheetFormatPr baseColWidth="10" defaultRowHeight="15" x14ac:dyDescent="0.25"/>
  <cols>
    <col min="1" max="1" width="37.140625" bestFit="1" customWidth="1"/>
    <col min="2" max="2" width="9.140625" bestFit="1" customWidth="1"/>
    <col min="3" max="3" width="43.7109375" bestFit="1" customWidth="1"/>
    <col min="4" max="4" width="11.7109375" bestFit="1" customWidth="1"/>
    <col min="5" max="5" width="11" bestFit="1" customWidth="1"/>
    <col min="6" max="6" width="6.5703125" bestFit="1" customWidth="1"/>
    <col min="7" max="7" width="10.7109375" bestFit="1" customWidth="1"/>
    <col min="8" max="8" width="8.85546875" bestFit="1" customWidth="1"/>
    <col min="12" max="12" width="0" hidden="1" customWidth="1"/>
  </cols>
  <sheetData>
    <row r="1" spans="1:12" ht="15.75" x14ac:dyDescent="0.25">
      <c r="A1" s="1" t="s">
        <v>0</v>
      </c>
      <c r="B1" s="2"/>
      <c r="C1" s="3"/>
      <c r="D1" s="3"/>
      <c r="E1" s="3"/>
      <c r="F1" s="4"/>
      <c r="G1" s="3"/>
      <c r="H1" s="5"/>
    </row>
    <row r="2" spans="1:12" x14ac:dyDescent="0.25">
      <c r="A2" s="6" t="s">
        <v>1</v>
      </c>
      <c r="B2" s="2"/>
      <c r="C2" s="3"/>
      <c r="D2" s="3"/>
      <c r="E2" s="3"/>
      <c r="F2" s="4"/>
      <c r="G2" s="3"/>
      <c r="H2" s="5"/>
    </row>
    <row r="3" spans="1:12" ht="15.75" thickBot="1" x14ac:dyDescent="0.3">
      <c r="A3" s="7" t="s">
        <v>2</v>
      </c>
      <c r="B3" s="2"/>
      <c r="C3" s="3" t="s">
        <v>3</v>
      </c>
      <c r="D3" s="3"/>
      <c r="E3" s="3"/>
      <c r="F3" s="4"/>
      <c r="G3" s="3"/>
      <c r="H3" s="5"/>
      <c r="J3" s="70" t="s">
        <v>17</v>
      </c>
      <c r="K3" s="71">
        <f>SUM(K13:K15,H7)</f>
        <v>35582.189699999995</v>
      </c>
    </row>
    <row r="4" spans="1:12" ht="16.5" thickTop="1" thickBot="1" x14ac:dyDescent="0.3">
      <c r="A4" s="8"/>
      <c r="B4" s="9"/>
      <c r="C4" s="10"/>
      <c r="D4" s="10"/>
      <c r="E4" s="11"/>
      <c r="F4" s="12"/>
      <c r="G4" s="13"/>
      <c r="H4" s="5"/>
    </row>
    <row r="5" spans="1:12" ht="45.75" thickBot="1" x14ac:dyDescent="0.3">
      <c r="A5" s="14" t="s">
        <v>4</v>
      </c>
      <c r="B5" s="15" t="s">
        <v>5</v>
      </c>
      <c r="C5" s="16" t="s">
        <v>6</v>
      </c>
      <c r="D5" s="17" t="s">
        <v>7</v>
      </c>
      <c r="E5" s="18" t="s">
        <v>8</v>
      </c>
      <c r="F5" s="19" t="s">
        <v>9</v>
      </c>
      <c r="G5" s="20" t="s">
        <v>10</v>
      </c>
      <c r="H5" s="5"/>
    </row>
    <row r="6" spans="1:12" x14ac:dyDescent="0.25">
      <c r="A6" s="21"/>
      <c r="B6" s="22"/>
      <c r="C6" s="22"/>
      <c r="D6" s="22"/>
      <c r="E6" s="22"/>
      <c r="F6" s="22"/>
      <c r="G6" s="22"/>
      <c r="H6" s="22"/>
    </row>
    <row r="7" spans="1:12" ht="15.75" thickBot="1" x14ac:dyDescent="0.3">
      <c r="A7" s="23" t="s">
        <v>11</v>
      </c>
      <c r="B7" s="24" t="s">
        <v>12</v>
      </c>
      <c r="C7" s="24" t="s">
        <v>13</v>
      </c>
      <c r="D7" s="25">
        <v>103.83329999999999</v>
      </c>
      <c r="E7" s="26">
        <v>33976.29</v>
      </c>
      <c r="F7" s="27">
        <v>0.15</v>
      </c>
      <c r="G7" s="28">
        <f>+E7*F7</f>
        <v>5096.4435000000003</v>
      </c>
      <c r="H7" s="29">
        <f>SUM(G7)</f>
        <v>5096.4435000000003</v>
      </c>
    </row>
    <row r="8" spans="1:12" ht="15.75" thickTop="1" x14ac:dyDescent="0.25"/>
    <row r="9" spans="1:12" x14ac:dyDescent="0.25">
      <c r="A9" s="38" t="s">
        <v>18</v>
      </c>
      <c r="B9" s="4"/>
      <c r="C9" s="3"/>
      <c r="D9" s="39"/>
      <c r="E9" s="40"/>
      <c r="F9" s="40"/>
      <c r="G9" s="3"/>
      <c r="H9" s="3"/>
      <c r="I9" s="3"/>
      <c r="J9" s="3"/>
    </row>
    <row r="10" spans="1:12" x14ac:dyDescent="0.25">
      <c r="A10" s="41" t="s">
        <v>19</v>
      </c>
      <c r="J10" s="3"/>
    </row>
    <row r="11" spans="1:12" x14ac:dyDescent="0.25">
      <c r="A11" s="41" t="s">
        <v>2</v>
      </c>
      <c r="B11" s="42"/>
      <c r="C11" s="43"/>
      <c r="D11" s="44"/>
      <c r="E11" s="42"/>
      <c r="F11" s="42"/>
      <c r="J11" s="3"/>
    </row>
    <row r="12" spans="1:12" x14ac:dyDescent="0.25">
      <c r="A12" s="45"/>
      <c r="B12" s="42"/>
      <c r="C12" s="43"/>
      <c r="D12" s="44"/>
      <c r="E12" s="42"/>
      <c r="F12" s="42"/>
      <c r="J12" s="3"/>
    </row>
    <row r="13" spans="1:12" x14ac:dyDescent="0.25">
      <c r="A13" s="46" t="s">
        <v>4</v>
      </c>
      <c r="B13" s="46" t="s">
        <v>5</v>
      </c>
      <c r="C13" s="47" t="s">
        <v>6</v>
      </c>
      <c r="D13" s="48" t="s">
        <v>20</v>
      </c>
      <c r="E13" s="46" t="s">
        <v>21</v>
      </c>
      <c r="F13" s="48" t="s">
        <v>22</v>
      </c>
      <c r="G13" s="48" t="s">
        <v>23</v>
      </c>
      <c r="H13" s="48" t="s">
        <v>24</v>
      </c>
      <c r="I13" s="48" t="s">
        <v>25</v>
      </c>
      <c r="J13" s="48" t="s">
        <v>17</v>
      </c>
    </row>
    <row r="14" spans="1:12" s="3" customFormat="1" x14ac:dyDescent="0.25">
      <c r="A14" s="65"/>
      <c r="B14" s="2"/>
      <c r="D14" s="39"/>
      <c r="E14" s="40"/>
      <c r="G14" s="54"/>
      <c r="I14" s="56"/>
      <c r="J14" s="56"/>
      <c r="K14" s="66"/>
      <c r="L14" s="55"/>
    </row>
    <row r="15" spans="1:12" s="3" customFormat="1" ht="15.75" thickBot="1" x14ac:dyDescent="0.2">
      <c r="A15" s="23" t="s">
        <v>47</v>
      </c>
      <c r="B15" s="24" t="s">
        <v>48</v>
      </c>
      <c r="C15" s="24" t="s">
        <v>49</v>
      </c>
      <c r="D15" s="57">
        <v>28.1</v>
      </c>
      <c r="E15" s="69">
        <v>0.15</v>
      </c>
      <c r="F15" s="59">
        <f>+D15*E15</f>
        <v>4.2149999999999999</v>
      </c>
      <c r="G15" s="60">
        <v>14</v>
      </c>
      <c r="H15" s="59">
        <f>+F15*G15</f>
        <v>59.01</v>
      </c>
      <c r="I15" s="61">
        <v>516.62</v>
      </c>
      <c r="J15" s="62">
        <f>+H15*I15</f>
        <v>30485.746199999998</v>
      </c>
      <c r="K15" s="63">
        <f>SUM(J15:J15)</f>
        <v>30485.746199999998</v>
      </c>
      <c r="L15" s="64">
        <v>516.61689999999999</v>
      </c>
    </row>
    <row r="16" spans="1:12" ht="15.75" thickTop="1" x14ac:dyDescent="0.25"/>
  </sheetData>
  <pageMargins left="0.7" right="0.7" top="0.75" bottom="0.75" header="0.3" footer="0.3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47E4-DE28-4145-8E38-04D0E87217F2}">
  <sheetPr>
    <pageSetUpPr fitToPage="1"/>
  </sheetPr>
  <dimension ref="A1:L11"/>
  <sheetViews>
    <sheetView workbookViewId="0">
      <selection activeCell="L1" sqref="L1:L1048576"/>
    </sheetView>
  </sheetViews>
  <sheetFormatPr baseColWidth="10" defaultRowHeight="15" x14ac:dyDescent="0.25"/>
  <cols>
    <col min="1" max="1" width="48.5703125" bestFit="1" customWidth="1"/>
    <col min="2" max="2" width="9.140625" bestFit="1" customWidth="1"/>
    <col min="3" max="3" width="39" bestFit="1" customWidth="1"/>
    <col min="12" max="12" width="0" hidden="1" customWidth="1"/>
  </cols>
  <sheetData>
    <row r="1" spans="1:12" x14ac:dyDescent="0.25">
      <c r="A1" s="38" t="s">
        <v>69</v>
      </c>
      <c r="B1" s="4"/>
      <c r="C1" s="3"/>
      <c r="D1" s="39"/>
      <c r="E1" s="40"/>
      <c r="F1" s="40"/>
      <c r="G1" s="3"/>
      <c r="H1" s="3"/>
      <c r="I1" s="3"/>
      <c r="J1" s="3"/>
    </row>
    <row r="2" spans="1:12" x14ac:dyDescent="0.25">
      <c r="A2" s="41" t="s">
        <v>70</v>
      </c>
      <c r="J2" s="3"/>
    </row>
    <row r="3" spans="1:12" x14ac:dyDescent="0.25">
      <c r="A3" s="41" t="s">
        <v>2</v>
      </c>
      <c r="B3" s="42"/>
      <c r="C3" s="43"/>
      <c r="D3" s="44"/>
      <c r="E3" s="42"/>
      <c r="F3" s="42"/>
      <c r="J3" s="3"/>
    </row>
    <row r="4" spans="1:12" x14ac:dyDescent="0.25">
      <c r="A4" s="45"/>
      <c r="B4" s="42"/>
      <c r="C4" s="43"/>
      <c r="D4" s="44"/>
      <c r="E4" s="42"/>
      <c r="F4" s="42"/>
      <c r="J4" s="3"/>
    </row>
    <row r="5" spans="1:12" x14ac:dyDescent="0.25">
      <c r="A5" s="46" t="s">
        <v>4</v>
      </c>
      <c r="B5" s="46" t="s">
        <v>5</v>
      </c>
      <c r="C5" s="47" t="s">
        <v>6</v>
      </c>
      <c r="D5" s="48" t="s">
        <v>20</v>
      </c>
      <c r="E5" s="46" t="s">
        <v>21</v>
      </c>
      <c r="F5" s="48" t="s">
        <v>22</v>
      </c>
      <c r="G5" s="48" t="s">
        <v>23</v>
      </c>
      <c r="H5" s="48" t="s">
        <v>24</v>
      </c>
      <c r="I5" s="48" t="s">
        <v>25</v>
      </c>
      <c r="J5" s="48" t="s">
        <v>17</v>
      </c>
    </row>
    <row r="7" spans="1:12" s="3" customFormat="1" x14ac:dyDescent="0.25">
      <c r="A7" s="49"/>
      <c r="B7" s="50"/>
      <c r="C7" s="51"/>
      <c r="D7" s="52"/>
      <c r="E7" s="53"/>
      <c r="G7" s="54"/>
      <c r="I7" s="56"/>
      <c r="J7" s="56"/>
      <c r="K7" s="66"/>
      <c r="L7" s="55"/>
    </row>
    <row r="8" spans="1:12" s="3" customFormat="1" x14ac:dyDescent="0.15">
      <c r="A8" s="86" t="s">
        <v>87</v>
      </c>
      <c r="B8" s="87" t="s">
        <v>88</v>
      </c>
      <c r="C8" s="88" t="s">
        <v>89</v>
      </c>
      <c r="D8" s="89">
        <v>126.7</v>
      </c>
      <c r="E8" s="69">
        <v>0.15</v>
      </c>
      <c r="F8" s="59">
        <f>+D8*E8</f>
        <v>19.004999999999999</v>
      </c>
      <c r="G8" s="91">
        <v>1</v>
      </c>
      <c r="H8" s="59">
        <f>+F8*G8</f>
        <v>19.004999999999999</v>
      </c>
      <c r="I8" s="61">
        <v>107</v>
      </c>
      <c r="J8" s="62">
        <f>+H8*I8</f>
        <v>2033.5349999999999</v>
      </c>
      <c r="K8" s="68"/>
      <c r="L8" s="93">
        <v>107</v>
      </c>
    </row>
    <row r="9" spans="1:12" s="3" customFormat="1" x14ac:dyDescent="0.25">
      <c r="A9" s="86"/>
      <c r="B9" s="87" t="s">
        <v>90</v>
      </c>
      <c r="C9" s="88" t="s">
        <v>91</v>
      </c>
      <c r="D9" s="89">
        <v>126.6</v>
      </c>
      <c r="E9" s="69">
        <v>0.15</v>
      </c>
      <c r="F9" s="59">
        <f>+D9*E9</f>
        <v>18.989999999999998</v>
      </c>
      <c r="G9" s="91">
        <v>1</v>
      </c>
      <c r="H9" s="59">
        <f>+F9*G9</f>
        <v>18.989999999999998</v>
      </c>
      <c r="I9" s="61">
        <v>78</v>
      </c>
      <c r="J9" s="62">
        <f>+H9*I9</f>
        <v>1481.2199999999998</v>
      </c>
      <c r="K9" s="66"/>
      <c r="L9" s="93">
        <v>78</v>
      </c>
    </row>
    <row r="10" spans="1:12" s="3" customFormat="1" ht="15.75" thickBot="1" x14ac:dyDescent="0.2">
      <c r="A10" s="86"/>
      <c r="B10" s="87" t="s">
        <v>92</v>
      </c>
      <c r="C10" s="88" t="s">
        <v>93</v>
      </c>
      <c r="D10" s="89">
        <v>126.6</v>
      </c>
      <c r="E10" s="69">
        <v>0.15</v>
      </c>
      <c r="F10" s="59">
        <f>+D10*E10</f>
        <v>18.989999999999998</v>
      </c>
      <c r="G10" s="91">
        <v>1</v>
      </c>
      <c r="H10" s="59">
        <f>+F10*G10</f>
        <v>18.989999999999998</v>
      </c>
      <c r="I10" s="61">
        <v>12</v>
      </c>
      <c r="J10" s="62">
        <f>+H10*I10</f>
        <v>227.88</v>
      </c>
      <c r="K10" s="63">
        <f>SUM(J8:J10)</f>
        <v>3742.6349999999998</v>
      </c>
      <c r="L10" s="93">
        <v>12</v>
      </c>
    </row>
    <row r="11" spans="1:12" ht="15.75" thickTop="1" x14ac:dyDescent="0.25"/>
  </sheetData>
  <pageMargins left="0.7" right="0.7" top="0.75" bottom="0.75" header="0.3" footer="0.3"/>
  <pageSetup scale="6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14AC7-7E70-4D48-9F94-E3C02B8873CA}">
  <sheetPr>
    <pageSetUpPr fitToPage="1"/>
  </sheetPr>
  <dimension ref="A1:L15"/>
  <sheetViews>
    <sheetView workbookViewId="0">
      <selection activeCell="F15" sqref="F15"/>
    </sheetView>
  </sheetViews>
  <sheetFormatPr baseColWidth="10" defaultRowHeight="15" x14ac:dyDescent="0.25"/>
  <cols>
    <col min="1" max="1" width="44.28515625" bestFit="1" customWidth="1"/>
    <col min="2" max="2" width="9.140625" bestFit="1" customWidth="1"/>
    <col min="3" max="3" width="34.42578125" bestFit="1" customWidth="1"/>
    <col min="12" max="12" width="0" hidden="1" customWidth="1"/>
  </cols>
  <sheetData>
    <row r="1" spans="1:12" x14ac:dyDescent="0.25">
      <c r="A1" s="38" t="s">
        <v>69</v>
      </c>
      <c r="B1" s="4"/>
      <c r="C1" s="3"/>
      <c r="D1" s="39"/>
      <c r="E1" s="40"/>
      <c r="F1" s="40"/>
      <c r="G1" s="3"/>
      <c r="H1" s="3"/>
      <c r="I1" s="3"/>
      <c r="J1" s="3"/>
    </row>
    <row r="2" spans="1:12" x14ac:dyDescent="0.25">
      <c r="A2" s="41" t="s">
        <v>70</v>
      </c>
      <c r="J2" s="3"/>
    </row>
    <row r="3" spans="1:12" x14ac:dyDescent="0.25">
      <c r="A3" s="41" t="s">
        <v>2</v>
      </c>
      <c r="B3" s="42"/>
      <c r="C3" s="43"/>
      <c r="D3" s="44"/>
      <c r="E3" s="42"/>
      <c r="F3" s="42"/>
      <c r="J3" s="3"/>
    </row>
    <row r="4" spans="1:12" s="3" customFormat="1" x14ac:dyDescent="0.25">
      <c r="A4" s="95" t="s">
        <v>103</v>
      </c>
      <c r="B4"/>
      <c r="C4"/>
      <c r="D4"/>
      <c r="E4"/>
      <c r="G4"/>
      <c r="I4" s="56"/>
      <c r="J4" s="56"/>
      <c r="K4" s="68"/>
      <c r="L4"/>
    </row>
    <row r="5" spans="1:12" x14ac:dyDescent="0.25">
      <c r="A5" s="46" t="s">
        <v>4</v>
      </c>
      <c r="B5" s="46" t="s">
        <v>5</v>
      </c>
      <c r="C5" s="47" t="s">
        <v>6</v>
      </c>
      <c r="D5" s="48" t="s">
        <v>20</v>
      </c>
      <c r="E5" s="46" t="s">
        <v>21</v>
      </c>
      <c r="F5" s="48" t="s">
        <v>22</v>
      </c>
      <c r="G5" s="48" t="s">
        <v>23</v>
      </c>
      <c r="H5" s="48" t="s">
        <v>24</v>
      </c>
      <c r="I5" s="48" t="s">
        <v>25</v>
      </c>
      <c r="J5" s="48" t="s">
        <v>17</v>
      </c>
    </row>
    <row r="7" spans="1:12" ht="15.75" thickBot="1" x14ac:dyDescent="0.3">
      <c r="A7" s="86" t="s">
        <v>141</v>
      </c>
      <c r="B7" s="87" t="s">
        <v>142</v>
      </c>
      <c r="C7" s="88" t="s">
        <v>143</v>
      </c>
      <c r="D7" s="89">
        <v>563.20000000000005</v>
      </c>
      <c r="E7" s="94">
        <v>33.200000000000003</v>
      </c>
      <c r="F7" s="59"/>
      <c r="G7" s="91"/>
      <c r="H7" s="59">
        <v>33.200000000000003</v>
      </c>
      <c r="I7" s="61">
        <v>39</v>
      </c>
      <c r="J7" s="62">
        <f>+H7*I7</f>
        <v>1294.8000000000002</v>
      </c>
      <c r="K7" s="63">
        <f>SUM(J7:J7)</f>
        <v>1294.8000000000002</v>
      </c>
      <c r="L7" s="93">
        <v>39</v>
      </c>
    </row>
    <row r="8" spans="1:12" ht="15.75" thickTop="1" x14ac:dyDescent="0.25"/>
    <row r="9" spans="1:12" x14ac:dyDescent="0.25">
      <c r="A9" s="95" t="s">
        <v>146</v>
      </c>
      <c r="B9" s="98"/>
    </row>
    <row r="10" spans="1:12" x14ac:dyDescent="0.25">
      <c r="A10" s="46" t="s">
        <v>4</v>
      </c>
      <c r="B10" s="46" t="s">
        <v>5</v>
      </c>
      <c r="C10" s="47" t="s">
        <v>6</v>
      </c>
      <c r="D10" s="48" t="s">
        <v>20</v>
      </c>
      <c r="E10" s="46" t="s">
        <v>21</v>
      </c>
      <c r="F10" s="48" t="s">
        <v>22</v>
      </c>
      <c r="G10" s="48" t="s">
        <v>23</v>
      </c>
      <c r="H10" s="48" t="s">
        <v>24</v>
      </c>
      <c r="I10" s="48" t="s">
        <v>25</v>
      </c>
      <c r="J10" s="48" t="s">
        <v>17</v>
      </c>
      <c r="L10" s="96" t="s">
        <v>104</v>
      </c>
    </row>
    <row r="12" spans="1:12" ht="15.75" thickBot="1" x14ac:dyDescent="0.3">
      <c r="A12" s="86" t="s">
        <v>141</v>
      </c>
      <c r="B12" s="87" t="s">
        <v>142</v>
      </c>
      <c r="C12" s="88" t="s">
        <v>143</v>
      </c>
      <c r="D12" s="100">
        <v>524.29999999999995</v>
      </c>
      <c r="E12" s="94">
        <v>33.200000000000003</v>
      </c>
      <c r="F12" s="59"/>
      <c r="G12" s="91"/>
      <c r="H12" s="59">
        <v>33.200000000000003</v>
      </c>
      <c r="I12" s="61">
        <v>43</v>
      </c>
      <c r="J12" s="62">
        <f>+H12*I12</f>
        <v>1427.6000000000001</v>
      </c>
      <c r="K12" s="63">
        <f>SUM(J12:J12)</f>
        <v>1427.6000000000001</v>
      </c>
      <c r="L12" s="93">
        <v>43</v>
      </c>
    </row>
    <row r="13" spans="1:12" ht="15.75" thickTop="1" x14ac:dyDescent="0.25"/>
    <row r="14" spans="1:12" ht="15.75" thickBot="1" x14ac:dyDescent="0.3">
      <c r="J14" s="21" t="s">
        <v>62</v>
      </c>
      <c r="K14" s="71">
        <f>SUM(K5:K12)</f>
        <v>2722.4000000000005</v>
      </c>
    </row>
    <row r="15" spans="1:12" ht="15.75" thickTop="1" x14ac:dyDescent="0.25"/>
  </sheetData>
  <pageMargins left="0.7" right="0.7" top="0.75" bottom="0.75" header="0.3" footer="0.3"/>
  <pageSetup scale="6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0180-0530-4851-A24D-28FF6EB2B79D}">
  <sheetPr>
    <pageSetUpPr fitToPage="1"/>
  </sheetPr>
  <dimension ref="A1:H32"/>
  <sheetViews>
    <sheetView workbookViewId="0">
      <selection activeCell="G15" sqref="F15:G15"/>
    </sheetView>
  </sheetViews>
  <sheetFormatPr baseColWidth="10" defaultRowHeight="15" x14ac:dyDescent="0.25"/>
  <cols>
    <col min="2" max="2" width="42.7109375" customWidth="1"/>
    <col min="4" max="4" width="40.5703125" customWidth="1"/>
    <col min="5" max="5" width="11.28515625" bestFit="1" customWidth="1"/>
    <col min="6" max="6" width="9.5703125" bestFit="1" customWidth="1"/>
    <col min="258" max="258" width="42.7109375" customWidth="1"/>
    <col min="260" max="260" width="40.5703125" customWidth="1"/>
    <col min="261" max="261" width="11.28515625" bestFit="1" customWidth="1"/>
    <col min="262" max="262" width="9.5703125" bestFit="1" customWidth="1"/>
    <col min="514" max="514" width="42.7109375" customWidth="1"/>
    <col min="516" max="516" width="40.5703125" customWidth="1"/>
    <col min="517" max="517" width="11.28515625" bestFit="1" customWidth="1"/>
    <col min="518" max="518" width="9.5703125" bestFit="1" customWidth="1"/>
    <col min="770" max="770" width="42.7109375" customWidth="1"/>
    <col min="772" max="772" width="40.5703125" customWidth="1"/>
    <col min="773" max="773" width="11.28515625" bestFit="1" customWidth="1"/>
    <col min="774" max="774" width="9.5703125" bestFit="1" customWidth="1"/>
    <col min="1026" max="1026" width="42.7109375" customWidth="1"/>
    <col min="1028" max="1028" width="40.5703125" customWidth="1"/>
    <col min="1029" max="1029" width="11.28515625" bestFit="1" customWidth="1"/>
    <col min="1030" max="1030" width="9.5703125" bestFit="1" customWidth="1"/>
    <col min="1282" max="1282" width="42.7109375" customWidth="1"/>
    <col min="1284" max="1284" width="40.5703125" customWidth="1"/>
    <col min="1285" max="1285" width="11.28515625" bestFit="1" customWidth="1"/>
    <col min="1286" max="1286" width="9.5703125" bestFit="1" customWidth="1"/>
    <col min="1538" max="1538" width="42.7109375" customWidth="1"/>
    <col min="1540" max="1540" width="40.5703125" customWidth="1"/>
    <col min="1541" max="1541" width="11.28515625" bestFit="1" customWidth="1"/>
    <col min="1542" max="1542" width="9.5703125" bestFit="1" customWidth="1"/>
    <col min="1794" max="1794" width="42.7109375" customWidth="1"/>
    <col min="1796" max="1796" width="40.5703125" customWidth="1"/>
    <col min="1797" max="1797" width="11.28515625" bestFit="1" customWidth="1"/>
    <col min="1798" max="1798" width="9.5703125" bestFit="1" customWidth="1"/>
    <col min="2050" max="2050" width="42.7109375" customWidth="1"/>
    <col min="2052" max="2052" width="40.5703125" customWidth="1"/>
    <col min="2053" max="2053" width="11.28515625" bestFit="1" customWidth="1"/>
    <col min="2054" max="2054" width="9.5703125" bestFit="1" customWidth="1"/>
    <col min="2306" max="2306" width="42.7109375" customWidth="1"/>
    <col min="2308" max="2308" width="40.5703125" customWidth="1"/>
    <col min="2309" max="2309" width="11.28515625" bestFit="1" customWidth="1"/>
    <col min="2310" max="2310" width="9.5703125" bestFit="1" customWidth="1"/>
    <col min="2562" max="2562" width="42.7109375" customWidth="1"/>
    <col min="2564" max="2564" width="40.5703125" customWidth="1"/>
    <col min="2565" max="2565" width="11.28515625" bestFit="1" customWidth="1"/>
    <col min="2566" max="2566" width="9.5703125" bestFit="1" customWidth="1"/>
    <col min="2818" max="2818" width="42.7109375" customWidth="1"/>
    <col min="2820" max="2820" width="40.5703125" customWidth="1"/>
    <col min="2821" max="2821" width="11.28515625" bestFit="1" customWidth="1"/>
    <col min="2822" max="2822" width="9.5703125" bestFit="1" customWidth="1"/>
    <col min="3074" max="3074" width="42.7109375" customWidth="1"/>
    <col min="3076" max="3076" width="40.5703125" customWidth="1"/>
    <col min="3077" max="3077" width="11.28515625" bestFit="1" customWidth="1"/>
    <col min="3078" max="3078" width="9.5703125" bestFit="1" customWidth="1"/>
    <col min="3330" max="3330" width="42.7109375" customWidth="1"/>
    <col min="3332" max="3332" width="40.5703125" customWidth="1"/>
    <col min="3333" max="3333" width="11.28515625" bestFit="1" customWidth="1"/>
    <col min="3334" max="3334" width="9.5703125" bestFit="1" customWidth="1"/>
    <col min="3586" max="3586" width="42.7109375" customWidth="1"/>
    <col min="3588" max="3588" width="40.5703125" customWidth="1"/>
    <col min="3589" max="3589" width="11.28515625" bestFit="1" customWidth="1"/>
    <col min="3590" max="3590" width="9.5703125" bestFit="1" customWidth="1"/>
    <col min="3842" max="3842" width="42.7109375" customWidth="1"/>
    <col min="3844" max="3844" width="40.5703125" customWidth="1"/>
    <col min="3845" max="3845" width="11.28515625" bestFit="1" customWidth="1"/>
    <col min="3846" max="3846" width="9.5703125" bestFit="1" customWidth="1"/>
    <col min="4098" max="4098" width="42.7109375" customWidth="1"/>
    <col min="4100" max="4100" width="40.5703125" customWidth="1"/>
    <col min="4101" max="4101" width="11.28515625" bestFit="1" customWidth="1"/>
    <col min="4102" max="4102" width="9.5703125" bestFit="1" customWidth="1"/>
    <col min="4354" max="4354" width="42.7109375" customWidth="1"/>
    <col min="4356" max="4356" width="40.5703125" customWidth="1"/>
    <col min="4357" max="4357" width="11.28515625" bestFit="1" customWidth="1"/>
    <col min="4358" max="4358" width="9.5703125" bestFit="1" customWidth="1"/>
    <col min="4610" max="4610" width="42.7109375" customWidth="1"/>
    <col min="4612" max="4612" width="40.5703125" customWidth="1"/>
    <col min="4613" max="4613" width="11.28515625" bestFit="1" customWidth="1"/>
    <col min="4614" max="4614" width="9.5703125" bestFit="1" customWidth="1"/>
    <col min="4866" max="4866" width="42.7109375" customWidth="1"/>
    <col min="4868" max="4868" width="40.5703125" customWidth="1"/>
    <col min="4869" max="4869" width="11.28515625" bestFit="1" customWidth="1"/>
    <col min="4870" max="4870" width="9.5703125" bestFit="1" customWidth="1"/>
    <col min="5122" max="5122" width="42.7109375" customWidth="1"/>
    <col min="5124" max="5124" width="40.5703125" customWidth="1"/>
    <col min="5125" max="5125" width="11.28515625" bestFit="1" customWidth="1"/>
    <col min="5126" max="5126" width="9.5703125" bestFit="1" customWidth="1"/>
    <col min="5378" max="5378" width="42.7109375" customWidth="1"/>
    <col min="5380" max="5380" width="40.5703125" customWidth="1"/>
    <col min="5381" max="5381" width="11.28515625" bestFit="1" customWidth="1"/>
    <col min="5382" max="5382" width="9.5703125" bestFit="1" customWidth="1"/>
    <col min="5634" max="5634" width="42.7109375" customWidth="1"/>
    <col min="5636" max="5636" width="40.5703125" customWidth="1"/>
    <col min="5637" max="5637" width="11.28515625" bestFit="1" customWidth="1"/>
    <col min="5638" max="5638" width="9.5703125" bestFit="1" customWidth="1"/>
    <col min="5890" max="5890" width="42.7109375" customWidth="1"/>
    <col min="5892" max="5892" width="40.5703125" customWidth="1"/>
    <col min="5893" max="5893" width="11.28515625" bestFit="1" customWidth="1"/>
    <col min="5894" max="5894" width="9.5703125" bestFit="1" customWidth="1"/>
    <col min="6146" max="6146" width="42.7109375" customWidth="1"/>
    <col min="6148" max="6148" width="40.5703125" customWidth="1"/>
    <col min="6149" max="6149" width="11.28515625" bestFit="1" customWidth="1"/>
    <col min="6150" max="6150" width="9.5703125" bestFit="1" customWidth="1"/>
    <col min="6402" max="6402" width="42.7109375" customWidth="1"/>
    <col min="6404" max="6404" width="40.5703125" customWidth="1"/>
    <col min="6405" max="6405" width="11.28515625" bestFit="1" customWidth="1"/>
    <col min="6406" max="6406" width="9.5703125" bestFit="1" customWidth="1"/>
    <col min="6658" max="6658" width="42.7109375" customWidth="1"/>
    <col min="6660" max="6660" width="40.5703125" customWidth="1"/>
    <col min="6661" max="6661" width="11.28515625" bestFit="1" customWidth="1"/>
    <col min="6662" max="6662" width="9.5703125" bestFit="1" customWidth="1"/>
    <col min="6914" max="6914" width="42.7109375" customWidth="1"/>
    <col min="6916" max="6916" width="40.5703125" customWidth="1"/>
    <col min="6917" max="6917" width="11.28515625" bestFit="1" customWidth="1"/>
    <col min="6918" max="6918" width="9.5703125" bestFit="1" customWidth="1"/>
    <col min="7170" max="7170" width="42.7109375" customWidth="1"/>
    <col min="7172" max="7172" width="40.5703125" customWidth="1"/>
    <col min="7173" max="7173" width="11.28515625" bestFit="1" customWidth="1"/>
    <col min="7174" max="7174" width="9.5703125" bestFit="1" customWidth="1"/>
    <col min="7426" max="7426" width="42.7109375" customWidth="1"/>
    <col min="7428" max="7428" width="40.5703125" customWidth="1"/>
    <col min="7429" max="7429" width="11.28515625" bestFit="1" customWidth="1"/>
    <col min="7430" max="7430" width="9.5703125" bestFit="1" customWidth="1"/>
    <col min="7682" max="7682" width="42.7109375" customWidth="1"/>
    <col min="7684" max="7684" width="40.5703125" customWidth="1"/>
    <col min="7685" max="7685" width="11.28515625" bestFit="1" customWidth="1"/>
    <col min="7686" max="7686" width="9.5703125" bestFit="1" customWidth="1"/>
    <col min="7938" max="7938" width="42.7109375" customWidth="1"/>
    <col min="7940" max="7940" width="40.5703125" customWidth="1"/>
    <col min="7941" max="7941" width="11.28515625" bestFit="1" customWidth="1"/>
    <col min="7942" max="7942" width="9.5703125" bestFit="1" customWidth="1"/>
    <col min="8194" max="8194" width="42.7109375" customWidth="1"/>
    <col min="8196" max="8196" width="40.5703125" customWidth="1"/>
    <col min="8197" max="8197" width="11.28515625" bestFit="1" customWidth="1"/>
    <col min="8198" max="8198" width="9.5703125" bestFit="1" customWidth="1"/>
    <col min="8450" max="8450" width="42.7109375" customWidth="1"/>
    <col min="8452" max="8452" width="40.5703125" customWidth="1"/>
    <col min="8453" max="8453" width="11.28515625" bestFit="1" customWidth="1"/>
    <col min="8454" max="8454" width="9.5703125" bestFit="1" customWidth="1"/>
    <col min="8706" max="8706" width="42.7109375" customWidth="1"/>
    <col min="8708" max="8708" width="40.5703125" customWidth="1"/>
    <col min="8709" max="8709" width="11.28515625" bestFit="1" customWidth="1"/>
    <col min="8710" max="8710" width="9.5703125" bestFit="1" customWidth="1"/>
    <col min="8962" max="8962" width="42.7109375" customWidth="1"/>
    <col min="8964" max="8964" width="40.5703125" customWidth="1"/>
    <col min="8965" max="8965" width="11.28515625" bestFit="1" customWidth="1"/>
    <col min="8966" max="8966" width="9.5703125" bestFit="1" customWidth="1"/>
    <col min="9218" max="9218" width="42.7109375" customWidth="1"/>
    <col min="9220" max="9220" width="40.5703125" customWidth="1"/>
    <col min="9221" max="9221" width="11.28515625" bestFit="1" customWidth="1"/>
    <col min="9222" max="9222" width="9.5703125" bestFit="1" customWidth="1"/>
    <col min="9474" max="9474" width="42.7109375" customWidth="1"/>
    <col min="9476" max="9476" width="40.5703125" customWidth="1"/>
    <col min="9477" max="9477" width="11.28515625" bestFit="1" customWidth="1"/>
    <col min="9478" max="9478" width="9.5703125" bestFit="1" customWidth="1"/>
    <col min="9730" max="9730" width="42.7109375" customWidth="1"/>
    <col min="9732" max="9732" width="40.5703125" customWidth="1"/>
    <col min="9733" max="9733" width="11.28515625" bestFit="1" customWidth="1"/>
    <col min="9734" max="9734" width="9.5703125" bestFit="1" customWidth="1"/>
    <col min="9986" max="9986" width="42.7109375" customWidth="1"/>
    <col min="9988" max="9988" width="40.5703125" customWidth="1"/>
    <col min="9989" max="9989" width="11.28515625" bestFit="1" customWidth="1"/>
    <col min="9990" max="9990" width="9.5703125" bestFit="1" customWidth="1"/>
    <col min="10242" max="10242" width="42.7109375" customWidth="1"/>
    <col min="10244" max="10244" width="40.5703125" customWidth="1"/>
    <col min="10245" max="10245" width="11.28515625" bestFit="1" customWidth="1"/>
    <col min="10246" max="10246" width="9.5703125" bestFit="1" customWidth="1"/>
    <col min="10498" max="10498" width="42.7109375" customWidth="1"/>
    <col min="10500" max="10500" width="40.5703125" customWidth="1"/>
    <col min="10501" max="10501" width="11.28515625" bestFit="1" customWidth="1"/>
    <col min="10502" max="10502" width="9.5703125" bestFit="1" customWidth="1"/>
    <col min="10754" max="10754" width="42.7109375" customWidth="1"/>
    <col min="10756" max="10756" width="40.5703125" customWidth="1"/>
    <col min="10757" max="10757" width="11.28515625" bestFit="1" customWidth="1"/>
    <col min="10758" max="10758" width="9.5703125" bestFit="1" customWidth="1"/>
    <col min="11010" max="11010" width="42.7109375" customWidth="1"/>
    <col min="11012" max="11012" width="40.5703125" customWidth="1"/>
    <col min="11013" max="11013" width="11.28515625" bestFit="1" customWidth="1"/>
    <col min="11014" max="11014" width="9.5703125" bestFit="1" customWidth="1"/>
    <col min="11266" max="11266" width="42.7109375" customWidth="1"/>
    <col min="11268" max="11268" width="40.5703125" customWidth="1"/>
    <col min="11269" max="11269" width="11.28515625" bestFit="1" customWidth="1"/>
    <col min="11270" max="11270" width="9.5703125" bestFit="1" customWidth="1"/>
    <col min="11522" max="11522" width="42.7109375" customWidth="1"/>
    <col min="11524" max="11524" width="40.5703125" customWidth="1"/>
    <col min="11525" max="11525" width="11.28515625" bestFit="1" customWidth="1"/>
    <col min="11526" max="11526" width="9.5703125" bestFit="1" customWidth="1"/>
    <col min="11778" max="11778" width="42.7109375" customWidth="1"/>
    <col min="11780" max="11780" width="40.5703125" customWidth="1"/>
    <col min="11781" max="11781" width="11.28515625" bestFit="1" customWidth="1"/>
    <col min="11782" max="11782" width="9.5703125" bestFit="1" customWidth="1"/>
    <col min="12034" max="12034" width="42.7109375" customWidth="1"/>
    <col min="12036" max="12036" width="40.5703125" customWidth="1"/>
    <col min="12037" max="12037" width="11.28515625" bestFit="1" customWidth="1"/>
    <col min="12038" max="12038" width="9.5703125" bestFit="1" customWidth="1"/>
    <col min="12290" max="12290" width="42.7109375" customWidth="1"/>
    <col min="12292" max="12292" width="40.5703125" customWidth="1"/>
    <col min="12293" max="12293" width="11.28515625" bestFit="1" customWidth="1"/>
    <col min="12294" max="12294" width="9.5703125" bestFit="1" customWidth="1"/>
    <col min="12546" max="12546" width="42.7109375" customWidth="1"/>
    <col min="12548" max="12548" width="40.5703125" customWidth="1"/>
    <col min="12549" max="12549" width="11.28515625" bestFit="1" customWidth="1"/>
    <col min="12550" max="12550" width="9.5703125" bestFit="1" customWidth="1"/>
    <col min="12802" max="12802" width="42.7109375" customWidth="1"/>
    <col min="12804" max="12804" width="40.5703125" customWidth="1"/>
    <col min="12805" max="12805" width="11.28515625" bestFit="1" customWidth="1"/>
    <col min="12806" max="12806" width="9.5703125" bestFit="1" customWidth="1"/>
    <col min="13058" max="13058" width="42.7109375" customWidth="1"/>
    <col min="13060" max="13060" width="40.5703125" customWidth="1"/>
    <col min="13061" max="13061" width="11.28515625" bestFit="1" customWidth="1"/>
    <col min="13062" max="13062" width="9.5703125" bestFit="1" customWidth="1"/>
    <col min="13314" max="13314" width="42.7109375" customWidth="1"/>
    <col min="13316" max="13316" width="40.5703125" customWidth="1"/>
    <col min="13317" max="13317" width="11.28515625" bestFit="1" customWidth="1"/>
    <col min="13318" max="13318" width="9.5703125" bestFit="1" customWidth="1"/>
    <col min="13570" max="13570" width="42.7109375" customWidth="1"/>
    <col min="13572" max="13572" width="40.5703125" customWidth="1"/>
    <col min="13573" max="13573" width="11.28515625" bestFit="1" customWidth="1"/>
    <col min="13574" max="13574" width="9.5703125" bestFit="1" customWidth="1"/>
    <col min="13826" max="13826" width="42.7109375" customWidth="1"/>
    <col min="13828" max="13828" width="40.5703125" customWidth="1"/>
    <col min="13829" max="13829" width="11.28515625" bestFit="1" customWidth="1"/>
    <col min="13830" max="13830" width="9.5703125" bestFit="1" customWidth="1"/>
    <col min="14082" max="14082" width="42.7109375" customWidth="1"/>
    <col min="14084" max="14084" width="40.5703125" customWidth="1"/>
    <col min="14085" max="14085" width="11.28515625" bestFit="1" customWidth="1"/>
    <col min="14086" max="14086" width="9.5703125" bestFit="1" customWidth="1"/>
    <col min="14338" max="14338" width="42.7109375" customWidth="1"/>
    <col min="14340" max="14340" width="40.5703125" customWidth="1"/>
    <col min="14341" max="14341" width="11.28515625" bestFit="1" customWidth="1"/>
    <col min="14342" max="14342" width="9.5703125" bestFit="1" customWidth="1"/>
    <col min="14594" max="14594" width="42.7109375" customWidth="1"/>
    <col min="14596" max="14596" width="40.5703125" customWidth="1"/>
    <col min="14597" max="14597" width="11.28515625" bestFit="1" customWidth="1"/>
    <col min="14598" max="14598" width="9.5703125" bestFit="1" customWidth="1"/>
    <col min="14850" max="14850" width="42.7109375" customWidth="1"/>
    <col min="14852" max="14852" width="40.5703125" customWidth="1"/>
    <col min="14853" max="14853" width="11.28515625" bestFit="1" customWidth="1"/>
    <col min="14854" max="14854" width="9.5703125" bestFit="1" customWidth="1"/>
    <col min="15106" max="15106" width="42.7109375" customWidth="1"/>
    <col min="15108" max="15108" width="40.5703125" customWidth="1"/>
    <col min="15109" max="15109" width="11.28515625" bestFit="1" customWidth="1"/>
    <col min="15110" max="15110" width="9.5703125" bestFit="1" customWidth="1"/>
    <col min="15362" max="15362" width="42.7109375" customWidth="1"/>
    <col min="15364" max="15364" width="40.5703125" customWidth="1"/>
    <col min="15365" max="15365" width="11.28515625" bestFit="1" customWidth="1"/>
    <col min="15366" max="15366" width="9.5703125" bestFit="1" customWidth="1"/>
    <col min="15618" max="15618" width="42.7109375" customWidth="1"/>
    <col min="15620" max="15620" width="40.5703125" customWidth="1"/>
    <col min="15621" max="15621" width="11.28515625" bestFit="1" customWidth="1"/>
    <col min="15622" max="15622" width="9.5703125" bestFit="1" customWidth="1"/>
    <col min="15874" max="15874" width="42.7109375" customWidth="1"/>
    <col min="15876" max="15876" width="40.5703125" customWidth="1"/>
    <col min="15877" max="15877" width="11.28515625" bestFit="1" customWidth="1"/>
    <col min="15878" max="15878" width="9.5703125" bestFit="1" customWidth="1"/>
    <col min="16130" max="16130" width="42.7109375" customWidth="1"/>
    <col min="16132" max="16132" width="40.5703125" customWidth="1"/>
    <col min="16133" max="16133" width="11.28515625" bestFit="1" customWidth="1"/>
    <col min="16134" max="16134" width="9.5703125" bestFit="1" customWidth="1"/>
  </cols>
  <sheetData>
    <row r="1" spans="1:8" x14ac:dyDescent="0.25">
      <c r="B1" s="38" t="s">
        <v>50</v>
      </c>
      <c r="C1" s="4"/>
      <c r="D1" s="3"/>
      <c r="E1" s="39"/>
      <c r="F1" s="3"/>
    </row>
    <row r="2" spans="1:8" x14ac:dyDescent="0.25">
      <c r="B2" s="41" t="s">
        <v>153</v>
      </c>
    </row>
    <row r="3" spans="1:8" x14ac:dyDescent="0.25">
      <c r="B3" s="41" t="s">
        <v>2</v>
      </c>
      <c r="C3" s="42"/>
      <c r="D3" s="43"/>
      <c r="E3" s="44"/>
    </row>
    <row r="5" spans="1:8" x14ac:dyDescent="0.25">
      <c r="B5" s="76" t="s">
        <v>154</v>
      </c>
      <c r="C5" s="102"/>
      <c r="D5" s="103"/>
      <c r="E5" s="104"/>
    </row>
    <row r="6" spans="1:8" s="3" customFormat="1" x14ac:dyDescent="0.25">
      <c r="A6" s="46" t="s">
        <v>54</v>
      </c>
      <c r="B6" s="46" t="s">
        <v>4</v>
      </c>
      <c r="C6" s="46" t="s">
        <v>5</v>
      </c>
      <c r="D6" s="47" t="s">
        <v>6</v>
      </c>
      <c r="E6" s="48" t="s">
        <v>55</v>
      </c>
      <c r="F6" s="48" t="s">
        <v>23</v>
      </c>
      <c r="G6"/>
      <c r="H6"/>
    </row>
    <row r="7" spans="1:8" s="3" customFormat="1" x14ac:dyDescent="0.15">
      <c r="B7" s="78" t="s">
        <v>56</v>
      </c>
      <c r="C7" s="50"/>
      <c r="D7" s="51"/>
      <c r="E7" s="52"/>
      <c r="F7" s="55"/>
      <c r="G7" s="68"/>
    </row>
    <row r="8" spans="1:8" s="3" customFormat="1" x14ac:dyDescent="0.25"/>
    <row r="9" spans="1:8" s="3" customFormat="1" x14ac:dyDescent="0.15">
      <c r="A9" s="79" t="s">
        <v>155</v>
      </c>
      <c r="B9" s="79" t="s">
        <v>156</v>
      </c>
      <c r="C9" s="80" t="s">
        <v>157</v>
      </c>
      <c r="D9" s="80" t="s">
        <v>158</v>
      </c>
      <c r="E9" s="81"/>
      <c r="F9" s="82">
        <v>14</v>
      </c>
      <c r="G9" s="68"/>
    </row>
    <row r="10" spans="1:8" s="3" customFormat="1" x14ac:dyDescent="0.25">
      <c r="B10" s="65"/>
      <c r="C10" s="80" t="s">
        <v>159</v>
      </c>
      <c r="D10" s="80" t="s">
        <v>160</v>
      </c>
      <c r="E10" s="81"/>
      <c r="F10" s="82">
        <v>12</v>
      </c>
      <c r="G10" s="66"/>
    </row>
    <row r="11" spans="1:8" s="3" customFormat="1" x14ac:dyDescent="0.25"/>
    <row r="12" spans="1:8" s="3" customFormat="1" ht="15.75" thickBot="1" x14ac:dyDescent="0.2">
      <c r="B12" s="83" t="s">
        <v>61</v>
      </c>
      <c r="C12" s="80"/>
      <c r="D12" s="80" t="s">
        <v>161</v>
      </c>
      <c r="E12" s="84">
        <v>8.1300000000000008</v>
      </c>
      <c r="F12" s="82">
        <v>112</v>
      </c>
      <c r="G12" s="85">
        <f>E12*F12</f>
        <v>910.56000000000006</v>
      </c>
    </row>
    <row r="13" spans="1:8" s="3" customFormat="1" ht="16.5" thickTop="1" thickBot="1" x14ac:dyDescent="0.2">
      <c r="C13" s="80"/>
      <c r="D13" s="80" t="s">
        <v>161</v>
      </c>
      <c r="E13" s="84">
        <v>8.1300000000000008</v>
      </c>
      <c r="F13" s="82">
        <v>96</v>
      </c>
      <c r="G13" s="85">
        <f>E13*F13</f>
        <v>780.48</v>
      </c>
    </row>
    <row r="14" spans="1:8" s="3" customFormat="1" ht="15.75" thickTop="1" x14ac:dyDescent="0.25"/>
    <row r="15" spans="1:8" s="3" customFormat="1" ht="15.75" thickBot="1" x14ac:dyDescent="0.2">
      <c r="F15" s="21" t="s">
        <v>62</v>
      </c>
      <c r="G15" s="71">
        <f>SUM(G6:G13)</f>
        <v>1691.04</v>
      </c>
    </row>
    <row r="16" spans="1:8" s="3" customFormat="1" ht="15.75" thickTop="1" x14ac:dyDescent="0.25">
      <c r="B16" s="49"/>
      <c r="C16" s="50"/>
      <c r="D16" s="51"/>
      <c r="E16" s="52"/>
    </row>
    <row r="17" spans="2:7" s="3" customFormat="1" x14ac:dyDescent="0.25">
      <c r="B17" s="65"/>
      <c r="C17" s="2"/>
      <c r="E17" s="39"/>
      <c r="F17" s="55"/>
      <c r="G17" s="66"/>
    </row>
    <row r="18" spans="2:7" s="3" customFormat="1" x14ac:dyDescent="0.25">
      <c r="B18" s="49"/>
      <c r="C18" s="50"/>
      <c r="D18" s="51"/>
      <c r="E18" s="52"/>
    </row>
    <row r="19" spans="2:7" s="3" customFormat="1" x14ac:dyDescent="0.25">
      <c r="B19" s="49"/>
      <c r="C19" s="50"/>
      <c r="D19" s="51"/>
      <c r="E19" s="52"/>
      <c r="F19" s="55"/>
      <c r="G19" s="66"/>
    </row>
    <row r="20" spans="2:7" s="3" customFormat="1" x14ac:dyDescent="0.25">
      <c r="B20" s="49"/>
      <c r="C20" s="50"/>
      <c r="D20" s="51"/>
      <c r="E20" s="52"/>
      <c r="F20" s="55"/>
      <c r="G20" s="66"/>
    </row>
    <row r="21" spans="2:7" s="3" customFormat="1" x14ac:dyDescent="0.25">
      <c r="B21" s="49"/>
      <c r="C21" s="50"/>
      <c r="D21" s="51"/>
      <c r="E21" s="52"/>
      <c r="F21" s="55"/>
      <c r="G21" s="66"/>
    </row>
    <row r="22" spans="2:7" s="3" customFormat="1" x14ac:dyDescent="0.25">
      <c r="B22" s="49"/>
      <c r="C22" s="50"/>
      <c r="D22" s="51"/>
      <c r="E22" s="52"/>
      <c r="F22" s="55"/>
      <c r="G22" s="66"/>
    </row>
    <row r="23" spans="2:7" s="3" customFormat="1" x14ac:dyDescent="0.25">
      <c r="B23" s="49"/>
      <c r="C23" s="50"/>
      <c r="D23" s="51"/>
      <c r="E23" s="52"/>
      <c r="F23" s="55"/>
    </row>
    <row r="24" spans="2:7" s="3" customFormat="1" x14ac:dyDescent="0.15">
      <c r="B24" s="49"/>
      <c r="C24" s="50"/>
      <c r="D24" s="51"/>
      <c r="E24" s="52"/>
      <c r="F24" s="55"/>
      <c r="G24" s="68"/>
    </row>
    <row r="25" spans="2:7" s="3" customFormat="1" x14ac:dyDescent="0.25">
      <c r="B25" s="65"/>
      <c r="C25" s="2"/>
      <c r="E25" s="39"/>
      <c r="F25" s="55"/>
      <c r="G25" s="72"/>
    </row>
    <row r="26" spans="2:7" s="3" customFormat="1" x14ac:dyDescent="0.15">
      <c r="B26" s="53"/>
      <c r="C26" s="50"/>
      <c r="D26" s="51"/>
      <c r="E26" s="52"/>
      <c r="F26" s="55"/>
      <c r="G26" s="68"/>
    </row>
    <row r="27" spans="2:7" x14ac:dyDescent="0.25">
      <c r="B27" s="73"/>
      <c r="C27" s="50"/>
      <c r="D27" s="51"/>
      <c r="E27" s="52"/>
      <c r="F27" s="55"/>
      <c r="G27" s="68"/>
    </row>
    <row r="28" spans="2:7" x14ac:dyDescent="0.25">
      <c r="B28" s="73"/>
      <c r="C28" s="50"/>
      <c r="D28" s="51"/>
      <c r="E28" s="52"/>
      <c r="F28" s="55"/>
      <c r="G28" s="68"/>
    </row>
    <row r="29" spans="2:7" x14ac:dyDescent="0.25">
      <c r="B29" s="73"/>
      <c r="C29" s="50"/>
      <c r="D29" s="51"/>
      <c r="E29" s="52"/>
      <c r="F29" s="55"/>
    </row>
    <row r="30" spans="2:7" x14ac:dyDescent="0.25">
      <c r="B30" s="74"/>
      <c r="C30" s="4"/>
      <c r="D30" s="3"/>
      <c r="E30" s="39"/>
      <c r="F30" s="55"/>
    </row>
    <row r="31" spans="2:7" x14ac:dyDescent="0.25">
      <c r="B31" s="73"/>
      <c r="C31" s="50"/>
      <c r="D31" s="51"/>
      <c r="E31" s="52"/>
      <c r="F31" s="55"/>
      <c r="G31" s="68"/>
    </row>
    <row r="32" spans="2:7" x14ac:dyDescent="0.25">
      <c r="B32" s="73"/>
      <c r="C32" s="50"/>
      <c r="D32" s="51"/>
      <c r="E32" s="52"/>
      <c r="F32" s="55"/>
      <c r="G32" s="68"/>
    </row>
  </sheetData>
  <pageMargins left="0.7" right="0.7" top="0.75" bottom="0.75" header="0.3" footer="0.3"/>
  <pageSetup scale="65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3A68C-612B-476F-94DA-F5F8B207BDD7}">
  <sheetPr>
    <pageSetUpPr fitToPage="1"/>
  </sheetPr>
  <dimension ref="A1:L12"/>
  <sheetViews>
    <sheetView workbookViewId="0">
      <selection activeCell="K12" sqref="K7:K12"/>
    </sheetView>
  </sheetViews>
  <sheetFormatPr baseColWidth="10" defaultRowHeight="15" x14ac:dyDescent="0.25"/>
  <cols>
    <col min="1" max="1" width="46.5703125" bestFit="1" customWidth="1"/>
    <col min="2" max="2" width="8.7109375" bestFit="1" customWidth="1"/>
    <col min="3" max="3" width="35.140625" bestFit="1" customWidth="1"/>
    <col min="4" max="4" width="11.28515625" bestFit="1" customWidth="1"/>
    <col min="5" max="5" width="8.7109375" bestFit="1" customWidth="1"/>
    <col min="6" max="6" width="13.140625" bestFit="1" customWidth="1"/>
    <col min="7" max="7" width="9.5703125" bestFit="1" customWidth="1"/>
    <col min="8" max="8" width="10" bestFit="1" customWidth="1"/>
    <col min="9" max="9" width="16.85546875" bestFit="1" customWidth="1"/>
    <col min="10" max="10" width="4.42578125" bestFit="1" customWidth="1"/>
    <col min="12" max="12" width="9" customWidth="1"/>
  </cols>
  <sheetData>
    <row r="1" spans="1:12" x14ac:dyDescent="0.25">
      <c r="A1" s="38" t="s">
        <v>69</v>
      </c>
      <c r="B1" s="4"/>
      <c r="C1" s="3"/>
      <c r="D1" s="39"/>
      <c r="E1" s="40"/>
      <c r="F1" s="40"/>
      <c r="G1" s="3"/>
      <c r="H1" s="3"/>
      <c r="I1" s="3"/>
      <c r="J1" s="3"/>
    </row>
    <row r="2" spans="1:12" x14ac:dyDescent="0.25">
      <c r="A2" s="41" t="s">
        <v>70</v>
      </c>
      <c r="J2" s="3"/>
    </row>
    <row r="3" spans="1:12" x14ac:dyDescent="0.25">
      <c r="A3" s="41" t="s">
        <v>2</v>
      </c>
      <c r="B3" s="42"/>
      <c r="C3" s="43"/>
      <c r="D3" s="44"/>
      <c r="E3" s="42"/>
      <c r="F3" s="42"/>
      <c r="J3" s="3"/>
    </row>
    <row r="4" spans="1:12" x14ac:dyDescent="0.25">
      <c r="A4" s="45"/>
      <c r="B4" s="42"/>
      <c r="C4" s="43"/>
      <c r="D4" s="44"/>
      <c r="E4" s="42"/>
      <c r="F4" s="42"/>
      <c r="J4" s="3"/>
    </row>
    <row r="5" spans="1:12" x14ac:dyDescent="0.25">
      <c r="A5" s="46" t="s">
        <v>4</v>
      </c>
      <c r="B5" s="46" t="s">
        <v>5</v>
      </c>
      <c r="C5" s="47" t="s">
        <v>6</v>
      </c>
      <c r="D5" s="48" t="s">
        <v>20</v>
      </c>
      <c r="E5" s="46" t="s">
        <v>21</v>
      </c>
      <c r="F5" s="48" t="s">
        <v>22</v>
      </c>
      <c r="G5" s="48" t="s">
        <v>23</v>
      </c>
      <c r="H5" s="48" t="s">
        <v>24</v>
      </c>
      <c r="I5" s="48" t="s">
        <v>25</v>
      </c>
      <c r="J5" s="48" t="s">
        <v>17</v>
      </c>
    </row>
    <row r="6" spans="1:12" s="3" customFormat="1" x14ac:dyDescent="0.25">
      <c r="A6" s="49"/>
      <c r="B6" s="50"/>
      <c r="C6" s="51"/>
      <c r="D6" s="52"/>
      <c r="E6" s="53"/>
      <c r="F6" s="54"/>
      <c r="G6" s="55"/>
      <c r="H6" s="54"/>
      <c r="I6" s="56"/>
      <c r="J6" s="56"/>
    </row>
    <row r="7" spans="1:12" s="3" customFormat="1" x14ac:dyDescent="0.25">
      <c r="A7" s="86" t="s">
        <v>71</v>
      </c>
      <c r="B7" s="87" t="s">
        <v>72</v>
      </c>
      <c r="C7" s="88" t="s">
        <v>73</v>
      </c>
      <c r="D7" s="89">
        <v>44.1</v>
      </c>
      <c r="E7" s="90" t="s">
        <v>74</v>
      </c>
      <c r="F7" s="59"/>
      <c r="G7" s="91">
        <v>12</v>
      </c>
      <c r="H7" s="59">
        <f>+F7*G7</f>
        <v>0</v>
      </c>
      <c r="I7" s="92">
        <v>347.15</v>
      </c>
      <c r="J7" s="62">
        <f>+H7*I7</f>
        <v>0</v>
      </c>
      <c r="K7" s="68">
        <f>G7*I7*D7</f>
        <v>183711.77999999997</v>
      </c>
      <c r="L7" s="93">
        <v>347.1533</v>
      </c>
    </row>
    <row r="9" spans="1:12" s="3" customFormat="1" x14ac:dyDescent="0.25">
      <c r="A9" s="95" t="s">
        <v>103</v>
      </c>
      <c r="B9"/>
      <c r="C9"/>
      <c r="D9"/>
      <c r="E9"/>
      <c r="G9"/>
      <c r="I9" s="56"/>
      <c r="J9" s="56"/>
      <c r="K9" s="68"/>
      <c r="L9"/>
    </row>
    <row r="10" spans="1:12" x14ac:dyDescent="0.25">
      <c r="A10" s="46" t="s">
        <v>4</v>
      </c>
      <c r="B10" s="46" t="s">
        <v>5</v>
      </c>
      <c r="C10" s="47" t="s">
        <v>6</v>
      </c>
      <c r="D10" s="48" t="s">
        <v>20</v>
      </c>
      <c r="E10" s="46" t="s">
        <v>21</v>
      </c>
      <c r="F10" s="48" t="s">
        <v>22</v>
      </c>
      <c r="G10" s="48" t="s">
        <v>23</v>
      </c>
      <c r="H10" s="48" t="s">
        <v>24</v>
      </c>
      <c r="I10" s="48" t="s">
        <v>25</v>
      </c>
      <c r="J10" s="48" t="s">
        <v>17</v>
      </c>
      <c r="K10" s="68"/>
      <c r="L10" s="96" t="s">
        <v>104</v>
      </c>
    </row>
    <row r="11" spans="1:12" ht="15.75" x14ac:dyDescent="0.25"/>
    <row r="12" spans="1:12" x14ac:dyDescent="0.25">
      <c r="A12" s="86" t="s">
        <v>71</v>
      </c>
      <c r="B12" s="87" t="s">
        <v>144</v>
      </c>
      <c r="C12" s="88" t="s">
        <v>145</v>
      </c>
      <c r="D12" s="89">
        <v>39.700000000000003</v>
      </c>
      <c r="E12" s="97" t="s">
        <v>74</v>
      </c>
      <c r="F12" s="59"/>
      <c r="G12" s="89">
        <v>10</v>
      </c>
      <c r="H12" s="59">
        <f>+F12*G12</f>
        <v>0</v>
      </c>
      <c r="I12" s="92">
        <v>200</v>
      </c>
      <c r="J12" s="62">
        <f>+H12*I12</f>
        <v>0</v>
      </c>
      <c r="K12" s="68">
        <f>G12*I12*D12</f>
        <v>79400</v>
      </c>
      <c r="L12" s="89">
        <v>200</v>
      </c>
    </row>
  </sheetData>
  <pageMargins left="0.7" right="0.7" top="0.75" bottom="0.75" header="0.3" footer="0.3"/>
  <pageSetup scale="6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86D9-A014-4AE5-BAAB-D226AC9E9285}">
  <sheetPr>
    <pageSetUpPr fitToPage="1"/>
  </sheetPr>
  <dimension ref="A1:L34"/>
  <sheetViews>
    <sheetView workbookViewId="0">
      <selection activeCell="L1" sqref="L1:L1048576"/>
    </sheetView>
  </sheetViews>
  <sheetFormatPr baseColWidth="10" defaultRowHeight="15" x14ac:dyDescent="0.25"/>
  <cols>
    <col min="1" max="1" width="29" bestFit="1" customWidth="1"/>
    <col min="2" max="2" width="11.42578125" style="31"/>
    <col min="3" max="3" width="40.28515625" bestFit="1" customWidth="1"/>
    <col min="8" max="8" width="12.42578125" customWidth="1"/>
    <col min="12" max="12" width="0" hidden="1" customWidth="1"/>
    <col min="257" max="257" width="29" bestFit="1" customWidth="1"/>
    <col min="259" max="259" width="40.28515625" bestFit="1" customWidth="1"/>
    <col min="264" max="264" width="12.42578125" customWidth="1"/>
    <col min="513" max="513" width="29" bestFit="1" customWidth="1"/>
    <col min="515" max="515" width="40.28515625" bestFit="1" customWidth="1"/>
    <col min="520" max="520" width="12.42578125" customWidth="1"/>
    <col min="769" max="769" width="29" bestFit="1" customWidth="1"/>
    <col min="771" max="771" width="40.28515625" bestFit="1" customWidth="1"/>
    <col min="776" max="776" width="12.42578125" customWidth="1"/>
    <col min="1025" max="1025" width="29" bestFit="1" customWidth="1"/>
    <col min="1027" max="1027" width="40.28515625" bestFit="1" customWidth="1"/>
    <col min="1032" max="1032" width="12.42578125" customWidth="1"/>
    <col min="1281" max="1281" width="29" bestFit="1" customWidth="1"/>
    <col min="1283" max="1283" width="40.28515625" bestFit="1" customWidth="1"/>
    <col min="1288" max="1288" width="12.42578125" customWidth="1"/>
    <col min="1537" max="1537" width="29" bestFit="1" customWidth="1"/>
    <col min="1539" max="1539" width="40.28515625" bestFit="1" customWidth="1"/>
    <col min="1544" max="1544" width="12.42578125" customWidth="1"/>
    <col min="1793" max="1793" width="29" bestFit="1" customWidth="1"/>
    <col min="1795" max="1795" width="40.28515625" bestFit="1" customWidth="1"/>
    <col min="1800" max="1800" width="12.42578125" customWidth="1"/>
    <col min="2049" max="2049" width="29" bestFit="1" customWidth="1"/>
    <col min="2051" max="2051" width="40.28515625" bestFit="1" customWidth="1"/>
    <col min="2056" max="2056" width="12.42578125" customWidth="1"/>
    <col min="2305" max="2305" width="29" bestFit="1" customWidth="1"/>
    <col min="2307" max="2307" width="40.28515625" bestFit="1" customWidth="1"/>
    <col min="2312" max="2312" width="12.42578125" customWidth="1"/>
    <col min="2561" max="2561" width="29" bestFit="1" customWidth="1"/>
    <col min="2563" max="2563" width="40.28515625" bestFit="1" customWidth="1"/>
    <col min="2568" max="2568" width="12.42578125" customWidth="1"/>
    <col min="2817" max="2817" width="29" bestFit="1" customWidth="1"/>
    <col min="2819" max="2819" width="40.28515625" bestFit="1" customWidth="1"/>
    <col min="2824" max="2824" width="12.42578125" customWidth="1"/>
    <col min="3073" max="3073" width="29" bestFit="1" customWidth="1"/>
    <col min="3075" max="3075" width="40.28515625" bestFit="1" customWidth="1"/>
    <col min="3080" max="3080" width="12.42578125" customWidth="1"/>
    <col min="3329" max="3329" width="29" bestFit="1" customWidth="1"/>
    <col min="3331" max="3331" width="40.28515625" bestFit="1" customWidth="1"/>
    <col min="3336" max="3336" width="12.42578125" customWidth="1"/>
    <col min="3585" max="3585" width="29" bestFit="1" customWidth="1"/>
    <col min="3587" max="3587" width="40.28515625" bestFit="1" customWidth="1"/>
    <col min="3592" max="3592" width="12.42578125" customWidth="1"/>
    <col min="3841" max="3841" width="29" bestFit="1" customWidth="1"/>
    <col min="3843" max="3843" width="40.28515625" bestFit="1" customWidth="1"/>
    <col min="3848" max="3848" width="12.42578125" customWidth="1"/>
    <col min="4097" max="4097" width="29" bestFit="1" customWidth="1"/>
    <col min="4099" max="4099" width="40.28515625" bestFit="1" customWidth="1"/>
    <col min="4104" max="4104" width="12.42578125" customWidth="1"/>
    <col min="4353" max="4353" width="29" bestFit="1" customWidth="1"/>
    <col min="4355" max="4355" width="40.28515625" bestFit="1" customWidth="1"/>
    <col min="4360" max="4360" width="12.42578125" customWidth="1"/>
    <col min="4609" max="4609" width="29" bestFit="1" customWidth="1"/>
    <col min="4611" max="4611" width="40.28515625" bestFit="1" customWidth="1"/>
    <col min="4616" max="4616" width="12.42578125" customWidth="1"/>
    <col min="4865" max="4865" width="29" bestFit="1" customWidth="1"/>
    <col min="4867" max="4867" width="40.28515625" bestFit="1" customWidth="1"/>
    <col min="4872" max="4872" width="12.42578125" customWidth="1"/>
    <col min="5121" max="5121" width="29" bestFit="1" customWidth="1"/>
    <col min="5123" max="5123" width="40.28515625" bestFit="1" customWidth="1"/>
    <col min="5128" max="5128" width="12.42578125" customWidth="1"/>
    <col min="5377" max="5377" width="29" bestFit="1" customWidth="1"/>
    <col min="5379" max="5379" width="40.28515625" bestFit="1" customWidth="1"/>
    <col min="5384" max="5384" width="12.42578125" customWidth="1"/>
    <col min="5633" max="5633" width="29" bestFit="1" customWidth="1"/>
    <col min="5635" max="5635" width="40.28515625" bestFit="1" customWidth="1"/>
    <col min="5640" max="5640" width="12.42578125" customWidth="1"/>
    <col min="5889" max="5889" width="29" bestFit="1" customWidth="1"/>
    <col min="5891" max="5891" width="40.28515625" bestFit="1" customWidth="1"/>
    <col min="5896" max="5896" width="12.42578125" customWidth="1"/>
    <col min="6145" max="6145" width="29" bestFit="1" customWidth="1"/>
    <col min="6147" max="6147" width="40.28515625" bestFit="1" customWidth="1"/>
    <col min="6152" max="6152" width="12.42578125" customWidth="1"/>
    <col min="6401" max="6401" width="29" bestFit="1" customWidth="1"/>
    <col min="6403" max="6403" width="40.28515625" bestFit="1" customWidth="1"/>
    <col min="6408" max="6408" width="12.42578125" customWidth="1"/>
    <col min="6657" max="6657" width="29" bestFit="1" customWidth="1"/>
    <col min="6659" max="6659" width="40.28515625" bestFit="1" customWidth="1"/>
    <col min="6664" max="6664" width="12.42578125" customWidth="1"/>
    <col min="6913" max="6913" width="29" bestFit="1" customWidth="1"/>
    <col min="6915" max="6915" width="40.28515625" bestFit="1" customWidth="1"/>
    <col min="6920" max="6920" width="12.42578125" customWidth="1"/>
    <col min="7169" max="7169" width="29" bestFit="1" customWidth="1"/>
    <col min="7171" max="7171" width="40.28515625" bestFit="1" customWidth="1"/>
    <col min="7176" max="7176" width="12.42578125" customWidth="1"/>
    <col min="7425" max="7425" width="29" bestFit="1" customWidth="1"/>
    <col min="7427" max="7427" width="40.28515625" bestFit="1" customWidth="1"/>
    <col min="7432" max="7432" width="12.42578125" customWidth="1"/>
    <col min="7681" max="7681" width="29" bestFit="1" customWidth="1"/>
    <col min="7683" max="7683" width="40.28515625" bestFit="1" customWidth="1"/>
    <col min="7688" max="7688" width="12.42578125" customWidth="1"/>
    <col min="7937" max="7937" width="29" bestFit="1" customWidth="1"/>
    <col min="7939" max="7939" width="40.28515625" bestFit="1" customWidth="1"/>
    <col min="7944" max="7944" width="12.42578125" customWidth="1"/>
    <col min="8193" max="8193" width="29" bestFit="1" customWidth="1"/>
    <col min="8195" max="8195" width="40.28515625" bestFit="1" customWidth="1"/>
    <col min="8200" max="8200" width="12.42578125" customWidth="1"/>
    <col min="8449" max="8449" width="29" bestFit="1" customWidth="1"/>
    <col min="8451" max="8451" width="40.28515625" bestFit="1" customWidth="1"/>
    <col min="8456" max="8456" width="12.42578125" customWidth="1"/>
    <col min="8705" max="8705" width="29" bestFit="1" customWidth="1"/>
    <col min="8707" max="8707" width="40.28515625" bestFit="1" customWidth="1"/>
    <col min="8712" max="8712" width="12.42578125" customWidth="1"/>
    <col min="8961" max="8961" width="29" bestFit="1" customWidth="1"/>
    <col min="8963" max="8963" width="40.28515625" bestFit="1" customWidth="1"/>
    <col min="8968" max="8968" width="12.42578125" customWidth="1"/>
    <col min="9217" max="9217" width="29" bestFit="1" customWidth="1"/>
    <col min="9219" max="9219" width="40.28515625" bestFit="1" customWidth="1"/>
    <col min="9224" max="9224" width="12.42578125" customWidth="1"/>
    <col min="9473" max="9473" width="29" bestFit="1" customWidth="1"/>
    <col min="9475" max="9475" width="40.28515625" bestFit="1" customWidth="1"/>
    <col min="9480" max="9480" width="12.42578125" customWidth="1"/>
    <col min="9729" max="9729" width="29" bestFit="1" customWidth="1"/>
    <col min="9731" max="9731" width="40.28515625" bestFit="1" customWidth="1"/>
    <col min="9736" max="9736" width="12.42578125" customWidth="1"/>
    <col min="9985" max="9985" width="29" bestFit="1" customWidth="1"/>
    <col min="9987" max="9987" width="40.28515625" bestFit="1" customWidth="1"/>
    <col min="9992" max="9992" width="12.42578125" customWidth="1"/>
    <col min="10241" max="10241" width="29" bestFit="1" customWidth="1"/>
    <col min="10243" max="10243" width="40.28515625" bestFit="1" customWidth="1"/>
    <col min="10248" max="10248" width="12.42578125" customWidth="1"/>
    <col min="10497" max="10497" width="29" bestFit="1" customWidth="1"/>
    <col min="10499" max="10499" width="40.28515625" bestFit="1" customWidth="1"/>
    <col min="10504" max="10504" width="12.42578125" customWidth="1"/>
    <col min="10753" max="10753" width="29" bestFit="1" customWidth="1"/>
    <col min="10755" max="10755" width="40.28515625" bestFit="1" customWidth="1"/>
    <col min="10760" max="10760" width="12.42578125" customWidth="1"/>
    <col min="11009" max="11009" width="29" bestFit="1" customWidth="1"/>
    <col min="11011" max="11011" width="40.28515625" bestFit="1" customWidth="1"/>
    <col min="11016" max="11016" width="12.42578125" customWidth="1"/>
    <col min="11265" max="11265" width="29" bestFit="1" customWidth="1"/>
    <col min="11267" max="11267" width="40.28515625" bestFit="1" customWidth="1"/>
    <col min="11272" max="11272" width="12.42578125" customWidth="1"/>
    <col min="11521" max="11521" width="29" bestFit="1" customWidth="1"/>
    <col min="11523" max="11523" width="40.28515625" bestFit="1" customWidth="1"/>
    <col min="11528" max="11528" width="12.42578125" customWidth="1"/>
    <col min="11777" max="11777" width="29" bestFit="1" customWidth="1"/>
    <col min="11779" max="11779" width="40.28515625" bestFit="1" customWidth="1"/>
    <col min="11784" max="11784" width="12.42578125" customWidth="1"/>
    <col min="12033" max="12033" width="29" bestFit="1" customWidth="1"/>
    <col min="12035" max="12035" width="40.28515625" bestFit="1" customWidth="1"/>
    <col min="12040" max="12040" width="12.42578125" customWidth="1"/>
    <col min="12289" max="12289" width="29" bestFit="1" customWidth="1"/>
    <col min="12291" max="12291" width="40.28515625" bestFit="1" customWidth="1"/>
    <col min="12296" max="12296" width="12.42578125" customWidth="1"/>
    <col min="12545" max="12545" width="29" bestFit="1" customWidth="1"/>
    <col min="12547" max="12547" width="40.28515625" bestFit="1" customWidth="1"/>
    <col min="12552" max="12552" width="12.42578125" customWidth="1"/>
    <col min="12801" max="12801" width="29" bestFit="1" customWidth="1"/>
    <col min="12803" max="12803" width="40.28515625" bestFit="1" customWidth="1"/>
    <col min="12808" max="12808" width="12.42578125" customWidth="1"/>
    <col min="13057" max="13057" width="29" bestFit="1" customWidth="1"/>
    <col min="13059" max="13059" width="40.28515625" bestFit="1" customWidth="1"/>
    <col min="13064" max="13064" width="12.42578125" customWidth="1"/>
    <col min="13313" max="13313" width="29" bestFit="1" customWidth="1"/>
    <col min="13315" max="13315" width="40.28515625" bestFit="1" customWidth="1"/>
    <col min="13320" max="13320" width="12.42578125" customWidth="1"/>
    <col min="13569" max="13569" width="29" bestFit="1" customWidth="1"/>
    <col min="13571" max="13571" width="40.28515625" bestFit="1" customWidth="1"/>
    <col min="13576" max="13576" width="12.42578125" customWidth="1"/>
    <col min="13825" max="13825" width="29" bestFit="1" customWidth="1"/>
    <col min="13827" max="13827" width="40.28515625" bestFit="1" customWidth="1"/>
    <col min="13832" max="13832" width="12.42578125" customWidth="1"/>
    <col min="14081" max="14081" width="29" bestFit="1" customWidth="1"/>
    <col min="14083" max="14083" width="40.28515625" bestFit="1" customWidth="1"/>
    <col min="14088" max="14088" width="12.42578125" customWidth="1"/>
    <col min="14337" max="14337" width="29" bestFit="1" customWidth="1"/>
    <col min="14339" max="14339" width="40.28515625" bestFit="1" customWidth="1"/>
    <col min="14344" max="14344" width="12.42578125" customWidth="1"/>
    <col min="14593" max="14593" width="29" bestFit="1" customWidth="1"/>
    <col min="14595" max="14595" width="40.28515625" bestFit="1" customWidth="1"/>
    <col min="14600" max="14600" width="12.42578125" customWidth="1"/>
    <col min="14849" max="14849" width="29" bestFit="1" customWidth="1"/>
    <col min="14851" max="14851" width="40.28515625" bestFit="1" customWidth="1"/>
    <col min="14856" max="14856" width="12.42578125" customWidth="1"/>
    <col min="15105" max="15105" width="29" bestFit="1" customWidth="1"/>
    <col min="15107" max="15107" width="40.28515625" bestFit="1" customWidth="1"/>
    <col min="15112" max="15112" width="12.42578125" customWidth="1"/>
    <col min="15361" max="15361" width="29" bestFit="1" customWidth="1"/>
    <col min="15363" max="15363" width="40.28515625" bestFit="1" customWidth="1"/>
    <col min="15368" max="15368" width="12.42578125" customWidth="1"/>
    <col min="15617" max="15617" width="29" bestFit="1" customWidth="1"/>
    <col min="15619" max="15619" width="40.28515625" bestFit="1" customWidth="1"/>
    <col min="15624" max="15624" width="12.42578125" customWidth="1"/>
    <col min="15873" max="15873" width="29" bestFit="1" customWidth="1"/>
    <col min="15875" max="15875" width="40.28515625" bestFit="1" customWidth="1"/>
    <col min="15880" max="15880" width="12.42578125" customWidth="1"/>
    <col min="16129" max="16129" width="29" bestFit="1" customWidth="1"/>
    <col min="16131" max="16131" width="40.28515625" bestFit="1" customWidth="1"/>
    <col min="16136" max="16136" width="12.42578125" customWidth="1"/>
  </cols>
  <sheetData>
    <row r="1" spans="1:12" ht="15.75" x14ac:dyDescent="0.25">
      <c r="A1" s="1" t="s">
        <v>0</v>
      </c>
      <c r="B1" s="2"/>
      <c r="C1" s="3"/>
      <c r="D1" s="3"/>
      <c r="E1" s="3"/>
      <c r="F1" s="4"/>
      <c r="G1" s="3"/>
      <c r="H1" s="5"/>
    </row>
    <row r="2" spans="1:12" x14ac:dyDescent="0.25">
      <c r="A2" s="6" t="s">
        <v>1</v>
      </c>
      <c r="B2" s="2"/>
      <c r="C2" s="3"/>
      <c r="D2" s="3"/>
      <c r="E2" s="3"/>
      <c r="F2" s="4"/>
      <c r="G2" s="3"/>
      <c r="H2" s="5"/>
    </row>
    <row r="3" spans="1:12" ht="15.75" thickBot="1" x14ac:dyDescent="0.3">
      <c r="A3" s="7" t="s">
        <v>2</v>
      </c>
      <c r="B3" s="2"/>
      <c r="C3" s="3" t="s">
        <v>3</v>
      </c>
      <c r="D3" s="3"/>
      <c r="E3" s="3"/>
      <c r="F3" s="4"/>
      <c r="G3" s="3"/>
      <c r="H3" s="5"/>
      <c r="J3" s="70" t="s">
        <v>17</v>
      </c>
      <c r="K3" s="71">
        <f>SUM(K13:K33,H7)</f>
        <v>52800.675400000007</v>
      </c>
    </row>
    <row r="4" spans="1:12" ht="16.5" thickTop="1" thickBot="1" x14ac:dyDescent="0.3">
      <c r="A4" s="8"/>
      <c r="B4" s="9"/>
      <c r="C4" s="10"/>
      <c r="D4" s="10"/>
      <c r="E4" s="11"/>
      <c r="F4" s="12"/>
      <c r="G4" s="13"/>
      <c r="H4" s="5"/>
    </row>
    <row r="5" spans="1:12" ht="45.75" thickBot="1" x14ac:dyDescent="0.3">
      <c r="A5" s="14" t="s">
        <v>4</v>
      </c>
      <c r="B5" s="15" t="s">
        <v>5</v>
      </c>
      <c r="C5" s="16" t="s">
        <v>6</v>
      </c>
      <c r="D5" s="17" t="s">
        <v>7</v>
      </c>
      <c r="E5" s="18" t="s">
        <v>8</v>
      </c>
      <c r="F5" s="19" t="s">
        <v>9</v>
      </c>
      <c r="G5" s="20" t="s">
        <v>10</v>
      </c>
      <c r="H5" s="5"/>
    </row>
    <row r="6" spans="1:12" x14ac:dyDescent="0.25">
      <c r="A6" s="30"/>
      <c r="C6" s="32"/>
    </row>
    <row r="7" spans="1:12" ht="15.75" thickBot="1" x14ac:dyDescent="0.3">
      <c r="A7" s="33" t="s">
        <v>14</v>
      </c>
      <c r="B7" s="34" t="s">
        <v>15</v>
      </c>
      <c r="C7" s="34" t="s">
        <v>16</v>
      </c>
      <c r="D7" s="35">
        <v>83.833299999999994</v>
      </c>
      <c r="E7" s="36">
        <v>25676.35</v>
      </c>
      <c r="F7" s="27">
        <v>0.15</v>
      </c>
      <c r="G7" s="28">
        <f>+E7*F7</f>
        <v>3851.4524999999994</v>
      </c>
      <c r="H7" s="29">
        <f>SUM(G7)</f>
        <v>3851.4524999999994</v>
      </c>
    </row>
    <row r="8" spans="1:12" ht="15.75" thickTop="1" x14ac:dyDescent="0.25">
      <c r="A8" s="30"/>
    </row>
    <row r="9" spans="1:12" x14ac:dyDescent="0.25">
      <c r="A9" s="38" t="s">
        <v>18</v>
      </c>
      <c r="B9" s="4"/>
      <c r="C9" s="3"/>
      <c r="D9" s="39"/>
      <c r="E9" s="40"/>
      <c r="F9" s="40"/>
      <c r="G9" s="3"/>
      <c r="H9" s="3"/>
      <c r="I9" s="3"/>
      <c r="J9" s="3"/>
    </row>
    <row r="10" spans="1:12" x14ac:dyDescent="0.25">
      <c r="A10" s="41" t="s">
        <v>19</v>
      </c>
      <c r="B10"/>
      <c r="J10" s="3"/>
    </row>
    <row r="11" spans="1:12" x14ac:dyDescent="0.25">
      <c r="A11" s="41" t="s">
        <v>2</v>
      </c>
      <c r="B11" s="42"/>
      <c r="C11" s="43"/>
      <c r="D11" s="44"/>
      <c r="E11" s="42"/>
      <c r="F11" s="42"/>
      <c r="J11" s="3"/>
    </row>
    <row r="12" spans="1:12" x14ac:dyDescent="0.25">
      <c r="A12" s="45"/>
      <c r="B12" s="42"/>
      <c r="C12" s="43"/>
      <c r="D12" s="44"/>
      <c r="E12" s="42"/>
      <c r="F12" s="42"/>
      <c r="J12" s="3"/>
    </row>
    <row r="13" spans="1:12" x14ac:dyDescent="0.25">
      <c r="A13" s="46" t="s">
        <v>4</v>
      </c>
      <c r="B13" s="46" t="s">
        <v>5</v>
      </c>
      <c r="C13" s="47" t="s">
        <v>6</v>
      </c>
      <c r="D13" s="48" t="s">
        <v>20</v>
      </c>
      <c r="E13" s="46" t="s">
        <v>21</v>
      </c>
      <c r="F13" s="48" t="s">
        <v>22</v>
      </c>
      <c r="G13" s="48" t="s">
        <v>23</v>
      </c>
      <c r="H13" s="48" t="s">
        <v>24</v>
      </c>
      <c r="I13" s="48" t="s">
        <v>25</v>
      </c>
      <c r="J13" s="48" t="s">
        <v>17</v>
      </c>
    </row>
    <row r="14" spans="1:12" x14ac:dyDescent="0.25">
      <c r="A14" s="30"/>
    </row>
    <row r="15" spans="1:12" s="3" customFormat="1" x14ac:dyDescent="0.25">
      <c r="A15" s="23" t="s">
        <v>29</v>
      </c>
      <c r="B15" s="24" t="s">
        <v>30</v>
      </c>
      <c r="C15" s="24" t="s">
        <v>31</v>
      </c>
      <c r="D15" s="57">
        <v>55.9</v>
      </c>
      <c r="E15" s="67">
        <v>54.18</v>
      </c>
      <c r="F15" s="59"/>
      <c r="G15" s="60"/>
      <c r="H15" s="59">
        <v>54.18</v>
      </c>
      <c r="I15" s="61">
        <v>41.66</v>
      </c>
      <c r="J15" s="62">
        <f t="shared" ref="J15:J21" si="0">+H15*I15</f>
        <v>2257.1387999999997</v>
      </c>
      <c r="K15" s="68"/>
      <c r="L15" s="64">
        <v>41.662799999999997</v>
      </c>
    </row>
    <row r="16" spans="1:12" s="3" customFormat="1" x14ac:dyDescent="0.25">
      <c r="A16" s="23"/>
      <c r="B16" s="24" t="s">
        <v>32</v>
      </c>
      <c r="C16" s="24" t="s">
        <v>33</v>
      </c>
      <c r="D16" s="57">
        <v>143.4</v>
      </c>
      <c r="E16" s="67">
        <v>93.68</v>
      </c>
      <c r="F16" s="59"/>
      <c r="G16" s="60"/>
      <c r="H16" s="59">
        <v>93.68</v>
      </c>
      <c r="I16" s="61">
        <v>68</v>
      </c>
      <c r="J16" s="62">
        <f t="shared" si="0"/>
        <v>6370.2400000000007</v>
      </c>
      <c r="K16" s="66"/>
      <c r="L16" s="64">
        <v>68</v>
      </c>
    </row>
    <row r="17" spans="1:12" s="3" customFormat="1" x14ac:dyDescent="0.25">
      <c r="A17" s="23"/>
      <c r="B17" s="24" t="s">
        <v>34</v>
      </c>
      <c r="C17" s="24" t="s">
        <v>35</v>
      </c>
      <c r="D17" s="57">
        <v>62.1</v>
      </c>
      <c r="E17" s="67">
        <v>60.24</v>
      </c>
      <c r="F17" s="59"/>
      <c r="G17" s="60"/>
      <c r="H17" s="59">
        <v>60.24</v>
      </c>
      <c r="I17" s="61">
        <v>65.16</v>
      </c>
      <c r="J17" s="62">
        <f t="shared" si="0"/>
        <v>3925.2383999999997</v>
      </c>
      <c r="L17" s="64">
        <v>65.1601</v>
      </c>
    </row>
    <row r="18" spans="1:12" s="3" customFormat="1" x14ac:dyDescent="0.25">
      <c r="A18" s="23"/>
      <c r="B18" s="24" t="s">
        <v>36</v>
      </c>
      <c r="C18" s="24" t="s">
        <v>37</v>
      </c>
      <c r="D18" s="57">
        <v>164.5</v>
      </c>
      <c r="E18" s="67">
        <v>107.4</v>
      </c>
      <c r="F18" s="59"/>
      <c r="G18" s="60"/>
      <c r="H18" s="59">
        <v>107.4</v>
      </c>
      <c r="I18" s="61">
        <v>105.75</v>
      </c>
      <c r="J18" s="62">
        <f t="shared" si="0"/>
        <v>11357.550000000001</v>
      </c>
      <c r="K18" s="68"/>
      <c r="L18" s="64">
        <v>105.75</v>
      </c>
    </row>
    <row r="19" spans="1:12" s="3" customFormat="1" x14ac:dyDescent="0.25">
      <c r="A19" s="23"/>
      <c r="B19" s="24" t="s">
        <v>38</v>
      </c>
      <c r="C19" s="24" t="s">
        <v>39</v>
      </c>
      <c r="D19" s="57">
        <v>23.4</v>
      </c>
      <c r="E19" s="67">
        <v>45.115028306297035</v>
      </c>
      <c r="F19" s="59"/>
      <c r="G19" s="60"/>
      <c r="H19" s="59">
        <v>45.12</v>
      </c>
      <c r="I19" s="61">
        <v>161.93</v>
      </c>
      <c r="J19" s="62">
        <f t="shared" si="0"/>
        <v>7306.2816000000003</v>
      </c>
      <c r="K19" s="66"/>
      <c r="L19" s="64">
        <v>161.92959999999999</v>
      </c>
    </row>
    <row r="20" spans="1:12" s="3" customFormat="1" x14ac:dyDescent="0.25">
      <c r="A20" s="23"/>
      <c r="B20" s="24" t="s">
        <v>40</v>
      </c>
      <c r="C20" s="24" t="s">
        <v>41</v>
      </c>
      <c r="D20" s="57">
        <v>192.1</v>
      </c>
      <c r="E20" s="67">
        <v>104.56</v>
      </c>
      <c r="F20" s="59"/>
      <c r="G20" s="60"/>
      <c r="H20" s="59">
        <v>104.56</v>
      </c>
      <c r="I20" s="61">
        <v>60.25</v>
      </c>
      <c r="J20" s="62">
        <f t="shared" si="0"/>
        <v>6299.74</v>
      </c>
      <c r="K20" s="66"/>
      <c r="L20" s="64">
        <v>60.25</v>
      </c>
    </row>
    <row r="21" spans="1:12" s="3" customFormat="1" ht="15.75" thickBot="1" x14ac:dyDescent="0.3">
      <c r="A21" s="23"/>
      <c r="B21" s="24" t="s">
        <v>42</v>
      </c>
      <c r="C21" s="24" t="s">
        <v>43</v>
      </c>
      <c r="D21" s="57">
        <v>19.8</v>
      </c>
      <c r="E21" s="67">
        <v>56.069386102283097</v>
      </c>
      <c r="F21" s="59"/>
      <c r="G21" s="60"/>
      <c r="H21" s="59">
        <v>56.07</v>
      </c>
      <c r="I21" s="61">
        <v>62.43</v>
      </c>
      <c r="J21" s="62">
        <f t="shared" si="0"/>
        <v>3500.4501</v>
      </c>
      <c r="K21" s="63">
        <f>SUM(J15:J21)</f>
        <v>41016.638900000005</v>
      </c>
      <c r="L21" s="64">
        <v>62.433500000000002</v>
      </c>
    </row>
    <row r="22" spans="1:12" ht="15.75" thickTop="1" x14ac:dyDescent="0.25">
      <c r="G22" s="37"/>
    </row>
    <row r="23" spans="1:12" x14ac:dyDescent="0.25">
      <c r="A23" s="38" t="s">
        <v>69</v>
      </c>
      <c r="B23" s="4"/>
      <c r="C23" s="3"/>
      <c r="D23" s="39"/>
      <c r="E23" s="40"/>
      <c r="F23" s="40"/>
      <c r="G23" s="3"/>
      <c r="H23" s="3"/>
      <c r="I23" s="3"/>
      <c r="J23" s="3"/>
    </row>
    <row r="24" spans="1:12" x14ac:dyDescent="0.25">
      <c r="A24" s="41" t="s">
        <v>70</v>
      </c>
      <c r="B24"/>
      <c r="J24" s="3"/>
    </row>
    <row r="25" spans="1:12" x14ac:dyDescent="0.25">
      <c r="A25" s="41" t="s">
        <v>2</v>
      </c>
      <c r="B25" s="42"/>
      <c r="C25" s="43"/>
      <c r="D25" s="44"/>
      <c r="E25" s="42"/>
      <c r="F25" s="42"/>
      <c r="J25" s="3"/>
    </row>
    <row r="26" spans="1:12" x14ac:dyDescent="0.25">
      <c r="A26" s="45"/>
      <c r="B26" s="42"/>
      <c r="C26" s="43"/>
      <c r="D26" s="44"/>
      <c r="E26" s="42"/>
      <c r="F26" s="42"/>
      <c r="J26" s="3"/>
    </row>
    <row r="27" spans="1:12" x14ac:dyDescent="0.25">
      <c r="A27" s="46" t="s">
        <v>4</v>
      </c>
      <c r="B27" s="46" t="s">
        <v>5</v>
      </c>
      <c r="C27" s="47" t="s">
        <v>6</v>
      </c>
      <c r="D27" s="48" t="s">
        <v>20</v>
      </c>
      <c r="E27" s="46" t="s">
        <v>21</v>
      </c>
      <c r="F27" s="48" t="s">
        <v>22</v>
      </c>
      <c r="G27" s="48" t="s">
        <v>23</v>
      </c>
      <c r="H27" s="48" t="s">
        <v>24</v>
      </c>
      <c r="I27" s="48" t="s">
        <v>25</v>
      </c>
      <c r="J27" s="48" t="s">
        <v>17</v>
      </c>
    </row>
    <row r="28" spans="1:12" s="3" customFormat="1" x14ac:dyDescent="0.25">
      <c r="A28" s="65"/>
      <c r="B28" s="2"/>
      <c r="D28" s="39"/>
      <c r="E28" s="40"/>
      <c r="G28" s="54"/>
      <c r="I28" s="56"/>
      <c r="J28" s="56"/>
      <c r="K28" s="66"/>
      <c r="L28" s="55"/>
    </row>
    <row r="29" spans="1:12" s="3" customFormat="1" x14ac:dyDescent="0.25">
      <c r="A29" s="86" t="s">
        <v>29</v>
      </c>
      <c r="B29" s="87" t="s">
        <v>77</v>
      </c>
      <c r="C29" s="88" t="s">
        <v>78</v>
      </c>
      <c r="D29" s="89">
        <v>47.9</v>
      </c>
      <c r="E29" s="94">
        <v>46.38</v>
      </c>
      <c r="F29" s="59"/>
      <c r="G29" s="91"/>
      <c r="H29" s="59">
        <v>46.38</v>
      </c>
      <c r="I29" s="61">
        <v>21</v>
      </c>
      <c r="J29" s="62">
        <f>+H29*I29</f>
        <v>973.98</v>
      </c>
      <c r="L29" s="93">
        <v>20.998200000000001</v>
      </c>
    </row>
    <row r="30" spans="1:12" s="3" customFormat="1" x14ac:dyDescent="0.25">
      <c r="A30" s="86"/>
      <c r="B30" s="87" t="s">
        <v>79</v>
      </c>
      <c r="C30" s="88" t="s">
        <v>80</v>
      </c>
      <c r="D30" s="89">
        <v>13.6</v>
      </c>
      <c r="E30" s="94">
        <v>33.32</v>
      </c>
      <c r="F30" s="59"/>
      <c r="G30" s="91"/>
      <c r="H30" s="59">
        <v>33.32</v>
      </c>
      <c r="I30" s="61">
        <v>22.57</v>
      </c>
      <c r="J30" s="62">
        <f>+H30*I30</f>
        <v>752.03240000000005</v>
      </c>
      <c r="K30" s="68"/>
      <c r="L30" s="93">
        <v>22.567900000000002</v>
      </c>
    </row>
    <row r="31" spans="1:12" s="3" customFormat="1" x14ac:dyDescent="0.25">
      <c r="A31" s="86"/>
      <c r="B31" s="87" t="s">
        <v>81</v>
      </c>
      <c r="C31" s="88" t="s">
        <v>82</v>
      </c>
      <c r="D31" s="89">
        <v>121.6</v>
      </c>
      <c r="E31" s="94">
        <v>65.28</v>
      </c>
      <c r="F31" s="59"/>
      <c r="G31" s="91"/>
      <c r="H31" s="59">
        <v>65.28</v>
      </c>
      <c r="I31" s="61">
        <v>10</v>
      </c>
      <c r="J31" s="62">
        <f>+H31*I31</f>
        <v>652.79999999999995</v>
      </c>
      <c r="K31" s="66"/>
      <c r="L31" s="93">
        <v>10</v>
      </c>
    </row>
    <row r="32" spans="1:12" s="3" customFormat="1" x14ac:dyDescent="0.25">
      <c r="A32" s="86"/>
      <c r="B32" s="87" t="s">
        <v>83</v>
      </c>
      <c r="C32" s="88" t="s">
        <v>84</v>
      </c>
      <c r="D32" s="89">
        <v>129</v>
      </c>
      <c r="E32" s="94">
        <v>69.239999999999995</v>
      </c>
      <c r="F32" s="59"/>
      <c r="G32" s="91"/>
      <c r="H32" s="59">
        <v>69.239999999999995</v>
      </c>
      <c r="I32" s="61">
        <v>40</v>
      </c>
      <c r="J32" s="62">
        <f>+H32*I32</f>
        <v>2769.6</v>
      </c>
      <c r="K32" s="66"/>
      <c r="L32" s="93">
        <v>40</v>
      </c>
    </row>
    <row r="33" spans="1:12" s="3" customFormat="1" ht="15.75" thickBot="1" x14ac:dyDescent="0.3">
      <c r="A33" s="86"/>
      <c r="B33" s="87" t="s">
        <v>85</v>
      </c>
      <c r="C33" s="88" t="s">
        <v>86</v>
      </c>
      <c r="D33" s="89">
        <v>33.9</v>
      </c>
      <c r="E33" s="94">
        <v>42.84</v>
      </c>
      <c r="F33" s="59"/>
      <c r="G33" s="91"/>
      <c r="H33" s="59">
        <v>42.84</v>
      </c>
      <c r="I33" s="61">
        <v>64.989999999999995</v>
      </c>
      <c r="J33" s="62">
        <f>+H33*I33</f>
        <v>2784.1716000000001</v>
      </c>
      <c r="K33" s="63">
        <f>SUM(J29:J33)</f>
        <v>7932.5839999999989</v>
      </c>
      <c r="L33" s="93">
        <v>64.991500000000002</v>
      </c>
    </row>
    <row r="34" spans="1:12" ht="15.75" thickTop="1" x14ac:dyDescent="0.25"/>
  </sheetData>
  <pageMargins left="0.7" right="0.7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44FE-9AE7-40D5-81C9-7D233F4C5104}">
  <sheetPr>
    <pageSetUpPr fitToPage="1"/>
  </sheetPr>
  <dimension ref="A1:L21"/>
  <sheetViews>
    <sheetView workbookViewId="0">
      <selection activeCell="L1" sqref="L1:L1048576"/>
    </sheetView>
  </sheetViews>
  <sheetFormatPr baseColWidth="10" defaultRowHeight="15" x14ac:dyDescent="0.25"/>
  <cols>
    <col min="1" max="1" width="46.7109375" bestFit="1" customWidth="1"/>
    <col min="3" max="3" width="40.5703125" customWidth="1"/>
    <col min="4" max="4" width="11.28515625" bestFit="1" customWidth="1"/>
    <col min="5" max="5" width="8.7109375" bestFit="1" customWidth="1"/>
    <col min="6" max="6" width="13.140625" bestFit="1" customWidth="1"/>
    <col min="7" max="7" width="9.5703125" bestFit="1" customWidth="1"/>
    <col min="12" max="12" width="0" hidden="1" customWidth="1"/>
    <col min="257" max="257" width="30.140625" bestFit="1" customWidth="1"/>
    <col min="259" max="259" width="40.5703125" customWidth="1"/>
    <col min="260" max="260" width="11.28515625" bestFit="1" customWidth="1"/>
    <col min="261" max="261" width="8.7109375" bestFit="1" customWidth="1"/>
    <col min="262" max="262" width="13.140625" bestFit="1" customWidth="1"/>
    <col min="263" max="263" width="9.5703125" bestFit="1" customWidth="1"/>
    <col min="513" max="513" width="30.140625" bestFit="1" customWidth="1"/>
    <col min="515" max="515" width="40.5703125" customWidth="1"/>
    <col min="516" max="516" width="11.28515625" bestFit="1" customWidth="1"/>
    <col min="517" max="517" width="8.7109375" bestFit="1" customWidth="1"/>
    <col min="518" max="518" width="13.140625" bestFit="1" customWidth="1"/>
    <col min="519" max="519" width="9.5703125" bestFit="1" customWidth="1"/>
    <col min="769" max="769" width="30.140625" bestFit="1" customWidth="1"/>
    <col min="771" max="771" width="40.5703125" customWidth="1"/>
    <col min="772" max="772" width="11.28515625" bestFit="1" customWidth="1"/>
    <col min="773" max="773" width="8.7109375" bestFit="1" customWidth="1"/>
    <col min="774" max="774" width="13.140625" bestFit="1" customWidth="1"/>
    <col min="775" max="775" width="9.5703125" bestFit="1" customWidth="1"/>
    <col min="1025" max="1025" width="30.140625" bestFit="1" customWidth="1"/>
    <col min="1027" max="1027" width="40.5703125" customWidth="1"/>
    <col min="1028" max="1028" width="11.28515625" bestFit="1" customWidth="1"/>
    <col min="1029" max="1029" width="8.7109375" bestFit="1" customWidth="1"/>
    <col min="1030" max="1030" width="13.140625" bestFit="1" customWidth="1"/>
    <col min="1031" max="1031" width="9.5703125" bestFit="1" customWidth="1"/>
    <col min="1281" max="1281" width="30.140625" bestFit="1" customWidth="1"/>
    <col min="1283" max="1283" width="40.5703125" customWidth="1"/>
    <col min="1284" max="1284" width="11.28515625" bestFit="1" customWidth="1"/>
    <col min="1285" max="1285" width="8.7109375" bestFit="1" customWidth="1"/>
    <col min="1286" max="1286" width="13.140625" bestFit="1" customWidth="1"/>
    <col min="1287" max="1287" width="9.5703125" bestFit="1" customWidth="1"/>
    <col min="1537" max="1537" width="30.140625" bestFit="1" customWidth="1"/>
    <col min="1539" max="1539" width="40.5703125" customWidth="1"/>
    <col min="1540" max="1540" width="11.28515625" bestFit="1" customWidth="1"/>
    <col min="1541" max="1541" width="8.7109375" bestFit="1" customWidth="1"/>
    <col min="1542" max="1542" width="13.140625" bestFit="1" customWidth="1"/>
    <col min="1543" max="1543" width="9.5703125" bestFit="1" customWidth="1"/>
    <col min="1793" max="1793" width="30.140625" bestFit="1" customWidth="1"/>
    <col min="1795" max="1795" width="40.5703125" customWidth="1"/>
    <col min="1796" max="1796" width="11.28515625" bestFit="1" customWidth="1"/>
    <col min="1797" max="1797" width="8.7109375" bestFit="1" customWidth="1"/>
    <col min="1798" max="1798" width="13.140625" bestFit="1" customWidth="1"/>
    <col min="1799" max="1799" width="9.5703125" bestFit="1" customWidth="1"/>
    <col min="2049" max="2049" width="30.140625" bestFit="1" customWidth="1"/>
    <col min="2051" max="2051" width="40.5703125" customWidth="1"/>
    <col min="2052" max="2052" width="11.28515625" bestFit="1" customWidth="1"/>
    <col min="2053" max="2053" width="8.7109375" bestFit="1" customWidth="1"/>
    <col min="2054" max="2054" width="13.140625" bestFit="1" customWidth="1"/>
    <col min="2055" max="2055" width="9.5703125" bestFit="1" customWidth="1"/>
    <col min="2305" max="2305" width="30.140625" bestFit="1" customWidth="1"/>
    <col min="2307" max="2307" width="40.5703125" customWidth="1"/>
    <col min="2308" max="2308" width="11.28515625" bestFit="1" customWidth="1"/>
    <col min="2309" max="2309" width="8.7109375" bestFit="1" customWidth="1"/>
    <col min="2310" max="2310" width="13.140625" bestFit="1" customWidth="1"/>
    <col min="2311" max="2311" width="9.5703125" bestFit="1" customWidth="1"/>
    <col min="2561" max="2561" width="30.140625" bestFit="1" customWidth="1"/>
    <col min="2563" max="2563" width="40.5703125" customWidth="1"/>
    <col min="2564" max="2564" width="11.28515625" bestFit="1" customWidth="1"/>
    <col min="2565" max="2565" width="8.7109375" bestFit="1" customWidth="1"/>
    <col min="2566" max="2566" width="13.140625" bestFit="1" customWidth="1"/>
    <col min="2567" max="2567" width="9.5703125" bestFit="1" customWidth="1"/>
    <col min="2817" max="2817" width="30.140625" bestFit="1" customWidth="1"/>
    <col min="2819" max="2819" width="40.5703125" customWidth="1"/>
    <col min="2820" max="2820" width="11.28515625" bestFit="1" customWidth="1"/>
    <col min="2821" max="2821" width="8.7109375" bestFit="1" customWidth="1"/>
    <col min="2822" max="2822" width="13.140625" bestFit="1" customWidth="1"/>
    <col min="2823" max="2823" width="9.5703125" bestFit="1" customWidth="1"/>
    <col min="3073" max="3073" width="30.140625" bestFit="1" customWidth="1"/>
    <col min="3075" max="3075" width="40.5703125" customWidth="1"/>
    <col min="3076" max="3076" width="11.28515625" bestFit="1" customWidth="1"/>
    <col min="3077" max="3077" width="8.7109375" bestFit="1" customWidth="1"/>
    <col min="3078" max="3078" width="13.140625" bestFit="1" customWidth="1"/>
    <col min="3079" max="3079" width="9.5703125" bestFit="1" customWidth="1"/>
    <col min="3329" max="3329" width="30.140625" bestFit="1" customWidth="1"/>
    <col min="3331" max="3331" width="40.5703125" customWidth="1"/>
    <col min="3332" max="3332" width="11.28515625" bestFit="1" customWidth="1"/>
    <col min="3333" max="3333" width="8.7109375" bestFit="1" customWidth="1"/>
    <col min="3334" max="3334" width="13.140625" bestFit="1" customWidth="1"/>
    <col min="3335" max="3335" width="9.5703125" bestFit="1" customWidth="1"/>
    <col min="3585" max="3585" width="30.140625" bestFit="1" customWidth="1"/>
    <col min="3587" max="3587" width="40.5703125" customWidth="1"/>
    <col min="3588" max="3588" width="11.28515625" bestFit="1" customWidth="1"/>
    <col min="3589" max="3589" width="8.7109375" bestFit="1" customWidth="1"/>
    <col min="3590" max="3590" width="13.140625" bestFit="1" customWidth="1"/>
    <col min="3591" max="3591" width="9.5703125" bestFit="1" customWidth="1"/>
    <col min="3841" max="3841" width="30.140625" bestFit="1" customWidth="1"/>
    <col min="3843" max="3843" width="40.5703125" customWidth="1"/>
    <col min="3844" max="3844" width="11.28515625" bestFit="1" customWidth="1"/>
    <col min="3845" max="3845" width="8.7109375" bestFit="1" customWidth="1"/>
    <col min="3846" max="3846" width="13.140625" bestFit="1" customWidth="1"/>
    <col min="3847" max="3847" width="9.5703125" bestFit="1" customWidth="1"/>
    <col min="4097" max="4097" width="30.140625" bestFit="1" customWidth="1"/>
    <col min="4099" max="4099" width="40.5703125" customWidth="1"/>
    <col min="4100" max="4100" width="11.28515625" bestFit="1" customWidth="1"/>
    <col min="4101" max="4101" width="8.7109375" bestFit="1" customWidth="1"/>
    <col min="4102" max="4102" width="13.140625" bestFit="1" customWidth="1"/>
    <col min="4103" max="4103" width="9.5703125" bestFit="1" customWidth="1"/>
    <col min="4353" max="4353" width="30.140625" bestFit="1" customWidth="1"/>
    <col min="4355" max="4355" width="40.5703125" customWidth="1"/>
    <col min="4356" max="4356" width="11.28515625" bestFit="1" customWidth="1"/>
    <col min="4357" max="4357" width="8.7109375" bestFit="1" customWidth="1"/>
    <col min="4358" max="4358" width="13.140625" bestFit="1" customWidth="1"/>
    <col min="4359" max="4359" width="9.5703125" bestFit="1" customWidth="1"/>
    <col min="4609" max="4609" width="30.140625" bestFit="1" customWidth="1"/>
    <col min="4611" max="4611" width="40.5703125" customWidth="1"/>
    <col min="4612" max="4612" width="11.28515625" bestFit="1" customWidth="1"/>
    <col min="4613" max="4613" width="8.7109375" bestFit="1" customWidth="1"/>
    <col min="4614" max="4614" width="13.140625" bestFit="1" customWidth="1"/>
    <col min="4615" max="4615" width="9.5703125" bestFit="1" customWidth="1"/>
    <col min="4865" max="4865" width="30.140625" bestFit="1" customWidth="1"/>
    <col min="4867" max="4867" width="40.5703125" customWidth="1"/>
    <col min="4868" max="4868" width="11.28515625" bestFit="1" customWidth="1"/>
    <col min="4869" max="4869" width="8.7109375" bestFit="1" customWidth="1"/>
    <col min="4870" max="4870" width="13.140625" bestFit="1" customWidth="1"/>
    <col min="4871" max="4871" width="9.5703125" bestFit="1" customWidth="1"/>
    <col min="5121" max="5121" width="30.140625" bestFit="1" customWidth="1"/>
    <col min="5123" max="5123" width="40.5703125" customWidth="1"/>
    <col min="5124" max="5124" width="11.28515625" bestFit="1" customWidth="1"/>
    <col min="5125" max="5125" width="8.7109375" bestFit="1" customWidth="1"/>
    <col min="5126" max="5126" width="13.140625" bestFit="1" customWidth="1"/>
    <col min="5127" max="5127" width="9.5703125" bestFit="1" customWidth="1"/>
    <col min="5377" max="5377" width="30.140625" bestFit="1" customWidth="1"/>
    <col min="5379" max="5379" width="40.5703125" customWidth="1"/>
    <col min="5380" max="5380" width="11.28515625" bestFit="1" customWidth="1"/>
    <col min="5381" max="5381" width="8.7109375" bestFit="1" customWidth="1"/>
    <col min="5382" max="5382" width="13.140625" bestFit="1" customWidth="1"/>
    <col min="5383" max="5383" width="9.5703125" bestFit="1" customWidth="1"/>
    <col min="5633" max="5633" width="30.140625" bestFit="1" customWidth="1"/>
    <col min="5635" max="5635" width="40.5703125" customWidth="1"/>
    <col min="5636" max="5636" width="11.28515625" bestFit="1" customWidth="1"/>
    <col min="5637" max="5637" width="8.7109375" bestFit="1" customWidth="1"/>
    <col min="5638" max="5638" width="13.140625" bestFit="1" customWidth="1"/>
    <col min="5639" max="5639" width="9.5703125" bestFit="1" customWidth="1"/>
    <col min="5889" max="5889" width="30.140625" bestFit="1" customWidth="1"/>
    <col min="5891" max="5891" width="40.5703125" customWidth="1"/>
    <col min="5892" max="5892" width="11.28515625" bestFit="1" customWidth="1"/>
    <col min="5893" max="5893" width="8.7109375" bestFit="1" customWidth="1"/>
    <col min="5894" max="5894" width="13.140625" bestFit="1" customWidth="1"/>
    <col min="5895" max="5895" width="9.5703125" bestFit="1" customWidth="1"/>
    <col min="6145" max="6145" width="30.140625" bestFit="1" customWidth="1"/>
    <col min="6147" max="6147" width="40.5703125" customWidth="1"/>
    <col min="6148" max="6148" width="11.28515625" bestFit="1" customWidth="1"/>
    <col min="6149" max="6149" width="8.7109375" bestFit="1" customWidth="1"/>
    <col min="6150" max="6150" width="13.140625" bestFit="1" customWidth="1"/>
    <col min="6151" max="6151" width="9.5703125" bestFit="1" customWidth="1"/>
    <col min="6401" max="6401" width="30.140625" bestFit="1" customWidth="1"/>
    <col min="6403" max="6403" width="40.5703125" customWidth="1"/>
    <col min="6404" max="6404" width="11.28515625" bestFit="1" customWidth="1"/>
    <col min="6405" max="6405" width="8.7109375" bestFit="1" customWidth="1"/>
    <col min="6406" max="6406" width="13.140625" bestFit="1" customWidth="1"/>
    <col min="6407" max="6407" width="9.5703125" bestFit="1" customWidth="1"/>
    <col min="6657" max="6657" width="30.140625" bestFit="1" customWidth="1"/>
    <col min="6659" max="6659" width="40.5703125" customWidth="1"/>
    <col min="6660" max="6660" width="11.28515625" bestFit="1" customWidth="1"/>
    <col min="6661" max="6661" width="8.7109375" bestFit="1" customWidth="1"/>
    <col min="6662" max="6662" width="13.140625" bestFit="1" customWidth="1"/>
    <col min="6663" max="6663" width="9.5703125" bestFit="1" customWidth="1"/>
    <col min="6913" max="6913" width="30.140625" bestFit="1" customWidth="1"/>
    <col min="6915" max="6915" width="40.5703125" customWidth="1"/>
    <col min="6916" max="6916" width="11.28515625" bestFit="1" customWidth="1"/>
    <col min="6917" max="6917" width="8.7109375" bestFit="1" customWidth="1"/>
    <col min="6918" max="6918" width="13.140625" bestFit="1" customWidth="1"/>
    <col min="6919" max="6919" width="9.5703125" bestFit="1" customWidth="1"/>
    <col min="7169" max="7169" width="30.140625" bestFit="1" customWidth="1"/>
    <col min="7171" max="7171" width="40.5703125" customWidth="1"/>
    <col min="7172" max="7172" width="11.28515625" bestFit="1" customWidth="1"/>
    <col min="7173" max="7173" width="8.7109375" bestFit="1" customWidth="1"/>
    <col min="7174" max="7174" width="13.140625" bestFit="1" customWidth="1"/>
    <col min="7175" max="7175" width="9.5703125" bestFit="1" customWidth="1"/>
    <col min="7425" max="7425" width="30.140625" bestFit="1" customWidth="1"/>
    <col min="7427" max="7427" width="40.5703125" customWidth="1"/>
    <col min="7428" max="7428" width="11.28515625" bestFit="1" customWidth="1"/>
    <col min="7429" max="7429" width="8.7109375" bestFit="1" customWidth="1"/>
    <col min="7430" max="7430" width="13.140625" bestFit="1" customWidth="1"/>
    <col min="7431" max="7431" width="9.5703125" bestFit="1" customWidth="1"/>
    <col min="7681" max="7681" width="30.140625" bestFit="1" customWidth="1"/>
    <col min="7683" max="7683" width="40.5703125" customWidth="1"/>
    <col min="7684" max="7684" width="11.28515625" bestFit="1" customWidth="1"/>
    <col min="7685" max="7685" width="8.7109375" bestFit="1" customWidth="1"/>
    <col min="7686" max="7686" width="13.140625" bestFit="1" customWidth="1"/>
    <col min="7687" max="7687" width="9.5703125" bestFit="1" customWidth="1"/>
    <col min="7937" max="7937" width="30.140625" bestFit="1" customWidth="1"/>
    <col min="7939" max="7939" width="40.5703125" customWidth="1"/>
    <col min="7940" max="7940" width="11.28515625" bestFit="1" customWidth="1"/>
    <col min="7941" max="7941" width="8.7109375" bestFit="1" customWidth="1"/>
    <col min="7942" max="7942" width="13.140625" bestFit="1" customWidth="1"/>
    <col min="7943" max="7943" width="9.5703125" bestFit="1" customWidth="1"/>
    <col min="8193" max="8193" width="30.140625" bestFit="1" customWidth="1"/>
    <col min="8195" max="8195" width="40.5703125" customWidth="1"/>
    <col min="8196" max="8196" width="11.28515625" bestFit="1" customWidth="1"/>
    <col min="8197" max="8197" width="8.7109375" bestFit="1" customWidth="1"/>
    <col min="8198" max="8198" width="13.140625" bestFit="1" customWidth="1"/>
    <col min="8199" max="8199" width="9.5703125" bestFit="1" customWidth="1"/>
    <col min="8449" max="8449" width="30.140625" bestFit="1" customWidth="1"/>
    <col min="8451" max="8451" width="40.5703125" customWidth="1"/>
    <col min="8452" max="8452" width="11.28515625" bestFit="1" customWidth="1"/>
    <col min="8453" max="8453" width="8.7109375" bestFit="1" customWidth="1"/>
    <col min="8454" max="8454" width="13.140625" bestFit="1" customWidth="1"/>
    <col min="8455" max="8455" width="9.5703125" bestFit="1" customWidth="1"/>
    <col min="8705" max="8705" width="30.140625" bestFit="1" customWidth="1"/>
    <col min="8707" max="8707" width="40.5703125" customWidth="1"/>
    <col min="8708" max="8708" width="11.28515625" bestFit="1" customWidth="1"/>
    <col min="8709" max="8709" width="8.7109375" bestFit="1" customWidth="1"/>
    <col min="8710" max="8710" width="13.140625" bestFit="1" customWidth="1"/>
    <col min="8711" max="8711" width="9.5703125" bestFit="1" customWidth="1"/>
    <col min="8961" max="8961" width="30.140625" bestFit="1" customWidth="1"/>
    <col min="8963" max="8963" width="40.5703125" customWidth="1"/>
    <col min="8964" max="8964" width="11.28515625" bestFit="1" customWidth="1"/>
    <col min="8965" max="8965" width="8.7109375" bestFit="1" customWidth="1"/>
    <col min="8966" max="8966" width="13.140625" bestFit="1" customWidth="1"/>
    <col min="8967" max="8967" width="9.5703125" bestFit="1" customWidth="1"/>
    <col min="9217" max="9217" width="30.140625" bestFit="1" customWidth="1"/>
    <col min="9219" max="9219" width="40.5703125" customWidth="1"/>
    <col min="9220" max="9220" width="11.28515625" bestFit="1" customWidth="1"/>
    <col min="9221" max="9221" width="8.7109375" bestFit="1" customWidth="1"/>
    <col min="9222" max="9222" width="13.140625" bestFit="1" customWidth="1"/>
    <col min="9223" max="9223" width="9.5703125" bestFit="1" customWidth="1"/>
    <col min="9473" max="9473" width="30.140625" bestFit="1" customWidth="1"/>
    <col min="9475" max="9475" width="40.5703125" customWidth="1"/>
    <col min="9476" max="9476" width="11.28515625" bestFit="1" customWidth="1"/>
    <col min="9477" max="9477" width="8.7109375" bestFit="1" customWidth="1"/>
    <col min="9478" max="9478" width="13.140625" bestFit="1" customWidth="1"/>
    <col min="9479" max="9479" width="9.5703125" bestFit="1" customWidth="1"/>
    <col min="9729" max="9729" width="30.140625" bestFit="1" customWidth="1"/>
    <col min="9731" max="9731" width="40.5703125" customWidth="1"/>
    <col min="9732" max="9732" width="11.28515625" bestFit="1" customWidth="1"/>
    <col min="9733" max="9733" width="8.7109375" bestFit="1" customWidth="1"/>
    <col min="9734" max="9734" width="13.140625" bestFit="1" customWidth="1"/>
    <col min="9735" max="9735" width="9.5703125" bestFit="1" customWidth="1"/>
    <col min="9985" max="9985" width="30.140625" bestFit="1" customWidth="1"/>
    <col min="9987" max="9987" width="40.5703125" customWidth="1"/>
    <col min="9988" max="9988" width="11.28515625" bestFit="1" customWidth="1"/>
    <col min="9989" max="9989" width="8.7109375" bestFit="1" customWidth="1"/>
    <col min="9990" max="9990" width="13.140625" bestFit="1" customWidth="1"/>
    <col min="9991" max="9991" width="9.5703125" bestFit="1" customWidth="1"/>
    <col min="10241" max="10241" width="30.140625" bestFit="1" customWidth="1"/>
    <col min="10243" max="10243" width="40.5703125" customWidth="1"/>
    <col min="10244" max="10244" width="11.28515625" bestFit="1" customWidth="1"/>
    <col min="10245" max="10245" width="8.7109375" bestFit="1" customWidth="1"/>
    <col min="10246" max="10246" width="13.140625" bestFit="1" customWidth="1"/>
    <col min="10247" max="10247" width="9.5703125" bestFit="1" customWidth="1"/>
    <col min="10497" max="10497" width="30.140625" bestFit="1" customWidth="1"/>
    <col min="10499" max="10499" width="40.5703125" customWidth="1"/>
    <col min="10500" max="10500" width="11.28515625" bestFit="1" customWidth="1"/>
    <col min="10501" max="10501" width="8.7109375" bestFit="1" customWidth="1"/>
    <col min="10502" max="10502" width="13.140625" bestFit="1" customWidth="1"/>
    <col min="10503" max="10503" width="9.5703125" bestFit="1" customWidth="1"/>
    <col min="10753" max="10753" width="30.140625" bestFit="1" customWidth="1"/>
    <col min="10755" max="10755" width="40.5703125" customWidth="1"/>
    <col min="10756" max="10756" width="11.28515625" bestFit="1" customWidth="1"/>
    <col min="10757" max="10757" width="8.7109375" bestFit="1" customWidth="1"/>
    <col min="10758" max="10758" width="13.140625" bestFit="1" customWidth="1"/>
    <col min="10759" max="10759" width="9.5703125" bestFit="1" customWidth="1"/>
    <col min="11009" max="11009" width="30.140625" bestFit="1" customWidth="1"/>
    <col min="11011" max="11011" width="40.5703125" customWidth="1"/>
    <col min="11012" max="11012" width="11.28515625" bestFit="1" customWidth="1"/>
    <col min="11013" max="11013" width="8.7109375" bestFit="1" customWidth="1"/>
    <col min="11014" max="11014" width="13.140625" bestFit="1" customWidth="1"/>
    <col min="11015" max="11015" width="9.5703125" bestFit="1" customWidth="1"/>
    <col min="11265" max="11265" width="30.140625" bestFit="1" customWidth="1"/>
    <col min="11267" max="11267" width="40.5703125" customWidth="1"/>
    <col min="11268" max="11268" width="11.28515625" bestFit="1" customWidth="1"/>
    <col min="11269" max="11269" width="8.7109375" bestFit="1" customWidth="1"/>
    <col min="11270" max="11270" width="13.140625" bestFit="1" customWidth="1"/>
    <col min="11271" max="11271" width="9.5703125" bestFit="1" customWidth="1"/>
    <col min="11521" max="11521" width="30.140625" bestFit="1" customWidth="1"/>
    <col min="11523" max="11523" width="40.5703125" customWidth="1"/>
    <col min="11524" max="11524" width="11.28515625" bestFit="1" customWidth="1"/>
    <col min="11525" max="11525" width="8.7109375" bestFit="1" customWidth="1"/>
    <col min="11526" max="11526" width="13.140625" bestFit="1" customWidth="1"/>
    <col min="11527" max="11527" width="9.5703125" bestFit="1" customWidth="1"/>
    <col min="11777" max="11777" width="30.140625" bestFit="1" customWidth="1"/>
    <col min="11779" max="11779" width="40.5703125" customWidth="1"/>
    <col min="11780" max="11780" width="11.28515625" bestFit="1" customWidth="1"/>
    <col min="11781" max="11781" width="8.7109375" bestFit="1" customWidth="1"/>
    <col min="11782" max="11782" width="13.140625" bestFit="1" customWidth="1"/>
    <col min="11783" max="11783" width="9.5703125" bestFit="1" customWidth="1"/>
    <col min="12033" max="12033" width="30.140625" bestFit="1" customWidth="1"/>
    <col min="12035" max="12035" width="40.5703125" customWidth="1"/>
    <col min="12036" max="12036" width="11.28515625" bestFit="1" customWidth="1"/>
    <col min="12037" max="12037" width="8.7109375" bestFit="1" customWidth="1"/>
    <col min="12038" max="12038" width="13.140625" bestFit="1" customWidth="1"/>
    <col min="12039" max="12039" width="9.5703125" bestFit="1" customWidth="1"/>
    <col min="12289" max="12289" width="30.140625" bestFit="1" customWidth="1"/>
    <col min="12291" max="12291" width="40.5703125" customWidth="1"/>
    <col min="12292" max="12292" width="11.28515625" bestFit="1" customWidth="1"/>
    <col min="12293" max="12293" width="8.7109375" bestFit="1" customWidth="1"/>
    <col min="12294" max="12294" width="13.140625" bestFit="1" customWidth="1"/>
    <col min="12295" max="12295" width="9.5703125" bestFit="1" customWidth="1"/>
    <col min="12545" max="12545" width="30.140625" bestFit="1" customWidth="1"/>
    <col min="12547" max="12547" width="40.5703125" customWidth="1"/>
    <col min="12548" max="12548" width="11.28515625" bestFit="1" customWidth="1"/>
    <col min="12549" max="12549" width="8.7109375" bestFit="1" customWidth="1"/>
    <col min="12550" max="12550" width="13.140625" bestFit="1" customWidth="1"/>
    <col min="12551" max="12551" width="9.5703125" bestFit="1" customWidth="1"/>
    <col min="12801" max="12801" width="30.140625" bestFit="1" customWidth="1"/>
    <col min="12803" max="12803" width="40.5703125" customWidth="1"/>
    <col min="12804" max="12804" width="11.28515625" bestFit="1" customWidth="1"/>
    <col min="12805" max="12805" width="8.7109375" bestFit="1" customWidth="1"/>
    <col min="12806" max="12806" width="13.140625" bestFit="1" customWidth="1"/>
    <col min="12807" max="12807" width="9.5703125" bestFit="1" customWidth="1"/>
    <col min="13057" max="13057" width="30.140625" bestFit="1" customWidth="1"/>
    <col min="13059" max="13059" width="40.5703125" customWidth="1"/>
    <col min="13060" max="13060" width="11.28515625" bestFit="1" customWidth="1"/>
    <col min="13061" max="13061" width="8.7109375" bestFit="1" customWidth="1"/>
    <col min="13062" max="13062" width="13.140625" bestFit="1" customWidth="1"/>
    <col min="13063" max="13063" width="9.5703125" bestFit="1" customWidth="1"/>
    <col min="13313" max="13313" width="30.140625" bestFit="1" customWidth="1"/>
    <col min="13315" max="13315" width="40.5703125" customWidth="1"/>
    <col min="13316" max="13316" width="11.28515625" bestFit="1" customWidth="1"/>
    <col min="13317" max="13317" width="8.7109375" bestFit="1" customWidth="1"/>
    <col min="13318" max="13318" width="13.140625" bestFit="1" customWidth="1"/>
    <col min="13319" max="13319" width="9.5703125" bestFit="1" customWidth="1"/>
    <col min="13569" max="13569" width="30.140625" bestFit="1" customWidth="1"/>
    <col min="13571" max="13571" width="40.5703125" customWidth="1"/>
    <col min="13572" max="13572" width="11.28515625" bestFit="1" customWidth="1"/>
    <col min="13573" max="13573" width="8.7109375" bestFit="1" customWidth="1"/>
    <col min="13574" max="13574" width="13.140625" bestFit="1" customWidth="1"/>
    <col min="13575" max="13575" width="9.5703125" bestFit="1" customWidth="1"/>
    <col min="13825" max="13825" width="30.140625" bestFit="1" customWidth="1"/>
    <col min="13827" max="13827" width="40.5703125" customWidth="1"/>
    <col min="13828" max="13828" width="11.28515625" bestFit="1" customWidth="1"/>
    <col min="13829" max="13829" width="8.7109375" bestFit="1" customWidth="1"/>
    <col min="13830" max="13830" width="13.140625" bestFit="1" customWidth="1"/>
    <col min="13831" max="13831" width="9.5703125" bestFit="1" customWidth="1"/>
    <col min="14081" max="14081" width="30.140625" bestFit="1" customWidth="1"/>
    <col min="14083" max="14083" width="40.5703125" customWidth="1"/>
    <col min="14084" max="14084" width="11.28515625" bestFit="1" customWidth="1"/>
    <col min="14085" max="14085" width="8.7109375" bestFit="1" customWidth="1"/>
    <col min="14086" max="14086" width="13.140625" bestFit="1" customWidth="1"/>
    <col min="14087" max="14087" width="9.5703125" bestFit="1" customWidth="1"/>
    <col min="14337" max="14337" width="30.140625" bestFit="1" customWidth="1"/>
    <col min="14339" max="14339" width="40.5703125" customWidth="1"/>
    <col min="14340" max="14340" width="11.28515625" bestFit="1" customWidth="1"/>
    <col min="14341" max="14341" width="8.7109375" bestFit="1" customWidth="1"/>
    <col min="14342" max="14342" width="13.140625" bestFit="1" customWidth="1"/>
    <col min="14343" max="14343" width="9.5703125" bestFit="1" customWidth="1"/>
    <col min="14593" max="14593" width="30.140625" bestFit="1" customWidth="1"/>
    <col min="14595" max="14595" width="40.5703125" customWidth="1"/>
    <col min="14596" max="14596" width="11.28515625" bestFit="1" customWidth="1"/>
    <col min="14597" max="14597" width="8.7109375" bestFit="1" customWidth="1"/>
    <col min="14598" max="14598" width="13.140625" bestFit="1" customWidth="1"/>
    <col min="14599" max="14599" width="9.5703125" bestFit="1" customWidth="1"/>
    <col min="14849" max="14849" width="30.140625" bestFit="1" customWidth="1"/>
    <col min="14851" max="14851" width="40.5703125" customWidth="1"/>
    <col min="14852" max="14852" width="11.28515625" bestFit="1" customWidth="1"/>
    <col min="14853" max="14853" width="8.7109375" bestFit="1" customWidth="1"/>
    <col min="14854" max="14854" width="13.140625" bestFit="1" customWidth="1"/>
    <col min="14855" max="14855" width="9.5703125" bestFit="1" customWidth="1"/>
    <col min="15105" max="15105" width="30.140625" bestFit="1" customWidth="1"/>
    <col min="15107" max="15107" width="40.5703125" customWidth="1"/>
    <col min="15108" max="15108" width="11.28515625" bestFit="1" customWidth="1"/>
    <col min="15109" max="15109" width="8.7109375" bestFit="1" customWidth="1"/>
    <col min="15110" max="15110" width="13.140625" bestFit="1" customWidth="1"/>
    <col min="15111" max="15111" width="9.5703125" bestFit="1" customWidth="1"/>
    <col min="15361" max="15361" width="30.140625" bestFit="1" customWidth="1"/>
    <col min="15363" max="15363" width="40.5703125" customWidth="1"/>
    <col min="15364" max="15364" width="11.28515625" bestFit="1" customWidth="1"/>
    <col min="15365" max="15365" width="8.7109375" bestFit="1" customWidth="1"/>
    <col min="15366" max="15366" width="13.140625" bestFit="1" customWidth="1"/>
    <col min="15367" max="15367" width="9.5703125" bestFit="1" customWidth="1"/>
    <col min="15617" max="15617" width="30.140625" bestFit="1" customWidth="1"/>
    <col min="15619" max="15619" width="40.5703125" customWidth="1"/>
    <col min="15620" max="15620" width="11.28515625" bestFit="1" customWidth="1"/>
    <col min="15621" max="15621" width="8.7109375" bestFit="1" customWidth="1"/>
    <col min="15622" max="15622" width="13.140625" bestFit="1" customWidth="1"/>
    <col min="15623" max="15623" width="9.5703125" bestFit="1" customWidth="1"/>
    <col min="15873" max="15873" width="30.140625" bestFit="1" customWidth="1"/>
    <col min="15875" max="15875" width="40.5703125" customWidth="1"/>
    <col min="15876" max="15876" width="11.28515625" bestFit="1" customWidth="1"/>
    <col min="15877" max="15877" width="8.7109375" bestFit="1" customWidth="1"/>
    <col min="15878" max="15878" width="13.140625" bestFit="1" customWidth="1"/>
    <col min="15879" max="15879" width="9.5703125" bestFit="1" customWidth="1"/>
    <col min="16129" max="16129" width="30.140625" bestFit="1" customWidth="1"/>
    <col min="16131" max="16131" width="40.5703125" customWidth="1"/>
    <col min="16132" max="16132" width="11.28515625" bestFit="1" customWidth="1"/>
    <col min="16133" max="16133" width="8.7109375" bestFit="1" customWidth="1"/>
    <col min="16134" max="16134" width="13.140625" bestFit="1" customWidth="1"/>
    <col min="16135" max="16135" width="9.5703125" bestFit="1" customWidth="1"/>
  </cols>
  <sheetData>
    <row r="1" spans="1:12" x14ac:dyDescent="0.25">
      <c r="A1" s="38" t="s">
        <v>18</v>
      </c>
      <c r="B1" s="4"/>
      <c r="C1" s="3"/>
      <c r="D1" s="39"/>
      <c r="E1" s="40"/>
      <c r="F1" s="40"/>
      <c r="G1" s="3"/>
      <c r="H1" s="3"/>
      <c r="I1" s="3"/>
      <c r="J1" s="3"/>
    </row>
    <row r="2" spans="1:12" x14ac:dyDescent="0.25">
      <c r="A2" s="41" t="s">
        <v>19</v>
      </c>
      <c r="J2" s="3"/>
    </row>
    <row r="3" spans="1:12" x14ac:dyDescent="0.25">
      <c r="A3" s="41" t="s">
        <v>2</v>
      </c>
      <c r="B3" s="42"/>
      <c r="C3" s="43"/>
      <c r="D3" s="44"/>
      <c r="E3" s="42"/>
      <c r="F3" s="42"/>
      <c r="J3" s="3"/>
    </row>
    <row r="4" spans="1:12" x14ac:dyDescent="0.25">
      <c r="A4" s="45"/>
      <c r="B4" s="42"/>
      <c r="C4" s="43"/>
      <c r="D4" s="44"/>
      <c r="E4" s="42"/>
      <c r="F4" s="42"/>
      <c r="J4" s="3"/>
    </row>
    <row r="5" spans="1:12" x14ac:dyDescent="0.25">
      <c r="A5" s="46" t="s">
        <v>4</v>
      </c>
      <c r="B5" s="46" t="s">
        <v>5</v>
      </c>
      <c r="C5" s="47" t="s">
        <v>6</v>
      </c>
      <c r="D5" s="48" t="s">
        <v>20</v>
      </c>
      <c r="E5" s="46" t="s">
        <v>21</v>
      </c>
      <c r="F5" s="48" t="s">
        <v>22</v>
      </c>
      <c r="G5" s="48" t="s">
        <v>23</v>
      </c>
      <c r="H5" s="48" t="s">
        <v>24</v>
      </c>
      <c r="I5" s="48" t="s">
        <v>25</v>
      </c>
      <c r="J5" s="48" t="s">
        <v>17</v>
      </c>
    </row>
    <row r="6" spans="1:12" s="3" customFormat="1" x14ac:dyDescent="0.25">
      <c r="A6" s="49"/>
      <c r="B6" s="50"/>
      <c r="C6" s="51"/>
      <c r="D6" s="52"/>
      <c r="E6" s="53"/>
      <c r="G6" s="54"/>
      <c r="I6" s="56"/>
      <c r="J6" s="56"/>
      <c r="K6" s="66"/>
      <c r="L6" s="55"/>
    </row>
    <row r="7" spans="1:12" s="3" customFormat="1" ht="15.75" thickBot="1" x14ac:dyDescent="0.2">
      <c r="A7" s="23" t="s">
        <v>44</v>
      </c>
      <c r="B7" s="24" t="s">
        <v>45</v>
      </c>
      <c r="C7" s="24" t="s">
        <v>46</v>
      </c>
      <c r="D7" s="57">
        <v>22.3</v>
      </c>
      <c r="E7" s="69">
        <v>0.1</v>
      </c>
      <c r="F7" s="59">
        <f>+D7*E7</f>
        <v>2.23</v>
      </c>
      <c r="G7" s="60">
        <v>10</v>
      </c>
      <c r="H7" s="59">
        <f>+F7*G7</f>
        <v>22.3</v>
      </c>
      <c r="I7" s="61">
        <v>311.39999999999998</v>
      </c>
      <c r="J7" s="62">
        <f>+H7*I7</f>
        <v>6944.2199999999993</v>
      </c>
      <c r="K7" s="63">
        <f>SUM(J7:J7)</f>
        <v>6944.2199999999993</v>
      </c>
      <c r="L7" s="64">
        <v>311.39999999999998</v>
      </c>
    </row>
    <row r="8" spans="1:12" s="3" customFormat="1" ht="15.75" thickTop="1" x14ac:dyDescent="0.25">
      <c r="A8" s="49"/>
      <c r="B8" s="50"/>
      <c r="C8" s="51"/>
      <c r="D8" s="52"/>
      <c r="E8" s="53"/>
      <c r="F8" s="54"/>
      <c r="G8" s="55"/>
      <c r="H8" s="54"/>
      <c r="I8" s="56"/>
      <c r="J8" s="56"/>
      <c r="K8" s="66"/>
    </row>
    <row r="9" spans="1:12" s="3" customFormat="1" ht="15.75" thickBot="1" x14ac:dyDescent="0.2">
      <c r="A9" s="49"/>
      <c r="B9" s="50"/>
      <c r="C9" s="51"/>
      <c r="D9" s="52"/>
      <c r="E9" s="53"/>
      <c r="F9" s="54"/>
      <c r="G9" s="55"/>
      <c r="H9" s="54"/>
      <c r="I9" s="56"/>
      <c r="J9" s="70" t="s">
        <v>17</v>
      </c>
      <c r="K9" s="71">
        <f>SUM(K5:K7)</f>
        <v>6944.2199999999993</v>
      </c>
    </row>
    <row r="10" spans="1:12" s="3" customFormat="1" ht="15.75" thickTop="1" x14ac:dyDescent="0.25">
      <c r="A10" s="49"/>
      <c r="B10" s="50"/>
      <c r="C10" s="51"/>
      <c r="D10" s="52"/>
      <c r="E10" s="53"/>
      <c r="F10" s="54"/>
      <c r="G10" s="55"/>
      <c r="H10" s="54"/>
      <c r="I10" s="56"/>
      <c r="J10" s="56"/>
      <c r="K10" s="66"/>
    </row>
    <row r="11" spans="1:12" s="3" customFormat="1" x14ac:dyDescent="0.25">
      <c r="A11" s="49"/>
      <c r="B11" s="50"/>
      <c r="C11" s="51"/>
      <c r="D11" s="52"/>
      <c r="E11" s="53"/>
      <c r="F11" s="54"/>
      <c r="G11" s="55"/>
      <c r="H11" s="54"/>
      <c r="I11" s="56"/>
      <c r="J11" s="56"/>
      <c r="K11" s="66"/>
    </row>
    <row r="12" spans="1:12" s="3" customFormat="1" x14ac:dyDescent="0.25">
      <c r="A12" s="49"/>
      <c r="B12" s="50"/>
      <c r="C12" s="51"/>
      <c r="D12" s="52"/>
      <c r="E12" s="53"/>
      <c r="F12" s="54"/>
      <c r="G12" s="55"/>
      <c r="H12" s="54"/>
      <c r="I12" s="56"/>
      <c r="J12" s="56"/>
    </row>
    <row r="13" spans="1:12" s="3" customFormat="1" x14ac:dyDescent="0.25">
      <c r="A13" s="49"/>
      <c r="B13" s="50"/>
      <c r="C13" s="51"/>
      <c r="D13" s="52"/>
      <c r="E13" s="53"/>
      <c r="F13" s="54"/>
      <c r="G13" s="55"/>
      <c r="H13" s="54"/>
      <c r="I13" s="56"/>
    </row>
    <row r="14" spans="1:12" s="3" customFormat="1" x14ac:dyDescent="0.25">
      <c r="A14" s="65"/>
      <c r="B14" s="2"/>
      <c r="D14" s="39"/>
      <c r="E14" s="40"/>
      <c r="F14" s="54"/>
      <c r="G14" s="55"/>
      <c r="H14" s="54"/>
      <c r="I14" s="56"/>
      <c r="J14" s="56"/>
      <c r="K14" s="72"/>
    </row>
    <row r="15" spans="1:12" s="3" customFormat="1" x14ac:dyDescent="0.15">
      <c r="A15" s="53"/>
      <c r="B15" s="50"/>
      <c r="C15" s="51"/>
      <c r="D15" s="52"/>
      <c r="E15" s="53"/>
      <c r="F15" s="54"/>
      <c r="G15" s="55"/>
      <c r="H15" s="54"/>
      <c r="I15" s="56"/>
      <c r="J15" s="56"/>
      <c r="K15" s="68"/>
    </row>
    <row r="16" spans="1:12" x14ac:dyDescent="0.25">
      <c r="A16" s="73"/>
      <c r="B16" s="50"/>
      <c r="C16" s="51"/>
      <c r="D16" s="52"/>
      <c r="E16" s="53"/>
      <c r="F16" s="54"/>
      <c r="G16" s="55"/>
      <c r="H16" s="54"/>
      <c r="I16" s="56"/>
      <c r="J16" s="56"/>
      <c r="K16" s="68"/>
    </row>
    <row r="17" spans="1:11" x14ac:dyDescent="0.25">
      <c r="A17" s="73"/>
      <c r="B17" s="50"/>
      <c r="C17" s="51"/>
      <c r="D17" s="52"/>
      <c r="E17" s="53"/>
      <c r="F17" s="54"/>
      <c r="G17" s="55"/>
      <c r="H17" s="54"/>
      <c r="I17" s="56"/>
      <c r="J17" s="56"/>
      <c r="K17" s="68"/>
    </row>
    <row r="18" spans="1:11" x14ac:dyDescent="0.25">
      <c r="A18" s="73"/>
      <c r="B18" s="50"/>
      <c r="C18" s="51"/>
      <c r="D18" s="52"/>
      <c r="E18" s="53"/>
      <c r="F18" s="54"/>
      <c r="G18" s="55"/>
      <c r="H18" s="54"/>
      <c r="I18" s="56"/>
    </row>
    <row r="19" spans="1:11" x14ac:dyDescent="0.25">
      <c r="A19" s="74"/>
      <c r="B19" s="4"/>
      <c r="C19" s="3"/>
      <c r="D19" s="39"/>
      <c r="E19" s="40"/>
      <c r="F19" s="54"/>
      <c r="G19" s="55"/>
      <c r="H19" s="54"/>
      <c r="I19" s="56"/>
      <c r="J19" s="56"/>
    </row>
    <row r="20" spans="1:11" x14ac:dyDescent="0.25">
      <c r="A20" s="73"/>
      <c r="B20" s="50"/>
      <c r="C20" s="51"/>
      <c r="D20" s="52"/>
      <c r="E20" s="53"/>
      <c r="F20" s="54"/>
      <c r="G20" s="55"/>
      <c r="H20" s="54"/>
      <c r="I20" s="56"/>
      <c r="J20" s="56"/>
      <c r="K20" s="68"/>
    </row>
    <row r="21" spans="1:11" x14ac:dyDescent="0.25">
      <c r="A21" s="73"/>
      <c r="B21" s="50"/>
      <c r="C21" s="51"/>
      <c r="D21" s="52"/>
      <c r="E21" s="53"/>
      <c r="F21" s="54"/>
      <c r="G21" s="55"/>
      <c r="H21" s="54"/>
      <c r="I21" s="56"/>
      <c r="J21" s="56"/>
      <c r="K21" s="68"/>
    </row>
  </sheetData>
  <pageMargins left="0.7" right="0.7" top="0.75" bottom="0.75" header="0.3" footer="0.3"/>
  <pageSetup scale="6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448A-D276-44FB-B81E-5A7D8BFD464D}">
  <sheetPr>
    <pageSetUpPr fitToPage="1"/>
  </sheetPr>
  <dimension ref="A1:L18"/>
  <sheetViews>
    <sheetView topLeftCell="D1" workbookViewId="0">
      <selection activeCell="L1" sqref="L1:L1048576"/>
    </sheetView>
  </sheetViews>
  <sheetFormatPr baseColWidth="10" defaultRowHeight="15" x14ac:dyDescent="0.25"/>
  <cols>
    <col min="1" max="1" width="46.7109375" bestFit="1" customWidth="1"/>
    <col min="2" max="2" width="8.28515625" bestFit="1" customWidth="1"/>
    <col min="3" max="3" width="38.85546875" bestFit="1" customWidth="1"/>
    <col min="12" max="12" width="0" hidden="1" customWidth="1"/>
  </cols>
  <sheetData>
    <row r="1" spans="1:12" x14ac:dyDescent="0.25">
      <c r="A1" s="38" t="s">
        <v>18</v>
      </c>
      <c r="B1" s="4"/>
      <c r="C1" s="3"/>
      <c r="D1" s="39"/>
      <c r="E1" s="40"/>
      <c r="F1" s="40"/>
      <c r="G1" s="3"/>
      <c r="H1" s="3"/>
      <c r="I1" s="3"/>
      <c r="J1" s="3"/>
    </row>
    <row r="2" spans="1:12" x14ac:dyDescent="0.25">
      <c r="A2" s="41" t="s">
        <v>19</v>
      </c>
      <c r="J2" s="3"/>
    </row>
    <row r="3" spans="1:12" x14ac:dyDescent="0.25">
      <c r="A3" s="41" t="s">
        <v>2</v>
      </c>
      <c r="B3" s="42"/>
      <c r="C3" s="43"/>
      <c r="D3" s="44"/>
      <c r="E3" s="42"/>
      <c r="F3" s="42"/>
      <c r="J3" s="3"/>
    </row>
    <row r="4" spans="1:12" x14ac:dyDescent="0.25">
      <c r="A4" s="45"/>
      <c r="B4" s="42"/>
      <c r="C4" s="43"/>
      <c r="D4" s="44"/>
      <c r="E4" s="42"/>
      <c r="F4" s="42"/>
      <c r="J4" s="3"/>
    </row>
    <row r="5" spans="1:12" x14ac:dyDescent="0.25">
      <c r="A5" s="46" t="s">
        <v>4</v>
      </c>
      <c r="B5" s="46" t="s">
        <v>5</v>
      </c>
      <c r="C5" s="47" t="s">
        <v>6</v>
      </c>
      <c r="D5" s="48" t="s">
        <v>20</v>
      </c>
      <c r="E5" s="46" t="s">
        <v>21</v>
      </c>
      <c r="F5" s="48" t="s">
        <v>22</v>
      </c>
      <c r="G5" s="48" t="s">
        <v>23</v>
      </c>
      <c r="H5" s="48" t="s">
        <v>24</v>
      </c>
      <c r="I5" s="48" t="s">
        <v>25</v>
      </c>
      <c r="J5" s="48" t="s">
        <v>17</v>
      </c>
    </row>
    <row r="6" spans="1:12" s="3" customFormat="1" x14ac:dyDescent="0.25">
      <c r="A6" s="49"/>
      <c r="B6" s="50"/>
      <c r="C6" s="51"/>
      <c r="D6" s="52"/>
      <c r="E6" s="53"/>
      <c r="F6" s="54"/>
      <c r="G6" s="55"/>
      <c r="H6" s="54"/>
      <c r="I6" s="56"/>
      <c r="J6" s="56"/>
    </row>
    <row r="7" spans="1:12" s="3" customFormat="1" ht="15.75" thickBot="1" x14ac:dyDescent="0.3">
      <c r="A7" s="23" t="s">
        <v>26</v>
      </c>
      <c r="B7" s="24" t="s">
        <v>27</v>
      </c>
      <c r="C7" s="24" t="s">
        <v>28</v>
      </c>
      <c r="D7" s="57">
        <v>36.6</v>
      </c>
      <c r="E7" s="58">
        <v>57</v>
      </c>
      <c r="F7" s="59"/>
      <c r="G7" s="60"/>
      <c r="H7" s="59">
        <v>57</v>
      </c>
      <c r="I7" s="61">
        <v>394.6</v>
      </c>
      <c r="J7" s="62">
        <f>+H7*I7</f>
        <v>22492.2</v>
      </c>
      <c r="K7" s="63">
        <f>SUM(J7:J7)</f>
        <v>22492.2</v>
      </c>
      <c r="L7" s="64">
        <v>394.6</v>
      </c>
    </row>
    <row r="8" spans="1:12" ht="15.75" thickTop="1" x14ac:dyDescent="0.25"/>
    <row r="9" spans="1:12" x14ac:dyDescent="0.25">
      <c r="A9" s="38" t="s">
        <v>69</v>
      </c>
      <c r="B9" s="4"/>
      <c r="C9" s="3"/>
      <c r="D9" s="39"/>
      <c r="E9" s="40"/>
      <c r="F9" s="40"/>
      <c r="G9" s="3"/>
      <c r="H9" s="3"/>
      <c r="I9" s="3"/>
      <c r="J9" s="3"/>
    </row>
    <row r="10" spans="1:12" x14ac:dyDescent="0.25">
      <c r="A10" s="41" t="s">
        <v>70</v>
      </c>
      <c r="J10" s="3"/>
    </row>
    <row r="11" spans="1:12" x14ac:dyDescent="0.25">
      <c r="A11" s="41" t="s">
        <v>2</v>
      </c>
      <c r="B11" s="42"/>
      <c r="C11" s="43"/>
      <c r="D11" s="44"/>
      <c r="E11" s="42"/>
      <c r="F11" s="42"/>
      <c r="J11" s="3"/>
    </row>
    <row r="12" spans="1:12" x14ac:dyDescent="0.25">
      <c r="A12" s="45"/>
      <c r="B12" s="42"/>
      <c r="C12" s="43"/>
      <c r="D12" s="44"/>
      <c r="E12" s="42"/>
      <c r="F12" s="42"/>
      <c r="J12" s="3"/>
    </row>
    <row r="13" spans="1:12" x14ac:dyDescent="0.25">
      <c r="A13" s="46" t="s">
        <v>4</v>
      </c>
      <c r="B13" s="46" t="s">
        <v>5</v>
      </c>
      <c r="C13" s="47" t="s">
        <v>6</v>
      </c>
      <c r="D13" s="48" t="s">
        <v>20</v>
      </c>
      <c r="E13" s="46" t="s">
        <v>21</v>
      </c>
      <c r="F13" s="48" t="s">
        <v>22</v>
      </c>
      <c r="G13" s="48" t="s">
        <v>23</v>
      </c>
      <c r="H13" s="48" t="s">
        <v>24</v>
      </c>
      <c r="I13" s="48" t="s">
        <v>25</v>
      </c>
      <c r="J13" s="48" t="s">
        <v>17</v>
      </c>
    </row>
    <row r="14" spans="1:12" s="3" customFormat="1" x14ac:dyDescent="0.25">
      <c r="A14" s="65"/>
      <c r="B14" s="2"/>
      <c r="D14" s="39"/>
      <c r="E14" s="40"/>
      <c r="G14" s="54"/>
      <c r="I14" s="56"/>
      <c r="J14" s="56"/>
      <c r="K14" s="66"/>
      <c r="L14" s="55"/>
    </row>
    <row r="15" spans="1:12" s="3" customFormat="1" ht="15.75" thickBot="1" x14ac:dyDescent="0.3">
      <c r="A15" s="86" t="s">
        <v>26</v>
      </c>
      <c r="B15" s="87" t="s">
        <v>75</v>
      </c>
      <c r="C15" s="88" t="s">
        <v>76</v>
      </c>
      <c r="D15" s="89">
        <v>34.1</v>
      </c>
      <c r="E15" s="94">
        <v>22.2</v>
      </c>
      <c r="F15" s="59"/>
      <c r="G15" s="91"/>
      <c r="H15" s="59">
        <v>22.2</v>
      </c>
      <c r="I15" s="61">
        <v>115.9</v>
      </c>
      <c r="J15" s="62">
        <f>+H15*I15</f>
        <v>2572.98</v>
      </c>
      <c r="K15" s="63">
        <f>SUM(J15:J15)</f>
        <v>2572.98</v>
      </c>
      <c r="L15" s="93">
        <v>115.9</v>
      </c>
    </row>
    <row r="16" spans="1:12" ht="15.75" thickTop="1" x14ac:dyDescent="0.25"/>
    <row r="17" spans="10:11" ht="15.75" thickBot="1" x14ac:dyDescent="0.3">
      <c r="J17" s="70" t="s">
        <v>17</v>
      </c>
      <c r="K17" s="71">
        <f>SUM(K5:K15)</f>
        <v>25065.18</v>
      </c>
    </row>
    <row r="18" spans="10:11" ht="15.75" thickTop="1" x14ac:dyDescent="0.25"/>
  </sheetData>
  <pageMargins left="0.7" right="0.7" top="0.75" bottom="0.75" header="0.3" footer="0.3"/>
  <pageSetup scale="6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7F26-D660-4A0C-A6EA-85C9FC44058E}">
  <sheetPr>
    <pageSetUpPr fitToPage="1"/>
  </sheetPr>
  <dimension ref="A1:H41"/>
  <sheetViews>
    <sheetView topLeftCell="A33" workbookViewId="0">
      <selection activeCell="I5" sqref="I5"/>
    </sheetView>
  </sheetViews>
  <sheetFormatPr baseColWidth="10" defaultRowHeight="15" x14ac:dyDescent="0.25"/>
  <cols>
    <col min="2" max="2" width="42.7109375" customWidth="1"/>
    <col min="4" max="4" width="40.5703125" customWidth="1"/>
    <col min="5" max="5" width="11.28515625" bestFit="1" customWidth="1"/>
    <col min="6" max="6" width="9.5703125" bestFit="1" customWidth="1"/>
    <col min="258" max="258" width="42.7109375" customWidth="1"/>
    <col min="260" max="260" width="40.5703125" customWidth="1"/>
    <col min="261" max="261" width="11.28515625" bestFit="1" customWidth="1"/>
    <col min="262" max="262" width="9.5703125" bestFit="1" customWidth="1"/>
    <col min="514" max="514" width="42.7109375" customWidth="1"/>
    <col min="516" max="516" width="40.5703125" customWidth="1"/>
    <col min="517" max="517" width="11.28515625" bestFit="1" customWidth="1"/>
    <col min="518" max="518" width="9.5703125" bestFit="1" customWidth="1"/>
    <col min="770" max="770" width="42.7109375" customWidth="1"/>
    <col min="772" max="772" width="40.5703125" customWidth="1"/>
    <col min="773" max="773" width="11.28515625" bestFit="1" customWidth="1"/>
    <col min="774" max="774" width="9.5703125" bestFit="1" customWidth="1"/>
    <col min="1026" max="1026" width="42.7109375" customWidth="1"/>
    <col min="1028" max="1028" width="40.5703125" customWidth="1"/>
    <col min="1029" max="1029" width="11.28515625" bestFit="1" customWidth="1"/>
    <col min="1030" max="1030" width="9.5703125" bestFit="1" customWidth="1"/>
    <col min="1282" max="1282" width="42.7109375" customWidth="1"/>
    <col min="1284" max="1284" width="40.5703125" customWidth="1"/>
    <col min="1285" max="1285" width="11.28515625" bestFit="1" customWidth="1"/>
    <col min="1286" max="1286" width="9.5703125" bestFit="1" customWidth="1"/>
    <col min="1538" max="1538" width="42.7109375" customWidth="1"/>
    <col min="1540" max="1540" width="40.5703125" customWidth="1"/>
    <col min="1541" max="1541" width="11.28515625" bestFit="1" customWidth="1"/>
    <col min="1542" max="1542" width="9.5703125" bestFit="1" customWidth="1"/>
    <col min="1794" max="1794" width="42.7109375" customWidth="1"/>
    <col min="1796" max="1796" width="40.5703125" customWidth="1"/>
    <col min="1797" max="1797" width="11.28515625" bestFit="1" customWidth="1"/>
    <col min="1798" max="1798" width="9.5703125" bestFit="1" customWidth="1"/>
    <col min="2050" max="2050" width="42.7109375" customWidth="1"/>
    <col min="2052" max="2052" width="40.5703125" customWidth="1"/>
    <col min="2053" max="2053" width="11.28515625" bestFit="1" customWidth="1"/>
    <col min="2054" max="2054" width="9.5703125" bestFit="1" customWidth="1"/>
    <col min="2306" max="2306" width="42.7109375" customWidth="1"/>
    <col min="2308" max="2308" width="40.5703125" customWidth="1"/>
    <col min="2309" max="2309" width="11.28515625" bestFit="1" customWidth="1"/>
    <col min="2310" max="2310" width="9.5703125" bestFit="1" customWidth="1"/>
    <col min="2562" max="2562" width="42.7109375" customWidth="1"/>
    <col min="2564" max="2564" width="40.5703125" customWidth="1"/>
    <col min="2565" max="2565" width="11.28515625" bestFit="1" customWidth="1"/>
    <col min="2566" max="2566" width="9.5703125" bestFit="1" customWidth="1"/>
    <col min="2818" max="2818" width="42.7109375" customWidth="1"/>
    <col min="2820" max="2820" width="40.5703125" customWidth="1"/>
    <col min="2821" max="2821" width="11.28515625" bestFit="1" customWidth="1"/>
    <col min="2822" max="2822" width="9.5703125" bestFit="1" customWidth="1"/>
    <col min="3074" max="3074" width="42.7109375" customWidth="1"/>
    <col min="3076" max="3076" width="40.5703125" customWidth="1"/>
    <col min="3077" max="3077" width="11.28515625" bestFit="1" customWidth="1"/>
    <col min="3078" max="3078" width="9.5703125" bestFit="1" customWidth="1"/>
    <col min="3330" max="3330" width="42.7109375" customWidth="1"/>
    <col min="3332" max="3332" width="40.5703125" customWidth="1"/>
    <col min="3333" max="3333" width="11.28515625" bestFit="1" customWidth="1"/>
    <col min="3334" max="3334" width="9.5703125" bestFit="1" customWidth="1"/>
    <col min="3586" max="3586" width="42.7109375" customWidth="1"/>
    <col min="3588" max="3588" width="40.5703125" customWidth="1"/>
    <col min="3589" max="3589" width="11.28515625" bestFit="1" customWidth="1"/>
    <col min="3590" max="3590" width="9.5703125" bestFit="1" customWidth="1"/>
    <col min="3842" max="3842" width="42.7109375" customWidth="1"/>
    <col min="3844" max="3844" width="40.5703125" customWidth="1"/>
    <col min="3845" max="3845" width="11.28515625" bestFit="1" customWidth="1"/>
    <col min="3846" max="3846" width="9.5703125" bestFit="1" customWidth="1"/>
    <col min="4098" max="4098" width="42.7109375" customWidth="1"/>
    <col min="4100" max="4100" width="40.5703125" customWidth="1"/>
    <col min="4101" max="4101" width="11.28515625" bestFit="1" customWidth="1"/>
    <col min="4102" max="4102" width="9.5703125" bestFit="1" customWidth="1"/>
    <col min="4354" max="4354" width="42.7109375" customWidth="1"/>
    <col min="4356" max="4356" width="40.5703125" customWidth="1"/>
    <col min="4357" max="4357" width="11.28515625" bestFit="1" customWidth="1"/>
    <col min="4358" max="4358" width="9.5703125" bestFit="1" customWidth="1"/>
    <col min="4610" max="4610" width="42.7109375" customWidth="1"/>
    <col min="4612" max="4612" width="40.5703125" customWidth="1"/>
    <col min="4613" max="4613" width="11.28515625" bestFit="1" customWidth="1"/>
    <col min="4614" max="4614" width="9.5703125" bestFit="1" customWidth="1"/>
    <col min="4866" max="4866" width="42.7109375" customWidth="1"/>
    <col min="4868" max="4868" width="40.5703125" customWidth="1"/>
    <col min="4869" max="4869" width="11.28515625" bestFit="1" customWidth="1"/>
    <col min="4870" max="4870" width="9.5703125" bestFit="1" customWidth="1"/>
    <col min="5122" max="5122" width="42.7109375" customWidth="1"/>
    <col min="5124" max="5124" width="40.5703125" customWidth="1"/>
    <col min="5125" max="5125" width="11.28515625" bestFit="1" customWidth="1"/>
    <col min="5126" max="5126" width="9.5703125" bestFit="1" customWidth="1"/>
    <col min="5378" max="5378" width="42.7109375" customWidth="1"/>
    <col min="5380" max="5380" width="40.5703125" customWidth="1"/>
    <col min="5381" max="5381" width="11.28515625" bestFit="1" customWidth="1"/>
    <col min="5382" max="5382" width="9.5703125" bestFit="1" customWidth="1"/>
    <col min="5634" max="5634" width="42.7109375" customWidth="1"/>
    <col min="5636" max="5636" width="40.5703125" customWidth="1"/>
    <col min="5637" max="5637" width="11.28515625" bestFit="1" customWidth="1"/>
    <col min="5638" max="5638" width="9.5703125" bestFit="1" customWidth="1"/>
    <col min="5890" max="5890" width="42.7109375" customWidth="1"/>
    <col min="5892" max="5892" width="40.5703125" customWidth="1"/>
    <col min="5893" max="5893" width="11.28515625" bestFit="1" customWidth="1"/>
    <col min="5894" max="5894" width="9.5703125" bestFit="1" customWidth="1"/>
    <col min="6146" max="6146" width="42.7109375" customWidth="1"/>
    <col min="6148" max="6148" width="40.5703125" customWidth="1"/>
    <col min="6149" max="6149" width="11.28515625" bestFit="1" customWidth="1"/>
    <col min="6150" max="6150" width="9.5703125" bestFit="1" customWidth="1"/>
    <col min="6402" max="6402" width="42.7109375" customWidth="1"/>
    <col min="6404" max="6404" width="40.5703125" customWidth="1"/>
    <col min="6405" max="6405" width="11.28515625" bestFit="1" customWidth="1"/>
    <col min="6406" max="6406" width="9.5703125" bestFit="1" customWidth="1"/>
    <col min="6658" max="6658" width="42.7109375" customWidth="1"/>
    <col min="6660" max="6660" width="40.5703125" customWidth="1"/>
    <col min="6661" max="6661" width="11.28515625" bestFit="1" customWidth="1"/>
    <col min="6662" max="6662" width="9.5703125" bestFit="1" customWidth="1"/>
    <col min="6914" max="6914" width="42.7109375" customWidth="1"/>
    <col min="6916" max="6916" width="40.5703125" customWidth="1"/>
    <col min="6917" max="6917" width="11.28515625" bestFit="1" customWidth="1"/>
    <col min="6918" max="6918" width="9.5703125" bestFit="1" customWidth="1"/>
    <col min="7170" max="7170" width="42.7109375" customWidth="1"/>
    <col min="7172" max="7172" width="40.5703125" customWidth="1"/>
    <col min="7173" max="7173" width="11.28515625" bestFit="1" customWidth="1"/>
    <col min="7174" max="7174" width="9.5703125" bestFit="1" customWidth="1"/>
    <col min="7426" max="7426" width="42.7109375" customWidth="1"/>
    <col min="7428" max="7428" width="40.5703125" customWidth="1"/>
    <col min="7429" max="7429" width="11.28515625" bestFit="1" customWidth="1"/>
    <col min="7430" max="7430" width="9.5703125" bestFit="1" customWidth="1"/>
    <col min="7682" max="7682" width="42.7109375" customWidth="1"/>
    <col min="7684" max="7684" width="40.5703125" customWidth="1"/>
    <col min="7685" max="7685" width="11.28515625" bestFit="1" customWidth="1"/>
    <col min="7686" max="7686" width="9.5703125" bestFit="1" customWidth="1"/>
    <col min="7938" max="7938" width="42.7109375" customWidth="1"/>
    <col min="7940" max="7940" width="40.5703125" customWidth="1"/>
    <col min="7941" max="7941" width="11.28515625" bestFit="1" customWidth="1"/>
    <col min="7942" max="7942" width="9.5703125" bestFit="1" customWidth="1"/>
    <col min="8194" max="8194" width="42.7109375" customWidth="1"/>
    <col min="8196" max="8196" width="40.5703125" customWidth="1"/>
    <col min="8197" max="8197" width="11.28515625" bestFit="1" customWidth="1"/>
    <col min="8198" max="8198" width="9.5703125" bestFit="1" customWidth="1"/>
    <col min="8450" max="8450" width="42.7109375" customWidth="1"/>
    <col min="8452" max="8452" width="40.5703125" customWidth="1"/>
    <col min="8453" max="8453" width="11.28515625" bestFit="1" customWidth="1"/>
    <col min="8454" max="8454" width="9.5703125" bestFit="1" customWidth="1"/>
    <col min="8706" max="8706" width="42.7109375" customWidth="1"/>
    <col min="8708" max="8708" width="40.5703125" customWidth="1"/>
    <col min="8709" max="8709" width="11.28515625" bestFit="1" customWidth="1"/>
    <col min="8710" max="8710" width="9.5703125" bestFit="1" customWidth="1"/>
    <col min="8962" max="8962" width="42.7109375" customWidth="1"/>
    <col min="8964" max="8964" width="40.5703125" customWidth="1"/>
    <col min="8965" max="8965" width="11.28515625" bestFit="1" customWidth="1"/>
    <col min="8966" max="8966" width="9.5703125" bestFit="1" customWidth="1"/>
    <col min="9218" max="9218" width="42.7109375" customWidth="1"/>
    <col min="9220" max="9220" width="40.5703125" customWidth="1"/>
    <col min="9221" max="9221" width="11.28515625" bestFit="1" customWidth="1"/>
    <col min="9222" max="9222" width="9.5703125" bestFit="1" customWidth="1"/>
    <col min="9474" max="9474" width="42.7109375" customWidth="1"/>
    <col min="9476" max="9476" width="40.5703125" customWidth="1"/>
    <col min="9477" max="9477" width="11.28515625" bestFit="1" customWidth="1"/>
    <col min="9478" max="9478" width="9.5703125" bestFit="1" customWidth="1"/>
    <col min="9730" max="9730" width="42.7109375" customWidth="1"/>
    <col min="9732" max="9732" width="40.5703125" customWidth="1"/>
    <col min="9733" max="9733" width="11.28515625" bestFit="1" customWidth="1"/>
    <col min="9734" max="9734" width="9.5703125" bestFit="1" customWidth="1"/>
    <col min="9986" max="9986" width="42.7109375" customWidth="1"/>
    <col min="9988" max="9988" width="40.5703125" customWidth="1"/>
    <col min="9989" max="9989" width="11.28515625" bestFit="1" customWidth="1"/>
    <col min="9990" max="9990" width="9.5703125" bestFit="1" customWidth="1"/>
    <col min="10242" max="10242" width="42.7109375" customWidth="1"/>
    <col min="10244" max="10244" width="40.5703125" customWidth="1"/>
    <col min="10245" max="10245" width="11.28515625" bestFit="1" customWidth="1"/>
    <col min="10246" max="10246" width="9.5703125" bestFit="1" customWidth="1"/>
    <col min="10498" max="10498" width="42.7109375" customWidth="1"/>
    <col min="10500" max="10500" width="40.5703125" customWidth="1"/>
    <col min="10501" max="10501" width="11.28515625" bestFit="1" customWidth="1"/>
    <col min="10502" max="10502" width="9.5703125" bestFit="1" customWidth="1"/>
    <col min="10754" max="10754" width="42.7109375" customWidth="1"/>
    <col min="10756" max="10756" width="40.5703125" customWidth="1"/>
    <col min="10757" max="10757" width="11.28515625" bestFit="1" customWidth="1"/>
    <col min="10758" max="10758" width="9.5703125" bestFit="1" customWidth="1"/>
    <col min="11010" max="11010" width="42.7109375" customWidth="1"/>
    <col min="11012" max="11012" width="40.5703125" customWidth="1"/>
    <col min="11013" max="11013" width="11.28515625" bestFit="1" customWidth="1"/>
    <col min="11014" max="11014" width="9.5703125" bestFit="1" customWidth="1"/>
    <col min="11266" max="11266" width="42.7109375" customWidth="1"/>
    <col min="11268" max="11268" width="40.5703125" customWidth="1"/>
    <col min="11269" max="11269" width="11.28515625" bestFit="1" customWidth="1"/>
    <col min="11270" max="11270" width="9.5703125" bestFit="1" customWidth="1"/>
    <col min="11522" max="11522" width="42.7109375" customWidth="1"/>
    <col min="11524" max="11524" width="40.5703125" customWidth="1"/>
    <col min="11525" max="11525" width="11.28515625" bestFit="1" customWidth="1"/>
    <col min="11526" max="11526" width="9.5703125" bestFit="1" customWidth="1"/>
    <col min="11778" max="11778" width="42.7109375" customWidth="1"/>
    <col min="11780" max="11780" width="40.5703125" customWidth="1"/>
    <col min="11781" max="11781" width="11.28515625" bestFit="1" customWidth="1"/>
    <col min="11782" max="11782" width="9.5703125" bestFit="1" customWidth="1"/>
    <col min="12034" max="12034" width="42.7109375" customWidth="1"/>
    <col min="12036" max="12036" width="40.5703125" customWidth="1"/>
    <col min="12037" max="12037" width="11.28515625" bestFit="1" customWidth="1"/>
    <col min="12038" max="12038" width="9.5703125" bestFit="1" customWidth="1"/>
    <col min="12290" max="12290" width="42.7109375" customWidth="1"/>
    <col min="12292" max="12292" width="40.5703125" customWidth="1"/>
    <col min="12293" max="12293" width="11.28515625" bestFit="1" customWidth="1"/>
    <col min="12294" max="12294" width="9.5703125" bestFit="1" customWidth="1"/>
    <col min="12546" max="12546" width="42.7109375" customWidth="1"/>
    <col min="12548" max="12548" width="40.5703125" customWidth="1"/>
    <col min="12549" max="12549" width="11.28515625" bestFit="1" customWidth="1"/>
    <col min="12550" max="12550" width="9.5703125" bestFit="1" customWidth="1"/>
    <col min="12802" max="12802" width="42.7109375" customWidth="1"/>
    <col min="12804" max="12804" width="40.5703125" customWidth="1"/>
    <col min="12805" max="12805" width="11.28515625" bestFit="1" customWidth="1"/>
    <col min="12806" max="12806" width="9.5703125" bestFit="1" customWidth="1"/>
    <col min="13058" max="13058" width="42.7109375" customWidth="1"/>
    <col min="13060" max="13060" width="40.5703125" customWidth="1"/>
    <col min="13061" max="13061" width="11.28515625" bestFit="1" customWidth="1"/>
    <col min="13062" max="13062" width="9.5703125" bestFit="1" customWidth="1"/>
    <col min="13314" max="13314" width="42.7109375" customWidth="1"/>
    <col min="13316" max="13316" width="40.5703125" customWidth="1"/>
    <col min="13317" max="13317" width="11.28515625" bestFit="1" customWidth="1"/>
    <col min="13318" max="13318" width="9.5703125" bestFit="1" customWidth="1"/>
    <col min="13570" max="13570" width="42.7109375" customWidth="1"/>
    <col min="13572" max="13572" width="40.5703125" customWidth="1"/>
    <col min="13573" max="13573" width="11.28515625" bestFit="1" customWidth="1"/>
    <col min="13574" max="13574" width="9.5703125" bestFit="1" customWidth="1"/>
    <col min="13826" max="13826" width="42.7109375" customWidth="1"/>
    <col min="13828" max="13828" width="40.5703125" customWidth="1"/>
    <col min="13829" max="13829" width="11.28515625" bestFit="1" customWidth="1"/>
    <col min="13830" max="13830" width="9.5703125" bestFit="1" customWidth="1"/>
    <col min="14082" max="14082" width="42.7109375" customWidth="1"/>
    <col min="14084" max="14084" width="40.5703125" customWidth="1"/>
    <col min="14085" max="14085" width="11.28515625" bestFit="1" customWidth="1"/>
    <col min="14086" max="14086" width="9.5703125" bestFit="1" customWidth="1"/>
    <col min="14338" max="14338" width="42.7109375" customWidth="1"/>
    <col min="14340" max="14340" width="40.5703125" customWidth="1"/>
    <col min="14341" max="14341" width="11.28515625" bestFit="1" customWidth="1"/>
    <col min="14342" max="14342" width="9.5703125" bestFit="1" customWidth="1"/>
    <col min="14594" max="14594" width="42.7109375" customWidth="1"/>
    <col min="14596" max="14596" width="40.5703125" customWidth="1"/>
    <col min="14597" max="14597" width="11.28515625" bestFit="1" customWidth="1"/>
    <col min="14598" max="14598" width="9.5703125" bestFit="1" customWidth="1"/>
    <col min="14850" max="14850" width="42.7109375" customWidth="1"/>
    <col min="14852" max="14852" width="40.5703125" customWidth="1"/>
    <col min="14853" max="14853" width="11.28515625" bestFit="1" customWidth="1"/>
    <col min="14854" max="14854" width="9.5703125" bestFit="1" customWidth="1"/>
    <col min="15106" max="15106" width="42.7109375" customWidth="1"/>
    <col min="15108" max="15108" width="40.5703125" customWidth="1"/>
    <col min="15109" max="15109" width="11.28515625" bestFit="1" customWidth="1"/>
    <col min="15110" max="15110" width="9.5703125" bestFit="1" customWidth="1"/>
    <col min="15362" max="15362" width="42.7109375" customWidth="1"/>
    <col min="15364" max="15364" width="40.5703125" customWidth="1"/>
    <col min="15365" max="15365" width="11.28515625" bestFit="1" customWidth="1"/>
    <col min="15366" max="15366" width="9.5703125" bestFit="1" customWidth="1"/>
    <col min="15618" max="15618" width="42.7109375" customWidth="1"/>
    <col min="15620" max="15620" width="40.5703125" customWidth="1"/>
    <col min="15621" max="15621" width="11.28515625" bestFit="1" customWidth="1"/>
    <col min="15622" max="15622" width="9.5703125" bestFit="1" customWidth="1"/>
    <col min="15874" max="15874" width="42.7109375" customWidth="1"/>
    <col min="15876" max="15876" width="40.5703125" customWidth="1"/>
    <col min="15877" max="15877" width="11.28515625" bestFit="1" customWidth="1"/>
    <col min="15878" max="15878" width="9.5703125" bestFit="1" customWidth="1"/>
    <col min="16130" max="16130" width="42.7109375" customWidth="1"/>
    <col min="16132" max="16132" width="40.5703125" customWidth="1"/>
    <col min="16133" max="16133" width="11.28515625" bestFit="1" customWidth="1"/>
    <col min="16134" max="16134" width="9.5703125" bestFit="1" customWidth="1"/>
  </cols>
  <sheetData>
    <row r="1" spans="1:8" x14ac:dyDescent="0.25">
      <c r="B1" s="38" t="s">
        <v>50</v>
      </c>
      <c r="C1" s="4"/>
      <c r="D1" s="3"/>
      <c r="E1" s="39"/>
      <c r="F1" s="3"/>
    </row>
    <row r="2" spans="1:8" x14ac:dyDescent="0.25">
      <c r="B2" s="41" t="s">
        <v>51</v>
      </c>
    </row>
    <row r="3" spans="1:8" x14ac:dyDescent="0.25">
      <c r="B3" s="41" t="s">
        <v>2</v>
      </c>
      <c r="C3" s="42"/>
      <c r="D3" s="43"/>
      <c r="E3" s="44"/>
    </row>
    <row r="5" spans="1:8" x14ac:dyDescent="0.25">
      <c r="B5" s="75" t="s">
        <v>52</v>
      </c>
      <c r="C5" s="76" t="s">
        <v>53</v>
      </c>
      <c r="D5" s="77"/>
      <c r="E5" s="44"/>
    </row>
    <row r="6" spans="1:8" s="3" customFormat="1" x14ac:dyDescent="0.25">
      <c r="A6" s="46" t="s">
        <v>54</v>
      </c>
      <c r="B6" s="46" t="s">
        <v>4</v>
      </c>
      <c r="C6" s="46" t="s">
        <v>5</v>
      </c>
      <c r="D6" s="47" t="s">
        <v>6</v>
      </c>
      <c r="E6" s="48" t="s">
        <v>55</v>
      </c>
      <c r="F6" s="48" t="s">
        <v>23</v>
      </c>
      <c r="G6"/>
      <c r="H6"/>
    </row>
    <row r="7" spans="1:8" s="3" customFormat="1" x14ac:dyDescent="0.15">
      <c r="B7" s="78" t="s">
        <v>56</v>
      </c>
      <c r="C7" s="50"/>
      <c r="D7" s="51"/>
      <c r="E7" s="52"/>
      <c r="F7" s="55"/>
      <c r="G7" s="68"/>
    </row>
    <row r="8" spans="1:8" s="3" customFormat="1" x14ac:dyDescent="0.25"/>
    <row r="9" spans="1:8" s="3" customFormat="1" x14ac:dyDescent="0.15">
      <c r="A9" s="79" t="s">
        <v>57</v>
      </c>
      <c r="B9" s="79" t="s">
        <v>58</v>
      </c>
      <c r="C9" s="80" t="s">
        <v>59</v>
      </c>
      <c r="D9" s="80" t="s">
        <v>60</v>
      </c>
      <c r="E9" s="81"/>
      <c r="F9" s="82">
        <v>906</v>
      </c>
      <c r="G9" s="68"/>
    </row>
    <row r="10" spans="1:8" s="3" customFormat="1" x14ac:dyDescent="0.25">
      <c r="B10" s="65"/>
      <c r="C10" s="2"/>
      <c r="E10" s="39"/>
      <c r="F10" s="55"/>
      <c r="G10" s="66"/>
    </row>
    <row r="11" spans="1:8" s="3" customFormat="1" x14ac:dyDescent="0.25"/>
    <row r="12" spans="1:8" s="3" customFormat="1" ht="15.75" thickBot="1" x14ac:dyDescent="0.2">
      <c r="B12" s="83" t="s">
        <v>61</v>
      </c>
      <c r="C12" s="80" t="s">
        <v>59</v>
      </c>
      <c r="D12" s="80" t="s">
        <v>60</v>
      </c>
      <c r="E12" s="84">
        <v>109.23</v>
      </c>
      <c r="F12" s="82">
        <v>453</v>
      </c>
      <c r="G12" s="85">
        <f>E12*F12</f>
        <v>49481.19</v>
      </c>
    </row>
    <row r="13" spans="1:8" s="3" customFormat="1" ht="15.75" thickTop="1" x14ac:dyDescent="0.25"/>
    <row r="14" spans="1:8" s="3" customFormat="1" x14ac:dyDescent="0.25">
      <c r="A14"/>
      <c r="B14" s="38" t="s">
        <v>50</v>
      </c>
      <c r="C14" s="4"/>
      <c r="E14" s="39"/>
      <c r="G14"/>
    </row>
    <row r="15" spans="1:8" s="3" customFormat="1" x14ac:dyDescent="0.25">
      <c r="A15"/>
      <c r="B15" s="41" t="s">
        <v>51</v>
      </c>
      <c r="C15"/>
      <c r="D15"/>
      <c r="E15"/>
      <c r="F15"/>
      <c r="G15"/>
    </row>
    <row r="16" spans="1:8" s="3" customFormat="1" x14ac:dyDescent="0.25">
      <c r="A16"/>
      <c r="B16" s="41" t="s">
        <v>2</v>
      </c>
      <c r="C16" s="42"/>
      <c r="D16" s="43"/>
      <c r="E16" s="44"/>
      <c r="F16"/>
      <c r="G16"/>
    </row>
    <row r="17" spans="1:7" s="3" customFormat="1" x14ac:dyDescent="0.25">
      <c r="A17"/>
      <c r="B17"/>
      <c r="C17"/>
      <c r="D17"/>
      <c r="E17"/>
      <c r="F17"/>
      <c r="G17"/>
    </row>
    <row r="18" spans="1:7" s="3" customFormat="1" x14ac:dyDescent="0.25">
      <c r="A18"/>
      <c r="B18" s="75" t="s">
        <v>52</v>
      </c>
      <c r="C18" s="76" t="s">
        <v>63</v>
      </c>
      <c r="D18" s="77"/>
      <c r="E18" s="44"/>
      <c r="F18"/>
      <c r="G18"/>
    </row>
    <row r="19" spans="1:7" s="3" customFormat="1" x14ac:dyDescent="0.25">
      <c r="A19" s="46" t="s">
        <v>54</v>
      </c>
      <c r="B19" s="46" t="s">
        <v>4</v>
      </c>
      <c r="C19" s="46" t="s">
        <v>5</v>
      </c>
      <c r="D19" s="47" t="s">
        <v>6</v>
      </c>
      <c r="E19" s="48" t="s">
        <v>55</v>
      </c>
      <c r="F19" s="48" t="s">
        <v>23</v>
      </c>
      <c r="G19"/>
    </row>
    <row r="20" spans="1:7" s="3" customFormat="1" x14ac:dyDescent="0.15">
      <c r="B20" s="78" t="s">
        <v>56</v>
      </c>
      <c r="C20" s="50"/>
      <c r="D20" s="51"/>
      <c r="E20" s="52"/>
      <c r="F20" s="55"/>
      <c r="G20" s="68"/>
    </row>
    <row r="21" spans="1:7" s="3" customFormat="1" x14ac:dyDescent="0.25"/>
    <row r="22" spans="1:7" s="3" customFormat="1" x14ac:dyDescent="0.15">
      <c r="A22" s="79" t="s">
        <v>57</v>
      </c>
      <c r="B22" s="79" t="s">
        <v>58</v>
      </c>
      <c r="C22" s="80" t="s">
        <v>64</v>
      </c>
      <c r="D22" s="80" t="s">
        <v>65</v>
      </c>
      <c r="E22" s="81"/>
      <c r="F22" s="82">
        <v>172</v>
      </c>
      <c r="G22" s="68"/>
    </row>
    <row r="23" spans="1:7" s="3" customFormat="1" x14ac:dyDescent="0.25">
      <c r="B23" s="65"/>
      <c r="C23" s="2"/>
      <c r="E23" s="39"/>
      <c r="F23" s="55"/>
      <c r="G23" s="66"/>
    </row>
    <row r="24" spans="1:7" s="3" customFormat="1" x14ac:dyDescent="0.25"/>
    <row r="25" spans="1:7" s="3" customFormat="1" ht="15.75" thickBot="1" x14ac:dyDescent="0.2">
      <c r="B25" s="83" t="s">
        <v>61</v>
      </c>
      <c r="C25" s="80" t="s">
        <v>64</v>
      </c>
      <c r="D25" s="80" t="s">
        <v>65</v>
      </c>
      <c r="E25" s="84">
        <v>109.23</v>
      </c>
      <c r="F25" s="82">
        <v>86</v>
      </c>
      <c r="G25" s="85">
        <f>E25*F25</f>
        <v>9393.7800000000007</v>
      </c>
    </row>
    <row r="26" spans="1:7" ht="15.75" thickTop="1" x14ac:dyDescent="0.25">
      <c r="B26" s="73"/>
      <c r="C26" s="50"/>
      <c r="D26" s="51"/>
      <c r="E26" s="52"/>
      <c r="F26" s="55"/>
      <c r="G26" s="68"/>
    </row>
    <row r="27" spans="1:7" x14ac:dyDescent="0.25">
      <c r="B27" s="38" t="s">
        <v>50</v>
      </c>
      <c r="C27" s="4"/>
      <c r="D27" s="3"/>
      <c r="E27" s="39"/>
      <c r="F27" s="3"/>
    </row>
    <row r="28" spans="1:7" x14ac:dyDescent="0.25">
      <c r="B28" s="41" t="s">
        <v>51</v>
      </c>
    </row>
    <row r="29" spans="1:7" x14ac:dyDescent="0.25">
      <c r="B29" s="41" t="s">
        <v>2</v>
      </c>
      <c r="C29" s="42"/>
      <c r="D29" s="43"/>
      <c r="E29" s="44"/>
    </row>
    <row r="31" spans="1:7" x14ac:dyDescent="0.25">
      <c r="B31" s="75" t="s">
        <v>52</v>
      </c>
      <c r="C31" s="76" t="s">
        <v>66</v>
      </c>
      <c r="D31" s="77"/>
      <c r="E31" s="44"/>
    </row>
    <row r="32" spans="1:7" x14ac:dyDescent="0.25">
      <c r="A32" s="46" t="s">
        <v>54</v>
      </c>
      <c r="B32" s="46" t="s">
        <v>4</v>
      </c>
      <c r="C32" s="46" t="s">
        <v>5</v>
      </c>
      <c r="D32" s="47" t="s">
        <v>6</v>
      </c>
      <c r="E32" s="48" t="s">
        <v>55</v>
      </c>
      <c r="F32" s="48" t="s">
        <v>23</v>
      </c>
    </row>
    <row r="33" spans="1:7" x14ac:dyDescent="0.25">
      <c r="A33" s="3"/>
      <c r="B33" s="78" t="s">
        <v>56</v>
      </c>
      <c r="C33" s="50"/>
      <c r="D33" s="51"/>
      <c r="E33" s="52"/>
      <c r="F33" s="55"/>
      <c r="G33" s="68"/>
    </row>
    <row r="34" spans="1:7" x14ac:dyDescent="0.25">
      <c r="A34" s="3"/>
      <c r="B34" s="3"/>
      <c r="C34" s="3"/>
      <c r="D34" s="3"/>
      <c r="E34" s="3"/>
      <c r="F34" s="3"/>
      <c r="G34" s="3"/>
    </row>
    <row r="35" spans="1:7" x14ac:dyDescent="0.25">
      <c r="A35" s="79" t="s">
        <v>57</v>
      </c>
      <c r="B35" s="79" t="s">
        <v>58</v>
      </c>
      <c r="C35" s="80" t="s">
        <v>67</v>
      </c>
      <c r="D35" s="80" t="s">
        <v>68</v>
      </c>
      <c r="E35" s="81"/>
      <c r="F35" s="82">
        <v>220</v>
      </c>
      <c r="G35" s="68"/>
    </row>
    <row r="36" spans="1:7" x14ac:dyDescent="0.25">
      <c r="A36" s="3"/>
      <c r="B36" s="65"/>
      <c r="C36" s="2"/>
      <c r="D36" s="3"/>
      <c r="E36" s="39"/>
      <c r="F36" s="55"/>
      <c r="G36" s="66"/>
    </row>
    <row r="37" spans="1:7" x14ac:dyDescent="0.25">
      <c r="A37" s="3"/>
      <c r="B37" s="3"/>
      <c r="C37" s="3"/>
      <c r="D37" s="3"/>
      <c r="E37" s="3"/>
      <c r="F37" s="3"/>
      <c r="G37" s="3"/>
    </row>
    <row r="38" spans="1:7" ht="15.75" thickBot="1" x14ac:dyDescent="0.3">
      <c r="A38" s="3"/>
      <c r="B38" s="83" t="s">
        <v>61</v>
      </c>
      <c r="C38" s="80" t="s">
        <v>67</v>
      </c>
      <c r="D38" s="80" t="s">
        <v>68</v>
      </c>
      <c r="E38" s="84">
        <v>109.23</v>
      </c>
      <c r="F38" s="82">
        <v>110</v>
      </c>
      <c r="G38" s="85">
        <f>E38*F38</f>
        <v>12015.300000000001</v>
      </c>
    </row>
    <row r="39" spans="1:7" ht="15.75" thickTop="1" x14ac:dyDescent="0.25"/>
    <row r="40" spans="1:7" ht="15.75" thickBot="1" x14ac:dyDescent="0.3">
      <c r="F40" s="21" t="s">
        <v>62</v>
      </c>
      <c r="G40" s="71">
        <f>SUM(G6:G38)</f>
        <v>70890.27</v>
      </c>
    </row>
    <row r="41" spans="1:7" ht="15.75" thickTop="1" x14ac:dyDescent="0.25"/>
  </sheetData>
  <pageMargins left="0.7" right="0.7" top="0.75" bottom="0.75" header="0.3" footer="0.3"/>
  <pageSetup scale="6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26EE-55FE-4AAF-A55B-D4F1E86020FE}">
  <sheetPr>
    <pageSetUpPr fitToPage="1"/>
  </sheetPr>
  <dimension ref="A1:H35"/>
  <sheetViews>
    <sheetView workbookViewId="0">
      <selection activeCell="G30" sqref="F30:G30"/>
    </sheetView>
  </sheetViews>
  <sheetFormatPr baseColWidth="10" defaultRowHeight="15" x14ac:dyDescent="0.25"/>
  <cols>
    <col min="2" max="2" width="42.7109375" customWidth="1"/>
    <col min="4" max="4" width="40.5703125" customWidth="1"/>
    <col min="5" max="5" width="11.28515625" bestFit="1" customWidth="1"/>
    <col min="6" max="6" width="9.5703125" bestFit="1" customWidth="1"/>
    <col min="258" max="258" width="42.7109375" customWidth="1"/>
    <col min="260" max="260" width="40.5703125" customWidth="1"/>
    <col min="261" max="261" width="11.28515625" bestFit="1" customWidth="1"/>
    <col min="262" max="262" width="9.5703125" bestFit="1" customWidth="1"/>
    <col min="514" max="514" width="42.7109375" customWidth="1"/>
    <col min="516" max="516" width="40.5703125" customWidth="1"/>
    <col min="517" max="517" width="11.28515625" bestFit="1" customWidth="1"/>
    <col min="518" max="518" width="9.5703125" bestFit="1" customWidth="1"/>
    <col min="770" max="770" width="42.7109375" customWidth="1"/>
    <col min="772" max="772" width="40.5703125" customWidth="1"/>
    <col min="773" max="773" width="11.28515625" bestFit="1" customWidth="1"/>
    <col min="774" max="774" width="9.5703125" bestFit="1" customWidth="1"/>
    <col min="1026" max="1026" width="42.7109375" customWidth="1"/>
    <col min="1028" max="1028" width="40.5703125" customWidth="1"/>
    <col min="1029" max="1029" width="11.28515625" bestFit="1" customWidth="1"/>
    <col min="1030" max="1030" width="9.5703125" bestFit="1" customWidth="1"/>
    <col min="1282" max="1282" width="42.7109375" customWidth="1"/>
    <col min="1284" max="1284" width="40.5703125" customWidth="1"/>
    <col min="1285" max="1285" width="11.28515625" bestFit="1" customWidth="1"/>
    <col min="1286" max="1286" width="9.5703125" bestFit="1" customWidth="1"/>
    <col min="1538" max="1538" width="42.7109375" customWidth="1"/>
    <col min="1540" max="1540" width="40.5703125" customWidth="1"/>
    <col min="1541" max="1541" width="11.28515625" bestFit="1" customWidth="1"/>
    <col min="1542" max="1542" width="9.5703125" bestFit="1" customWidth="1"/>
    <col min="1794" max="1794" width="42.7109375" customWidth="1"/>
    <col min="1796" max="1796" width="40.5703125" customWidth="1"/>
    <col min="1797" max="1797" width="11.28515625" bestFit="1" customWidth="1"/>
    <col min="1798" max="1798" width="9.5703125" bestFit="1" customWidth="1"/>
    <col min="2050" max="2050" width="42.7109375" customWidth="1"/>
    <col min="2052" max="2052" width="40.5703125" customWidth="1"/>
    <col min="2053" max="2053" width="11.28515625" bestFit="1" customWidth="1"/>
    <col min="2054" max="2054" width="9.5703125" bestFit="1" customWidth="1"/>
    <col min="2306" max="2306" width="42.7109375" customWidth="1"/>
    <col min="2308" max="2308" width="40.5703125" customWidth="1"/>
    <col min="2309" max="2309" width="11.28515625" bestFit="1" customWidth="1"/>
    <col min="2310" max="2310" width="9.5703125" bestFit="1" customWidth="1"/>
    <col min="2562" max="2562" width="42.7109375" customWidth="1"/>
    <col min="2564" max="2564" width="40.5703125" customWidth="1"/>
    <col min="2565" max="2565" width="11.28515625" bestFit="1" customWidth="1"/>
    <col min="2566" max="2566" width="9.5703125" bestFit="1" customWidth="1"/>
    <col min="2818" max="2818" width="42.7109375" customWidth="1"/>
    <col min="2820" max="2820" width="40.5703125" customWidth="1"/>
    <col min="2821" max="2821" width="11.28515625" bestFit="1" customWidth="1"/>
    <col min="2822" max="2822" width="9.5703125" bestFit="1" customWidth="1"/>
    <col min="3074" max="3074" width="42.7109375" customWidth="1"/>
    <col min="3076" max="3076" width="40.5703125" customWidth="1"/>
    <col min="3077" max="3077" width="11.28515625" bestFit="1" customWidth="1"/>
    <col min="3078" max="3078" width="9.5703125" bestFit="1" customWidth="1"/>
    <col min="3330" max="3330" width="42.7109375" customWidth="1"/>
    <col min="3332" max="3332" width="40.5703125" customWidth="1"/>
    <col min="3333" max="3333" width="11.28515625" bestFit="1" customWidth="1"/>
    <col min="3334" max="3334" width="9.5703125" bestFit="1" customWidth="1"/>
    <col min="3586" max="3586" width="42.7109375" customWidth="1"/>
    <col min="3588" max="3588" width="40.5703125" customWidth="1"/>
    <col min="3589" max="3589" width="11.28515625" bestFit="1" customWidth="1"/>
    <col min="3590" max="3590" width="9.5703125" bestFit="1" customWidth="1"/>
    <col min="3842" max="3842" width="42.7109375" customWidth="1"/>
    <col min="3844" max="3844" width="40.5703125" customWidth="1"/>
    <col min="3845" max="3845" width="11.28515625" bestFit="1" customWidth="1"/>
    <col min="3846" max="3846" width="9.5703125" bestFit="1" customWidth="1"/>
    <col min="4098" max="4098" width="42.7109375" customWidth="1"/>
    <col min="4100" max="4100" width="40.5703125" customWidth="1"/>
    <col min="4101" max="4101" width="11.28515625" bestFit="1" customWidth="1"/>
    <col min="4102" max="4102" width="9.5703125" bestFit="1" customWidth="1"/>
    <col min="4354" max="4354" width="42.7109375" customWidth="1"/>
    <col min="4356" max="4356" width="40.5703125" customWidth="1"/>
    <col min="4357" max="4357" width="11.28515625" bestFit="1" customWidth="1"/>
    <col min="4358" max="4358" width="9.5703125" bestFit="1" customWidth="1"/>
    <col min="4610" max="4610" width="42.7109375" customWidth="1"/>
    <col min="4612" max="4612" width="40.5703125" customWidth="1"/>
    <col min="4613" max="4613" width="11.28515625" bestFit="1" customWidth="1"/>
    <col min="4614" max="4614" width="9.5703125" bestFit="1" customWidth="1"/>
    <col min="4866" max="4866" width="42.7109375" customWidth="1"/>
    <col min="4868" max="4868" width="40.5703125" customWidth="1"/>
    <col min="4869" max="4869" width="11.28515625" bestFit="1" customWidth="1"/>
    <col min="4870" max="4870" width="9.5703125" bestFit="1" customWidth="1"/>
    <col min="5122" max="5122" width="42.7109375" customWidth="1"/>
    <col min="5124" max="5124" width="40.5703125" customWidth="1"/>
    <col min="5125" max="5125" width="11.28515625" bestFit="1" customWidth="1"/>
    <col min="5126" max="5126" width="9.5703125" bestFit="1" customWidth="1"/>
    <col min="5378" max="5378" width="42.7109375" customWidth="1"/>
    <col min="5380" max="5380" width="40.5703125" customWidth="1"/>
    <col min="5381" max="5381" width="11.28515625" bestFit="1" customWidth="1"/>
    <col min="5382" max="5382" width="9.5703125" bestFit="1" customWidth="1"/>
    <col min="5634" max="5634" width="42.7109375" customWidth="1"/>
    <col min="5636" max="5636" width="40.5703125" customWidth="1"/>
    <col min="5637" max="5637" width="11.28515625" bestFit="1" customWidth="1"/>
    <col min="5638" max="5638" width="9.5703125" bestFit="1" customWidth="1"/>
    <col min="5890" max="5890" width="42.7109375" customWidth="1"/>
    <col min="5892" max="5892" width="40.5703125" customWidth="1"/>
    <col min="5893" max="5893" width="11.28515625" bestFit="1" customWidth="1"/>
    <col min="5894" max="5894" width="9.5703125" bestFit="1" customWidth="1"/>
    <col min="6146" max="6146" width="42.7109375" customWidth="1"/>
    <col min="6148" max="6148" width="40.5703125" customWidth="1"/>
    <col min="6149" max="6149" width="11.28515625" bestFit="1" customWidth="1"/>
    <col min="6150" max="6150" width="9.5703125" bestFit="1" customWidth="1"/>
    <col min="6402" max="6402" width="42.7109375" customWidth="1"/>
    <col min="6404" max="6404" width="40.5703125" customWidth="1"/>
    <col min="6405" max="6405" width="11.28515625" bestFit="1" customWidth="1"/>
    <col min="6406" max="6406" width="9.5703125" bestFit="1" customWidth="1"/>
    <col min="6658" max="6658" width="42.7109375" customWidth="1"/>
    <col min="6660" max="6660" width="40.5703125" customWidth="1"/>
    <col min="6661" max="6661" width="11.28515625" bestFit="1" customWidth="1"/>
    <col min="6662" max="6662" width="9.5703125" bestFit="1" customWidth="1"/>
    <col min="6914" max="6914" width="42.7109375" customWidth="1"/>
    <col min="6916" max="6916" width="40.5703125" customWidth="1"/>
    <col min="6917" max="6917" width="11.28515625" bestFit="1" customWidth="1"/>
    <col min="6918" max="6918" width="9.5703125" bestFit="1" customWidth="1"/>
    <col min="7170" max="7170" width="42.7109375" customWidth="1"/>
    <col min="7172" max="7172" width="40.5703125" customWidth="1"/>
    <col min="7173" max="7173" width="11.28515625" bestFit="1" customWidth="1"/>
    <col min="7174" max="7174" width="9.5703125" bestFit="1" customWidth="1"/>
    <col min="7426" max="7426" width="42.7109375" customWidth="1"/>
    <col min="7428" max="7428" width="40.5703125" customWidth="1"/>
    <col min="7429" max="7429" width="11.28515625" bestFit="1" customWidth="1"/>
    <col min="7430" max="7430" width="9.5703125" bestFit="1" customWidth="1"/>
    <col min="7682" max="7682" width="42.7109375" customWidth="1"/>
    <col min="7684" max="7684" width="40.5703125" customWidth="1"/>
    <col min="7685" max="7685" width="11.28515625" bestFit="1" customWidth="1"/>
    <col min="7686" max="7686" width="9.5703125" bestFit="1" customWidth="1"/>
    <col min="7938" max="7938" width="42.7109375" customWidth="1"/>
    <col min="7940" max="7940" width="40.5703125" customWidth="1"/>
    <col min="7941" max="7941" width="11.28515625" bestFit="1" customWidth="1"/>
    <col min="7942" max="7942" width="9.5703125" bestFit="1" customWidth="1"/>
    <col min="8194" max="8194" width="42.7109375" customWidth="1"/>
    <col min="8196" max="8196" width="40.5703125" customWidth="1"/>
    <col min="8197" max="8197" width="11.28515625" bestFit="1" customWidth="1"/>
    <col min="8198" max="8198" width="9.5703125" bestFit="1" customWidth="1"/>
    <col min="8450" max="8450" width="42.7109375" customWidth="1"/>
    <col min="8452" max="8452" width="40.5703125" customWidth="1"/>
    <col min="8453" max="8453" width="11.28515625" bestFit="1" customWidth="1"/>
    <col min="8454" max="8454" width="9.5703125" bestFit="1" customWidth="1"/>
    <col min="8706" max="8706" width="42.7109375" customWidth="1"/>
    <col min="8708" max="8708" width="40.5703125" customWidth="1"/>
    <col min="8709" max="8709" width="11.28515625" bestFit="1" customWidth="1"/>
    <col min="8710" max="8710" width="9.5703125" bestFit="1" customWidth="1"/>
    <col min="8962" max="8962" width="42.7109375" customWidth="1"/>
    <col min="8964" max="8964" width="40.5703125" customWidth="1"/>
    <col min="8965" max="8965" width="11.28515625" bestFit="1" customWidth="1"/>
    <col min="8966" max="8966" width="9.5703125" bestFit="1" customWidth="1"/>
    <col min="9218" max="9218" width="42.7109375" customWidth="1"/>
    <col min="9220" max="9220" width="40.5703125" customWidth="1"/>
    <col min="9221" max="9221" width="11.28515625" bestFit="1" customWidth="1"/>
    <col min="9222" max="9222" width="9.5703125" bestFit="1" customWidth="1"/>
    <col min="9474" max="9474" width="42.7109375" customWidth="1"/>
    <col min="9476" max="9476" width="40.5703125" customWidth="1"/>
    <col min="9477" max="9477" width="11.28515625" bestFit="1" customWidth="1"/>
    <col min="9478" max="9478" width="9.5703125" bestFit="1" customWidth="1"/>
    <col min="9730" max="9730" width="42.7109375" customWidth="1"/>
    <col min="9732" max="9732" width="40.5703125" customWidth="1"/>
    <col min="9733" max="9733" width="11.28515625" bestFit="1" customWidth="1"/>
    <col min="9734" max="9734" width="9.5703125" bestFit="1" customWidth="1"/>
    <col min="9986" max="9986" width="42.7109375" customWidth="1"/>
    <col min="9988" max="9988" width="40.5703125" customWidth="1"/>
    <col min="9989" max="9989" width="11.28515625" bestFit="1" customWidth="1"/>
    <col min="9990" max="9990" width="9.5703125" bestFit="1" customWidth="1"/>
    <col min="10242" max="10242" width="42.7109375" customWidth="1"/>
    <col min="10244" max="10244" width="40.5703125" customWidth="1"/>
    <col min="10245" max="10245" width="11.28515625" bestFit="1" customWidth="1"/>
    <col min="10246" max="10246" width="9.5703125" bestFit="1" customWidth="1"/>
    <col min="10498" max="10498" width="42.7109375" customWidth="1"/>
    <col min="10500" max="10500" width="40.5703125" customWidth="1"/>
    <col min="10501" max="10501" width="11.28515625" bestFit="1" customWidth="1"/>
    <col min="10502" max="10502" width="9.5703125" bestFit="1" customWidth="1"/>
    <col min="10754" max="10754" width="42.7109375" customWidth="1"/>
    <col min="10756" max="10756" width="40.5703125" customWidth="1"/>
    <col min="10757" max="10757" width="11.28515625" bestFit="1" customWidth="1"/>
    <col min="10758" max="10758" width="9.5703125" bestFit="1" customWidth="1"/>
    <col min="11010" max="11010" width="42.7109375" customWidth="1"/>
    <col min="11012" max="11012" width="40.5703125" customWidth="1"/>
    <col min="11013" max="11013" width="11.28515625" bestFit="1" customWidth="1"/>
    <col min="11014" max="11014" width="9.5703125" bestFit="1" customWidth="1"/>
    <col min="11266" max="11266" width="42.7109375" customWidth="1"/>
    <col min="11268" max="11268" width="40.5703125" customWidth="1"/>
    <col min="11269" max="11269" width="11.28515625" bestFit="1" customWidth="1"/>
    <col min="11270" max="11270" width="9.5703125" bestFit="1" customWidth="1"/>
    <col min="11522" max="11522" width="42.7109375" customWidth="1"/>
    <col min="11524" max="11524" width="40.5703125" customWidth="1"/>
    <col min="11525" max="11525" width="11.28515625" bestFit="1" customWidth="1"/>
    <col min="11526" max="11526" width="9.5703125" bestFit="1" customWidth="1"/>
    <col min="11778" max="11778" width="42.7109375" customWidth="1"/>
    <col min="11780" max="11780" width="40.5703125" customWidth="1"/>
    <col min="11781" max="11781" width="11.28515625" bestFit="1" customWidth="1"/>
    <col min="11782" max="11782" width="9.5703125" bestFit="1" customWidth="1"/>
    <col min="12034" max="12034" width="42.7109375" customWidth="1"/>
    <col min="12036" max="12036" width="40.5703125" customWidth="1"/>
    <col min="12037" max="12037" width="11.28515625" bestFit="1" customWidth="1"/>
    <col min="12038" max="12038" width="9.5703125" bestFit="1" customWidth="1"/>
    <col min="12290" max="12290" width="42.7109375" customWidth="1"/>
    <col min="12292" max="12292" width="40.5703125" customWidth="1"/>
    <col min="12293" max="12293" width="11.28515625" bestFit="1" customWidth="1"/>
    <col min="12294" max="12294" width="9.5703125" bestFit="1" customWidth="1"/>
    <col min="12546" max="12546" width="42.7109375" customWidth="1"/>
    <col min="12548" max="12548" width="40.5703125" customWidth="1"/>
    <col min="12549" max="12549" width="11.28515625" bestFit="1" customWidth="1"/>
    <col min="12550" max="12550" width="9.5703125" bestFit="1" customWidth="1"/>
    <col min="12802" max="12802" width="42.7109375" customWidth="1"/>
    <col min="12804" max="12804" width="40.5703125" customWidth="1"/>
    <col min="12805" max="12805" width="11.28515625" bestFit="1" customWidth="1"/>
    <col min="12806" max="12806" width="9.5703125" bestFit="1" customWidth="1"/>
    <col min="13058" max="13058" width="42.7109375" customWidth="1"/>
    <col min="13060" max="13060" width="40.5703125" customWidth="1"/>
    <col min="13061" max="13061" width="11.28515625" bestFit="1" customWidth="1"/>
    <col min="13062" max="13062" width="9.5703125" bestFit="1" customWidth="1"/>
    <col min="13314" max="13314" width="42.7109375" customWidth="1"/>
    <col min="13316" max="13316" width="40.5703125" customWidth="1"/>
    <col min="13317" max="13317" width="11.28515625" bestFit="1" customWidth="1"/>
    <col min="13318" max="13318" width="9.5703125" bestFit="1" customWidth="1"/>
    <col min="13570" max="13570" width="42.7109375" customWidth="1"/>
    <col min="13572" max="13572" width="40.5703125" customWidth="1"/>
    <col min="13573" max="13573" width="11.28515625" bestFit="1" customWidth="1"/>
    <col min="13574" max="13574" width="9.5703125" bestFit="1" customWidth="1"/>
    <col min="13826" max="13826" width="42.7109375" customWidth="1"/>
    <col min="13828" max="13828" width="40.5703125" customWidth="1"/>
    <col min="13829" max="13829" width="11.28515625" bestFit="1" customWidth="1"/>
    <col min="13830" max="13830" width="9.5703125" bestFit="1" customWidth="1"/>
    <col min="14082" max="14082" width="42.7109375" customWidth="1"/>
    <col min="14084" max="14084" width="40.5703125" customWidth="1"/>
    <col min="14085" max="14085" width="11.28515625" bestFit="1" customWidth="1"/>
    <col min="14086" max="14086" width="9.5703125" bestFit="1" customWidth="1"/>
    <col min="14338" max="14338" width="42.7109375" customWidth="1"/>
    <col min="14340" max="14340" width="40.5703125" customWidth="1"/>
    <col min="14341" max="14341" width="11.28515625" bestFit="1" customWidth="1"/>
    <col min="14342" max="14342" width="9.5703125" bestFit="1" customWidth="1"/>
    <col min="14594" max="14594" width="42.7109375" customWidth="1"/>
    <col min="14596" max="14596" width="40.5703125" customWidth="1"/>
    <col min="14597" max="14597" width="11.28515625" bestFit="1" customWidth="1"/>
    <col min="14598" max="14598" width="9.5703125" bestFit="1" customWidth="1"/>
    <col min="14850" max="14850" width="42.7109375" customWidth="1"/>
    <col min="14852" max="14852" width="40.5703125" customWidth="1"/>
    <col min="14853" max="14853" width="11.28515625" bestFit="1" customWidth="1"/>
    <col min="14854" max="14854" width="9.5703125" bestFit="1" customWidth="1"/>
    <col min="15106" max="15106" width="42.7109375" customWidth="1"/>
    <col min="15108" max="15108" width="40.5703125" customWidth="1"/>
    <col min="15109" max="15109" width="11.28515625" bestFit="1" customWidth="1"/>
    <col min="15110" max="15110" width="9.5703125" bestFit="1" customWidth="1"/>
    <col min="15362" max="15362" width="42.7109375" customWidth="1"/>
    <col min="15364" max="15364" width="40.5703125" customWidth="1"/>
    <col min="15365" max="15365" width="11.28515625" bestFit="1" customWidth="1"/>
    <col min="15366" max="15366" width="9.5703125" bestFit="1" customWidth="1"/>
    <col min="15618" max="15618" width="42.7109375" customWidth="1"/>
    <col min="15620" max="15620" width="40.5703125" customWidth="1"/>
    <col min="15621" max="15621" width="11.28515625" bestFit="1" customWidth="1"/>
    <col min="15622" max="15622" width="9.5703125" bestFit="1" customWidth="1"/>
    <col min="15874" max="15874" width="42.7109375" customWidth="1"/>
    <col min="15876" max="15876" width="40.5703125" customWidth="1"/>
    <col min="15877" max="15877" width="11.28515625" bestFit="1" customWidth="1"/>
    <col min="15878" max="15878" width="9.5703125" bestFit="1" customWidth="1"/>
    <col min="16130" max="16130" width="42.7109375" customWidth="1"/>
    <col min="16132" max="16132" width="40.5703125" customWidth="1"/>
    <col min="16133" max="16133" width="11.28515625" bestFit="1" customWidth="1"/>
    <col min="16134" max="16134" width="9.5703125" bestFit="1" customWidth="1"/>
  </cols>
  <sheetData>
    <row r="1" spans="1:8" x14ac:dyDescent="0.25">
      <c r="B1" s="38" t="s">
        <v>50</v>
      </c>
      <c r="C1" s="4"/>
      <c r="D1" s="3"/>
      <c r="E1" s="39"/>
      <c r="F1" s="3"/>
    </row>
    <row r="2" spans="1:8" x14ac:dyDescent="0.25">
      <c r="B2" s="105" t="s">
        <v>162</v>
      </c>
      <c r="H2" t="s">
        <v>3</v>
      </c>
    </row>
    <row r="3" spans="1:8" x14ac:dyDescent="0.25">
      <c r="B3" s="41" t="s">
        <v>2</v>
      </c>
      <c r="C3" s="42"/>
      <c r="D3" s="43"/>
      <c r="E3" s="44"/>
    </row>
    <row r="5" spans="1:8" x14ac:dyDescent="0.25">
      <c r="B5" s="106" t="s">
        <v>163</v>
      </c>
      <c r="C5" s="107" t="s">
        <v>164</v>
      </c>
      <c r="D5" s="103"/>
      <c r="E5" s="44"/>
    </row>
    <row r="6" spans="1:8" s="3" customFormat="1" x14ac:dyDescent="0.25">
      <c r="A6" s="46" t="s">
        <v>54</v>
      </c>
      <c r="B6" s="46" t="s">
        <v>4</v>
      </c>
      <c r="C6" s="46" t="s">
        <v>5</v>
      </c>
      <c r="D6" s="47" t="s">
        <v>6</v>
      </c>
      <c r="E6" s="48" t="s">
        <v>55</v>
      </c>
      <c r="F6" s="48" t="s">
        <v>23</v>
      </c>
      <c r="G6"/>
      <c r="H6"/>
    </row>
    <row r="7" spans="1:8" s="3" customFormat="1" x14ac:dyDescent="0.15">
      <c r="B7" s="78" t="s">
        <v>56</v>
      </c>
      <c r="C7" s="50"/>
      <c r="D7" s="51"/>
      <c r="E7" s="52"/>
      <c r="F7" s="55"/>
      <c r="G7" s="68"/>
    </row>
    <row r="8" spans="1:8" s="3" customFormat="1" x14ac:dyDescent="0.25"/>
    <row r="9" spans="1:8" s="3" customFormat="1" x14ac:dyDescent="0.15">
      <c r="A9" s="79" t="s">
        <v>57</v>
      </c>
      <c r="B9" s="79" t="s">
        <v>58</v>
      </c>
      <c r="C9" s="80" t="s">
        <v>165</v>
      </c>
      <c r="D9" s="80" t="s">
        <v>166</v>
      </c>
      <c r="E9" s="81"/>
      <c r="F9" s="82">
        <v>336</v>
      </c>
      <c r="G9" s="68"/>
    </row>
    <row r="10" spans="1:8" s="3" customFormat="1" x14ac:dyDescent="0.25">
      <c r="B10" s="65"/>
      <c r="C10" s="2"/>
      <c r="E10" s="39"/>
      <c r="F10" s="55"/>
      <c r="G10" s="66"/>
    </row>
    <row r="11" spans="1:8" s="3" customFormat="1" x14ac:dyDescent="0.25"/>
    <row r="12" spans="1:8" s="3" customFormat="1" ht="15.75" thickBot="1" x14ac:dyDescent="0.2">
      <c r="B12" s="83" t="s">
        <v>61</v>
      </c>
      <c r="C12" s="80" t="s">
        <v>165</v>
      </c>
      <c r="D12" s="80" t="s">
        <v>166</v>
      </c>
      <c r="E12" s="84">
        <v>109.23</v>
      </c>
      <c r="F12" s="82">
        <v>336</v>
      </c>
      <c r="G12" s="85">
        <f>E12*F12</f>
        <v>36701.279999999999</v>
      </c>
    </row>
    <row r="13" spans="1:8" s="3" customFormat="1" ht="15.75" thickTop="1" x14ac:dyDescent="0.25"/>
    <row r="14" spans="1:8" s="3" customFormat="1" x14ac:dyDescent="0.25"/>
    <row r="15" spans="1:8" s="3" customFormat="1" x14ac:dyDescent="0.25">
      <c r="A15" s="108"/>
      <c r="B15" s="108"/>
      <c r="C15" s="108"/>
      <c r="D15" s="108"/>
      <c r="E15" s="108"/>
      <c r="F15" s="108"/>
      <c r="G15" s="108"/>
      <c r="H15" s="108"/>
    </row>
    <row r="16" spans="1:8" s="3" customFormat="1" x14ac:dyDescent="0.25">
      <c r="B16" s="49"/>
      <c r="C16" s="50"/>
      <c r="D16" s="51"/>
      <c r="E16" s="52"/>
    </row>
    <row r="17" spans="1:7" s="3" customFormat="1" x14ac:dyDescent="0.25">
      <c r="B17" s="38" t="s">
        <v>50</v>
      </c>
      <c r="C17" s="50"/>
      <c r="D17" s="51" t="s">
        <v>3</v>
      </c>
      <c r="E17" s="52"/>
    </row>
    <row r="18" spans="1:7" s="3" customFormat="1" x14ac:dyDescent="0.2">
      <c r="B18" s="105" t="s">
        <v>162</v>
      </c>
      <c r="C18" s="50"/>
      <c r="D18" s="51"/>
      <c r="E18" s="52"/>
    </row>
    <row r="19" spans="1:7" s="3" customFormat="1" x14ac:dyDescent="0.2">
      <c r="B19" s="41" t="s">
        <v>2</v>
      </c>
      <c r="C19" s="50"/>
      <c r="D19" s="51"/>
      <c r="E19" s="52"/>
    </row>
    <row r="20" spans="1:7" s="3" customFormat="1" x14ac:dyDescent="0.25">
      <c r="B20" s="65"/>
      <c r="C20" s="2"/>
      <c r="E20" s="39"/>
      <c r="F20" s="55"/>
      <c r="G20" s="66"/>
    </row>
    <row r="21" spans="1:7" s="3" customFormat="1" x14ac:dyDescent="0.25">
      <c r="A21"/>
      <c r="B21" s="106" t="s">
        <v>163</v>
      </c>
      <c r="C21" s="107" t="s">
        <v>167</v>
      </c>
      <c r="D21" s="103"/>
      <c r="E21" s="44"/>
      <c r="F21"/>
      <c r="G21"/>
    </row>
    <row r="22" spans="1:7" s="3" customFormat="1" x14ac:dyDescent="0.25">
      <c r="A22" s="46" t="s">
        <v>54</v>
      </c>
      <c r="B22" s="46" t="s">
        <v>4</v>
      </c>
      <c r="C22" s="46" t="s">
        <v>5</v>
      </c>
      <c r="D22" s="47" t="s">
        <v>6</v>
      </c>
      <c r="E22" s="48" t="s">
        <v>55</v>
      </c>
      <c r="F22" s="48" t="s">
        <v>23</v>
      </c>
      <c r="G22"/>
    </row>
    <row r="23" spans="1:7" s="3" customFormat="1" x14ac:dyDescent="0.15">
      <c r="B23" s="78" t="s">
        <v>56</v>
      </c>
      <c r="C23" s="50"/>
      <c r="D23" s="51"/>
      <c r="E23" s="52"/>
      <c r="F23" s="55"/>
      <c r="G23" s="68"/>
    </row>
    <row r="24" spans="1:7" s="3" customFormat="1" x14ac:dyDescent="0.25"/>
    <row r="25" spans="1:7" s="3" customFormat="1" x14ac:dyDescent="0.15">
      <c r="A25" s="79" t="s">
        <v>57</v>
      </c>
      <c r="B25" s="79" t="s">
        <v>58</v>
      </c>
      <c r="C25" s="80" t="s">
        <v>168</v>
      </c>
      <c r="D25" s="80" t="s">
        <v>169</v>
      </c>
      <c r="E25" s="81"/>
      <c r="F25" s="82">
        <v>218</v>
      </c>
      <c r="G25" s="68"/>
    </row>
    <row r="26" spans="1:7" s="3" customFormat="1" x14ac:dyDescent="0.25">
      <c r="B26" s="65"/>
      <c r="C26" s="2"/>
      <c r="E26" s="39"/>
      <c r="F26" s="55"/>
      <c r="G26" s="66"/>
    </row>
    <row r="27" spans="1:7" s="3" customFormat="1" x14ac:dyDescent="0.25"/>
    <row r="28" spans="1:7" s="3" customFormat="1" ht="15.75" thickBot="1" x14ac:dyDescent="0.2">
      <c r="B28" s="83" t="s">
        <v>61</v>
      </c>
      <c r="C28" s="80" t="s">
        <v>168</v>
      </c>
      <c r="D28" s="80" t="s">
        <v>169</v>
      </c>
      <c r="E28" s="84">
        <v>96.98</v>
      </c>
      <c r="F28" s="82">
        <v>218</v>
      </c>
      <c r="G28" s="85">
        <f>E28*F28</f>
        <v>21141.64</v>
      </c>
    </row>
    <row r="29" spans="1:7" s="3" customFormat="1" ht="15.75" thickTop="1" x14ac:dyDescent="0.25"/>
    <row r="30" spans="1:7" ht="15.75" thickBot="1" x14ac:dyDescent="0.3">
      <c r="B30" s="73"/>
      <c r="C30" s="50"/>
      <c r="D30" s="51"/>
      <c r="E30" s="52"/>
      <c r="F30" s="21" t="s">
        <v>62</v>
      </c>
      <c r="G30" s="71">
        <f>SUM(G6:G28)</f>
        <v>57842.92</v>
      </c>
    </row>
    <row r="31" spans="1:7" ht="15.75" thickTop="1" x14ac:dyDescent="0.25">
      <c r="B31" s="73"/>
      <c r="C31" s="50"/>
      <c r="D31" s="51"/>
      <c r="E31" s="52"/>
      <c r="F31" s="55"/>
      <c r="G31" s="68"/>
    </row>
    <row r="32" spans="1:7" x14ac:dyDescent="0.25">
      <c r="B32" s="73"/>
      <c r="C32" s="50"/>
      <c r="D32" s="51"/>
      <c r="E32" s="52"/>
      <c r="F32" s="55"/>
    </row>
    <row r="33" spans="2:7" x14ac:dyDescent="0.25">
      <c r="B33" s="74"/>
      <c r="C33" s="4"/>
      <c r="D33" s="3"/>
      <c r="E33" s="39"/>
    </row>
    <row r="34" spans="2:7" x14ac:dyDescent="0.25">
      <c r="B34" s="73"/>
      <c r="C34" s="50"/>
      <c r="D34" s="51"/>
      <c r="E34" s="52"/>
      <c r="F34" s="55"/>
      <c r="G34" s="68"/>
    </row>
    <row r="35" spans="2:7" x14ac:dyDescent="0.25">
      <c r="B35" s="73"/>
      <c r="C35" s="50"/>
      <c r="D35" s="51"/>
      <c r="E35" s="52"/>
      <c r="F35" s="55"/>
      <c r="G35" s="68"/>
    </row>
  </sheetData>
  <pageMargins left="0.7" right="0.7" top="0.75" bottom="0.75" header="0.3" footer="0.3"/>
  <pageSetup scale="6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1DB1-D4A5-4F0D-99C8-CA5DB513A37B}">
  <sheetPr>
    <pageSetUpPr fitToPage="1"/>
  </sheetPr>
  <dimension ref="A1:L25"/>
  <sheetViews>
    <sheetView topLeftCell="D1" workbookViewId="0">
      <selection activeCell="L1" sqref="L1:L1048576"/>
    </sheetView>
  </sheetViews>
  <sheetFormatPr baseColWidth="10" defaultRowHeight="15" x14ac:dyDescent="0.25"/>
  <cols>
    <col min="1" max="1" width="48.5703125" bestFit="1" customWidth="1"/>
    <col min="3" max="3" width="40.5703125" customWidth="1"/>
    <col min="4" max="4" width="11.28515625" bestFit="1" customWidth="1"/>
    <col min="5" max="5" width="8.7109375" bestFit="1" customWidth="1"/>
    <col min="6" max="6" width="13.140625" bestFit="1" customWidth="1"/>
    <col min="7" max="7" width="9.5703125" bestFit="1" customWidth="1"/>
    <col min="12" max="12" width="0" hidden="1" customWidth="1"/>
    <col min="257" max="257" width="30.140625" bestFit="1" customWidth="1"/>
    <col min="259" max="259" width="40.5703125" customWidth="1"/>
    <col min="260" max="260" width="11.28515625" bestFit="1" customWidth="1"/>
    <col min="261" max="261" width="8.7109375" bestFit="1" customWidth="1"/>
    <col min="262" max="262" width="13.140625" bestFit="1" customWidth="1"/>
    <col min="263" max="263" width="9.5703125" bestFit="1" customWidth="1"/>
    <col min="513" max="513" width="30.140625" bestFit="1" customWidth="1"/>
    <col min="515" max="515" width="40.5703125" customWidth="1"/>
    <col min="516" max="516" width="11.28515625" bestFit="1" customWidth="1"/>
    <col min="517" max="517" width="8.7109375" bestFit="1" customWidth="1"/>
    <col min="518" max="518" width="13.140625" bestFit="1" customWidth="1"/>
    <col min="519" max="519" width="9.5703125" bestFit="1" customWidth="1"/>
    <col min="769" max="769" width="30.140625" bestFit="1" customWidth="1"/>
    <col min="771" max="771" width="40.5703125" customWidth="1"/>
    <col min="772" max="772" width="11.28515625" bestFit="1" customWidth="1"/>
    <col min="773" max="773" width="8.7109375" bestFit="1" customWidth="1"/>
    <col min="774" max="774" width="13.140625" bestFit="1" customWidth="1"/>
    <col min="775" max="775" width="9.5703125" bestFit="1" customWidth="1"/>
    <col min="1025" max="1025" width="30.140625" bestFit="1" customWidth="1"/>
    <col min="1027" max="1027" width="40.5703125" customWidth="1"/>
    <col min="1028" max="1028" width="11.28515625" bestFit="1" customWidth="1"/>
    <col min="1029" max="1029" width="8.7109375" bestFit="1" customWidth="1"/>
    <col min="1030" max="1030" width="13.140625" bestFit="1" customWidth="1"/>
    <col min="1031" max="1031" width="9.5703125" bestFit="1" customWidth="1"/>
    <col min="1281" max="1281" width="30.140625" bestFit="1" customWidth="1"/>
    <col min="1283" max="1283" width="40.5703125" customWidth="1"/>
    <col min="1284" max="1284" width="11.28515625" bestFit="1" customWidth="1"/>
    <col min="1285" max="1285" width="8.7109375" bestFit="1" customWidth="1"/>
    <col min="1286" max="1286" width="13.140625" bestFit="1" customWidth="1"/>
    <col min="1287" max="1287" width="9.5703125" bestFit="1" customWidth="1"/>
    <col min="1537" max="1537" width="30.140625" bestFit="1" customWidth="1"/>
    <col min="1539" max="1539" width="40.5703125" customWidth="1"/>
    <col min="1540" max="1540" width="11.28515625" bestFit="1" customWidth="1"/>
    <col min="1541" max="1541" width="8.7109375" bestFit="1" customWidth="1"/>
    <col min="1542" max="1542" width="13.140625" bestFit="1" customWidth="1"/>
    <col min="1543" max="1543" width="9.5703125" bestFit="1" customWidth="1"/>
    <col min="1793" max="1793" width="30.140625" bestFit="1" customWidth="1"/>
    <col min="1795" max="1795" width="40.5703125" customWidth="1"/>
    <col min="1796" max="1796" width="11.28515625" bestFit="1" customWidth="1"/>
    <col min="1797" max="1797" width="8.7109375" bestFit="1" customWidth="1"/>
    <col min="1798" max="1798" width="13.140625" bestFit="1" customWidth="1"/>
    <col min="1799" max="1799" width="9.5703125" bestFit="1" customWidth="1"/>
    <col min="2049" max="2049" width="30.140625" bestFit="1" customWidth="1"/>
    <col min="2051" max="2051" width="40.5703125" customWidth="1"/>
    <col min="2052" max="2052" width="11.28515625" bestFit="1" customWidth="1"/>
    <col min="2053" max="2053" width="8.7109375" bestFit="1" customWidth="1"/>
    <col min="2054" max="2054" width="13.140625" bestFit="1" customWidth="1"/>
    <col min="2055" max="2055" width="9.5703125" bestFit="1" customWidth="1"/>
    <col min="2305" max="2305" width="30.140625" bestFit="1" customWidth="1"/>
    <col min="2307" max="2307" width="40.5703125" customWidth="1"/>
    <col min="2308" max="2308" width="11.28515625" bestFit="1" customWidth="1"/>
    <col min="2309" max="2309" width="8.7109375" bestFit="1" customWidth="1"/>
    <col min="2310" max="2310" width="13.140625" bestFit="1" customWidth="1"/>
    <col min="2311" max="2311" width="9.5703125" bestFit="1" customWidth="1"/>
    <col min="2561" max="2561" width="30.140625" bestFit="1" customWidth="1"/>
    <col min="2563" max="2563" width="40.5703125" customWidth="1"/>
    <col min="2564" max="2564" width="11.28515625" bestFit="1" customWidth="1"/>
    <col min="2565" max="2565" width="8.7109375" bestFit="1" customWidth="1"/>
    <col min="2566" max="2566" width="13.140625" bestFit="1" customWidth="1"/>
    <col min="2567" max="2567" width="9.5703125" bestFit="1" customWidth="1"/>
    <col min="2817" max="2817" width="30.140625" bestFit="1" customWidth="1"/>
    <col min="2819" max="2819" width="40.5703125" customWidth="1"/>
    <col min="2820" max="2820" width="11.28515625" bestFit="1" customWidth="1"/>
    <col min="2821" max="2821" width="8.7109375" bestFit="1" customWidth="1"/>
    <col min="2822" max="2822" width="13.140625" bestFit="1" customWidth="1"/>
    <col min="2823" max="2823" width="9.5703125" bestFit="1" customWidth="1"/>
    <col min="3073" max="3073" width="30.140625" bestFit="1" customWidth="1"/>
    <col min="3075" max="3075" width="40.5703125" customWidth="1"/>
    <col min="3076" max="3076" width="11.28515625" bestFit="1" customWidth="1"/>
    <col min="3077" max="3077" width="8.7109375" bestFit="1" customWidth="1"/>
    <col min="3078" max="3078" width="13.140625" bestFit="1" customWidth="1"/>
    <col min="3079" max="3079" width="9.5703125" bestFit="1" customWidth="1"/>
    <col min="3329" max="3329" width="30.140625" bestFit="1" customWidth="1"/>
    <col min="3331" max="3331" width="40.5703125" customWidth="1"/>
    <col min="3332" max="3332" width="11.28515625" bestFit="1" customWidth="1"/>
    <col min="3333" max="3333" width="8.7109375" bestFit="1" customWidth="1"/>
    <col min="3334" max="3334" width="13.140625" bestFit="1" customWidth="1"/>
    <col min="3335" max="3335" width="9.5703125" bestFit="1" customWidth="1"/>
    <col min="3585" max="3585" width="30.140625" bestFit="1" customWidth="1"/>
    <col min="3587" max="3587" width="40.5703125" customWidth="1"/>
    <col min="3588" max="3588" width="11.28515625" bestFit="1" customWidth="1"/>
    <col min="3589" max="3589" width="8.7109375" bestFit="1" customWidth="1"/>
    <col min="3590" max="3590" width="13.140625" bestFit="1" customWidth="1"/>
    <col min="3591" max="3591" width="9.5703125" bestFit="1" customWidth="1"/>
    <col min="3841" max="3841" width="30.140625" bestFit="1" customWidth="1"/>
    <col min="3843" max="3843" width="40.5703125" customWidth="1"/>
    <col min="3844" max="3844" width="11.28515625" bestFit="1" customWidth="1"/>
    <col min="3845" max="3845" width="8.7109375" bestFit="1" customWidth="1"/>
    <col min="3846" max="3846" width="13.140625" bestFit="1" customWidth="1"/>
    <col min="3847" max="3847" width="9.5703125" bestFit="1" customWidth="1"/>
    <col min="4097" max="4097" width="30.140625" bestFit="1" customWidth="1"/>
    <col min="4099" max="4099" width="40.5703125" customWidth="1"/>
    <col min="4100" max="4100" width="11.28515625" bestFit="1" customWidth="1"/>
    <col min="4101" max="4101" width="8.7109375" bestFit="1" customWidth="1"/>
    <col min="4102" max="4102" width="13.140625" bestFit="1" customWidth="1"/>
    <col min="4103" max="4103" width="9.5703125" bestFit="1" customWidth="1"/>
    <col min="4353" max="4353" width="30.140625" bestFit="1" customWidth="1"/>
    <col min="4355" max="4355" width="40.5703125" customWidth="1"/>
    <col min="4356" max="4356" width="11.28515625" bestFit="1" customWidth="1"/>
    <col min="4357" max="4357" width="8.7109375" bestFit="1" customWidth="1"/>
    <col min="4358" max="4358" width="13.140625" bestFit="1" customWidth="1"/>
    <col min="4359" max="4359" width="9.5703125" bestFit="1" customWidth="1"/>
    <col min="4609" max="4609" width="30.140625" bestFit="1" customWidth="1"/>
    <col min="4611" max="4611" width="40.5703125" customWidth="1"/>
    <col min="4612" max="4612" width="11.28515625" bestFit="1" customWidth="1"/>
    <col min="4613" max="4613" width="8.7109375" bestFit="1" customWidth="1"/>
    <col min="4614" max="4614" width="13.140625" bestFit="1" customWidth="1"/>
    <col min="4615" max="4615" width="9.5703125" bestFit="1" customWidth="1"/>
    <col min="4865" max="4865" width="30.140625" bestFit="1" customWidth="1"/>
    <col min="4867" max="4867" width="40.5703125" customWidth="1"/>
    <col min="4868" max="4868" width="11.28515625" bestFit="1" customWidth="1"/>
    <col min="4869" max="4869" width="8.7109375" bestFit="1" customWidth="1"/>
    <col min="4870" max="4870" width="13.140625" bestFit="1" customWidth="1"/>
    <col min="4871" max="4871" width="9.5703125" bestFit="1" customWidth="1"/>
    <col min="5121" max="5121" width="30.140625" bestFit="1" customWidth="1"/>
    <col min="5123" max="5123" width="40.5703125" customWidth="1"/>
    <col min="5124" max="5124" width="11.28515625" bestFit="1" customWidth="1"/>
    <col min="5125" max="5125" width="8.7109375" bestFit="1" customWidth="1"/>
    <col min="5126" max="5126" width="13.140625" bestFit="1" customWidth="1"/>
    <col min="5127" max="5127" width="9.5703125" bestFit="1" customWidth="1"/>
    <col min="5377" max="5377" width="30.140625" bestFit="1" customWidth="1"/>
    <col min="5379" max="5379" width="40.5703125" customWidth="1"/>
    <col min="5380" max="5380" width="11.28515625" bestFit="1" customWidth="1"/>
    <col min="5381" max="5381" width="8.7109375" bestFit="1" customWidth="1"/>
    <col min="5382" max="5382" width="13.140625" bestFit="1" customWidth="1"/>
    <col min="5383" max="5383" width="9.5703125" bestFit="1" customWidth="1"/>
    <col min="5633" max="5633" width="30.140625" bestFit="1" customWidth="1"/>
    <col min="5635" max="5635" width="40.5703125" customWidth="1"/>
    <col min="5636" max="5636" width="11.28515625" bestFit="1" customWidth="1"/>
    <col min="5637" max="5637" width="8.7109375" bestFit="1" customWidth="1"/>
    <col min="5638" max="5638" width="13.140625" bestFit="1" customWidth="1"/>
    <col min="5639" max="5639" width="9.5703125" bestFit="1" customWidth="1"/>
    <col min="5889" max="5889" width="30.140625" bestFit="1" customWidth="1"/>
    <col min="5891" max="5891" width="40.5703125" customWidth="1"/>
    <col min="5892" max="5892" width="11.28515625" bestFit="1" customWidth="1"/>
    <col min="5893" max="5893" width="8.7109375" bestFit="1" customWidth="1"/>
    <col min="5894" max="5894" width="13.140625" bestFit="1" customWidth="1"/>
    <col min="5895" max="5895" width="9.5703125" bestFit="1" customWidth="1"/>
    <col min="6145" max="6145" width="30.140625" bestFit="1" customWidth="1"/>
    <col min="6147" max="6147" width="40.5703125" customWidth="1"/>
    <col min="6148" max="6148" width="11.28515625" bestFit="1" customWidth="1"/>
    <col min="6149" max="6149" width="8.7109375" bestFit="1" customWidth="1"/>
    <col min="6150" max="6150" width="13.140625" bestFit="1" customWidth="1"/>
    <col min="6151" max="6151" width="9.5703125" bestFit="1" customWidth="1"/>
    <col min="6401" max="6401" width="30.140625" bestFit="1" customWidth="1"/>
    <col min="6403" max="6403" width="40.5703125" customWidth="1"/>
    <col min="6404" max="6404" width="11.28515625" bestFit="1" customWidth="1"/>
    <col min="6405" max="6405" width="8.7109375" bestFit="1" customWidth="1"/>
    <col min="6406" max="6406" width="13.140625" bestFit="1" customWidth="1"/>
    <col min="6407" max="6407" width="9.5703125" bestFit="1" customWidth="1"/>
    <col min="6657" max="6657" width="30.140625" bestFit="1" customWidth="1"/>
    <col min="6659" max="6659" width="40.5703125" customWidth="1"/>
    <col min="6660" max="6660" width="11.28515625" bestFit="1" customWidth="1"/>
    <col min="6661" max="6661" width="8.7109375" bestFit="1" customWidth="1"/>
    <col min="6662" max="6662" width="13.140625" bestFit="1" customWidth="1"/>
    <col min="6663" max="6663" width="9.5703125" bestFit="1" customWidth="1"/>
    <col min="6913" max="6913" width="30.140625" bestFit="1" customWidth="1"/>
    <col min="6915" max="6915" width="40.5703125" customWidth="1"/>
    <col min="6916" max="6916" width="11.28515625" bestFit="1" customWidth="1"/>
    <col min="6917" max="6917" width="8.7109375" bestFit="1" customWidth="1"/>
    <col min="6918" max="6918" width="13.140625" bestFit="1" customWidth="1"/>
    <col min="6919" max="6919" width="9.5703125" bestFit="1" customWidth="1"/>
    <col min="7169" max="7169" width="30.140625" bestFit="1" customWidth="1"/>
    <col min="7171" max="7171" width="40.5703125" customWidth="1"/>
    <col min="7172" max="7172" width="11.28515625" bestFit="1" customWidth="1"/>
    <col min="7173" max="7173" width="8.7109375" bestFit="1" customWidth="1"/>
    <col min="7174" max="7174" width="13.140625" bestFit="1" customWidth="1"/>
    <col min="7175" max="7175" width="9.5703125" bestFit="1" customWidth="1"/>
    <col min="7425" max="7425" width="30.140625" bestFit="1" customWidth="1"/>
    <col min="7427" max="7427" width="40.5703125" customWidth="1"/>
    <col min="7428" max="7428" width="11.28515625" bestFit="1" customWidth="1"/>
    <col min="7429" max="7429" width="8.7109375" bestFit="1" customWidth="1"/>
    <col min="7430" max="7430" width="13.140625" bestFit="1" customWidth="1"/>
    <col min="7431" max="7431" width="9.5703125" bestFit="1" customWidth="1"/>
    <col min="7681" max="7681" width="30.140625" bestFit="1" customWidth="1"/>
    <col min="7683" max="7683" width="40.5703125" customWidth="1"/>
    <col min="7684" max="7684" width="11.28515625" bestFit="1" customWidth="1"/>
    <col min="7685" max="7685" width="8.7109375" bestFit="1" customWidth="1"/>
    <col min="7686" max="7686" width="13.140625" bestFit="1" customWidth="1"/>
    <col min="7687" max="7687" width="9.5703125" bestFit="1" customWidth="1"/>
    <col min="7937" max="7937" width="30.140625" bestFit="1" customWidth="1"/>
    <col min="7939" max="7939" width="40.5703125" customWidth="1"/>
    <col min="7940" max="7940" width="11.28515625" bestFit="1" customWidth="1"/>
    <col min="7941" max="7941" width="8.7109375" bestFit="1" customWidth="1"/>
    <col min="7942" max="7942" width="13.140625" bestFit="1" customWidth="1"/>
    <col min="7943" max="7943" width="9.5703125" bestFit="1" customWidth="1"/>
    <col min="8193" max="8193" width="30.140625" bestFit="1" customWidth="1"/>
    <col min="8195" max="8195" width="40.5703125" customWidth="1"/>
    <col min="8196" max="8196" width="11.28515625" bestFit="1" customWidth="1"/>
    <col min="8197" max="8197" width="8.7109375" bestFit="1" customWidth="1"/>
    <col min="8198" max="8198" width="13.140625" bestFit="1" customWidth="1"/>
    <col min="8199" max="8199" width="9.5703125" bestFit="1" customWidth="1"/>
    <col min="8449" max="8449" width="30.140625" bestFit="1" customWidth="1"/>
    <col min="8451" max="8451" width="40.5703125" customWidth="1"/>
    <col min="8452" max="8452" width="11.28515625" bestFit="1" customWidth="1"/>
    <col min="8453" max="8453" width="8.7109375" bestFit="1" customWidth="1"/>
    <col min="8454" max="8454" width="13.140625" bestFit="1" customWidth="1"/>
    <col min="8455" max="8455" width="9.5703125" bestFit="1" customWidth="1"/>
    <col min="8705" max="8705" width="30.140625" bestFit="1" customWidth="1"/>
    <col min="8707" max="8707" width="40.5703125" customWidth="1"/>
    <col min="8708" max="8708" width="11.28515625" bestFit="1" customWidth="1"/>
    <col min="8709" max="8709" width="8.7109375" bestFit="1" customWidth="1"/>
    <col min="8710" max="8710" width="13.140625" bestFit="1" customWidth="1"/>
    <col min="8711" max="8711" width="9.5703125" bestFit="1" customWidth="1"/>
    <col min="8961" max="8961" width="30.140625" bestFit="1" customWidth="1"/>
    <col min="8963" max="8963" width="40.5703125" customWidth="1"/>
    <col min="8964" max="8964" width="11.28515625" bestFit="1" customWidth="1"/>
    <col min="8965" max="8965" width="8.7109375" bestFit="1" customWidth="1"/>
    <col min="8966" max="8966" width="13.140625" bestFit="1" customWidth="1"/>
    <col min="8967" max="8967" width="9.5703125" bestFit="1" customWidth="1"/>
    <col min="9217" max="9217" width="30.140625" bestFit="1" customWidth="1"/>
    <col min="9219" max="9219" width="40.5703125" customWidth="1"/>
    <col min="9220" max="9220" width="11.28515625" bestFit="1" customWidth="1"/>
    <col min="9221" max="9221" width="8.7109375" bestFit="1" customWidth="1"/>
    <col min="9222" max="9222" width="13.140625" bestFit="1" customWidth="1"/>
    <col min="9223" max="9223" width="9.5703125" bestFit="1" customWidth="1"/>
    <col min="9473" max="9473" width="30.140625" bestFit="1" customWidth="1"/>
    <col min="9475" max="9475" width="40.5703125" customWidth="1"/>
    <col min="9476" max="9476" width="11.28515625" bestFit="1" customWidth="1"/>
    <col min="9477" max="9477" width="8.7109375" bestFit="1" customWidth="1"/>
    <col min="9478" max="9478" width="13.140625" bestFit="1" customWidth="1"/>
    <col min="9479" max="9479" width="9.5703125" bestFit="1" customWidth="1"/>
    <col min="9729" max="9729" width="30.140625" bestFit="1" customWidth="1"/>
    <col min="9731" max="9731" width="40.5703125" customWidth="1"/>
    <col min="9732" max="9732" width="11.28515625" bestFit="1" customWidth="1"/>
    <col min="9733" max="9733" width="8.7109375" bestFit="1" customWidth="1"/>
    <col min="9734" max="9734" width="13.140625" bestFit="1" customWidth="1"/>
    <col min="9735" max="9735" width="9.5703125" bestFit="1" customWidth="1"/>
    <col min="9985" max="9985" width="30.140625" bestFit="1" customWidth="1"/>
    <col min="9987" max="9987" width="40.5703125" customWidth="1"/>
    <col min="9988" max="9988" width="11.28515625" bestFit="1" customWidth="1"/>
    <col min="9989" max="9989" width="8.7109375" bestFit="1" customWidth="1"/>
    <col min="9990" max="9990" width="13.140625" bestFit="1" customWidth="1"/>
    <col min="9991" max="9991" width="9.5703125" bestFit="1" customWidth="1"/>
    <col min="10241" max="10241" width="30.140625" bestFit="1" customWidth="1"/>
    <col min="10243" max="10243" width="40.5703125" customWidth="1"/>
    <col min="10244" max="10244" width="11.28515625" bestFit="1" customWidth="1"/>
    <col min="10245" max="10245" width="8.7109375" bestFit="1" customWidth="1"/>
    <col min="10246" max="10246" width="13.140625" bestFit="1" customWidth="1"/>
    <col min="10247" max="10247" width="9.5703125" bestFit="1" customWidth="1"/>
    <col min="10497" max="10497" width="30.140625" bestFit="1" customWidth="1"/>
    <col min="10499" max="10499" width="40.5703125" customWidth="1"/>
    <col min="10500" max="10500" width="11.28515625" bestFit="1" customWidth="1"/>
    <col min="10501" max="10501" width="8.7109375" bestFit="1" customWidth="1"/>
    <col min="10502" max="10502" width="13.140625" bestFit="1" customWidth="1"/>
    <col min="10503" max="10503" width="9.5703125" bestFit="1" customWidth="1"/>
    <col min="10753" max="10753" width="30.140625" bestFit="1" customWidth="1"/>
    <col min="10755" max="10755" width="40.5703125" customWidth="1"/>
    <col min="10756" max="10756" width="11.28515625" bestFit="1" customWidth="1"/>
    <col min="10757" max="10757" width="8.7109375" bestFit="1" customWidth="1"/>
    <col min="10758" max="10758" width="13.140625" bestFit="1" customWidth="1"/>
    <col min="10759" max="10759" width="9.5703125" bestFit="1" customWidth="1"/>
    <col min="11009" max="11009" width="30.140625" bestFit="1" customWidth="1"/>
    <col min="11011" max="11011" width="40.5703125" customWidth="1"/>
    <col min="11012" max="11012" width="11.28515625" bestFit="1" customWidth="1"/>
    <col min="11013" max="11013" width="8.7109375" bestFit="1" customWidth="1"/>
    <col min="11014" max="11014" width="13.140625" bestFit="1" customWidth="1"/>
    <col min="11015" max="11015" width="9.5703125" bestFit="1" customWidth="1"/>
    <col min="11265" max="11265" width="30.140625" bestFit="1" customWidth="1"/>
    <col min="11267" max="11267" width="40.5703125" customWidth="1"/>
    <col min="11268" max="11268" width="11.28515625" bestFit="1" customWidth="1"/>
    <col min="11269" max="11269" width="8.7109375" bestFit="1" customWidth="1"/>
    <col min="11270" max="11270" width="13.140625" bestFit="1" customWidth="1"/>
    <col min="11271" max="11271" width="9.5703125" bestFit="1" customWidth="1"/>
    <col min="11521" max="11521" width="30.140625" bestFit="1" customWidth="1"/>
    <col min="11523" max="11523" width="40.5703125" customWidth="1"/>
    <col min="11524" max="11524" width="11.28515625" bestFit="1" customWidth="1"/>
    <col min="11525" max="11525" width="8.7109375" bestFit="1" customWidth="1"/>
    <col min="11526" max="11526" width="13.140625" bestFit="1" customWidth="1"/>
    <col min="11527" max="11527" width="9.5703125" bestFit="1" customWidth="1"/>
    <col min="11777" max="11777" width="30.140625" bestFit="1" customWidth="1"/>
    <col min="11779" max="11779" width="40.5703125" customWidth="1"/>
    <col min="11780" max="11780" width="11.28515625" bestFit="1" customWidth="1"/>
    <col min="11781" max="11781" width="8.7109375" bestFit="1" customWidth="1"/>
    <col min="11782" max="11782" width="13.140625" bestFit="1" customWidth="1"/>
    <col min="11783" max="11783" width="9.5703125" bestFit="1" customWidth="1"/>
    <col min="12033" max="12033" width="30.140625" bestFit="1" customWidth="1"/>
    <col min="12035" max="12035" width="40.5703125" customWidth="1"/>
    <col min="12036" max="12036" width="11.28515625" bestFit="1" customWidth="1"/>
    <col min="12037" max="12037" width="8.7109375" bestFit="1" customWidth="1"/>
    <col min="12038" max="12038" width="13.140625" bestFit="1" customWidth="1"/>
    <col min="12039" max="12039" width="9.5703125" bestFit="1" customWidth="1"/>
    <col min="12289" max="12289" width="30.140625" bestFit="1" customWidth="1"/>
    <col min="12291" max="12291" width="40.5703125" customWidth="1"/>
    <col min="12292" max="12292" width="11.28515625" bestFit="1" customWidth="1"/>
    <col min="12293" max="12293" width="8.7109375" bestFit="1" customWidth="1"/>
    <col min="12294" max="12294" width="13.140625" bestFit="1" customWidth="1"/>
    <col min="12295" max="12295" width="9.5703125" bestFit="1" customWidth="1"/>
    <col min="12545" max="12545" width="30.140625" bestFit="1" customWidth="1"/>
    <col min="12547" max="12547" width="40.5703125" customWidth="1"/>
    <col min="12548" max="12548" width="11.28515625" bestFit="1" customWidth="1"/>
    <col min="12549" max="12549" width="8.7109375" bestFit="1" customWidth="1"/>
    <col min="12550" max="12550" width="13.140625" bestFit="1" customWidth="1"/>
    <col min="12551" max="12551" width="9.5703125" bestFit="1" customWidth="1"/>
    <col min="12801" max="12801" width="30.140625" bestFit="1" customWidth="1"/>
    <col min="12803" max="12803" width="40.5703125" customWidth="1"/>
    <col min="12804" max="12804" width="11.28515625" bestFit="1" customWidth="1"/>
    <col min="12805" max="12805" width="8.7109375" bestFit="1" customWidth="1"/>
    <col min="12806" max="12806" width="13.140625" bestFit="1" customWidth="1"/>
    <col min="12807" max="12807" width="9.5703125" bestFit="1" customWidth="1"/>
    <col min="13057" max="13057" width="30.140625" bestFit="1" customWidth="1"/>
    <col min="13059" max="13059" width="40.5703125" customWidth="1"/>
    <col min="13060" max="13060" width="11.28515625" bestFit="1" customWidth="1"/>
    <col min="13061" max="13061" width="8.7109375" bestFit="1" customWidth="1"/>
    <col min="13062" max="13062" width="13.140625" bestFit="1" customWidth="1"/>
    <col min="13063" max="13063" width="9.5703125" bestFit="1" customWidth="1"/>
    <col min="13313" max="13313" width="30.140625" bestFit="1" customWidth="1"/>
    <col min="13315" max="13315" width="40.5703125" customWidth="1"/>
    <col min="13316" max="13316" width="11.28515625" bestFit="1" customWidth="1"/>
    <col min="13317" max="13317" width="8.7109375" bestFit="1" customWidth="1"/>
    <col min="13318" max="13318" width="13.140625" bestFit="1" customWidth="1"/>
    <col min="13319" max="13319" width="9.5703125" bestFit="1" customWidth="1"/>
    <col min="13569" max="13569" width="30.140625" bestFit="1" customWidth="1"/>
    <col min="13571" max="13571" width="40.5703125" customWidth="1"/>
    <col min="13572" max="13572" width="11.28515625" bestFit="1" customWidth="1"/>
    <col min="13573" max="13573" width="8.7109375" bestFit="1" customWidth="1"/>
    <col min="13574" max="13574" width="13.140625" bestFit="1" customWidth="1"/>
    <col min="13575" max="13575" width="9.5703125" bestFit="1" customWidth="1"/>
    <col min="13825" max="13825" width="30.140625" bestFit="1" customWidth="1"/>
    <col min="13827" max="13827" width="40.5703125" customWidth="1"/>
    <col min="13828" max="13828" width="11.28515625" bestFit="1" customWidth="1"/>
    <col min="13829" max="13829" width="8.7109375" bestFit="1" customWidth="1"/>
    <col min="13830" max="13830" width="13.140625" bestFit="1" customWidth="1"/>
    <col min="13831" max="13831" width="9.5703125" bestFit="1" customWidth="1"/>
    <col min="14081" max="14081" width="30.140625" bestFit="1" customWidth="1"/>
    <col min="14083" max="14083" width="40.5703125" customWidth="1"/>
    <col min="14084" max="14084" width="11.28515625" bestFit="1" customWidth="1"/>
    <col min="14085" max="14085" width="8.7109375" bestFit="1" customWidth="1"/>
    <col min="14086" max="14086" width="13.140625" bestFit="1" customWidth="1"/>
    <col min="14087" max="14087" width="9.5703125" bestFit="1" customWidth="1"/>
    <col min="14337" max="14337" width="30.140625" bestFit="1" customWidth="1"/>
    <col min="14339" max="14339" width="40.5703125" customWidth="1"/>
    <col min="14340" max="14340" width="11.28515625" bestFit="1" customWidth="1"/>
    <col min="14341" max="14341" width="8.7109375" bestFit="1" customWidth="1"/>
    <col min="14342" max="14342" width="13.140625" bestFit="1" customWidth="1"/>
    <col min="14343" max="14343" width="9.5703125" bestFit="1" customWidth="1"/>
    <col min="14593" max="14593" width="30.140625" bestFit="1" customWidth="1"/>
    <col min="14595" max="14595" width="40.5703125" customWidth="1"/>
    <col min="14596" max="14596" width="11.28515625" bestFit="1" customWidth="1"/>
    <col min="14597" max="14597" width="8.7109375" bestFit="1" customWidth="1"/>
    <col min="14598" max="14598" width="13.140625" bestFit="1" customWidth="1"/>
    <col min="14599" max="14599" width="9.5703125" bestFit="1" customWidth="1"/>
    <col min="14849" max="14849" width="30.140625" bestFit="1" customWidth="1"/>
    <col min="14851" max="14851" width="40.5703125" customWidth="1"/>
    <col min="14852" max="14852" width="11.28515625" bestFit="1" customWidth="1"/>
    <col min="14853" max="14853" width="8.7109375" bestFit="1" customWidth="1"/>
    <col min="14854" max="14854" width="13.140625" bestFit="1" customWidth="1"/>
    <col min="14855" max="14855" width="9.5703125" bestFit="1" customWidth="1"/>
    <col min="15105" max="15105" width="30.140625" bestFit="1" customWidth="1"/>
    <col min="15107" max="15107" width="40.5703125" customWidth="1"/>
    <col min="15108" max="15108" width="11.28515625" bestFit="1" customWidth="1"/>
    <col min="15109" max="15109" width="8.7109375" bestFit="1" customWidth="1"/>
    <col min="15110" max="15110" width="13.140625" bestFit="1" customWidth="1"/>
    <col min="15111" max="15111" width="9.5703125" bestFit="1" customWidth="1"/>
    <col min="15361" max="15361" width="30.140625" bestFit="1" customWidth="1"/>
    <col min="15363" max="15363" width="40.5703125" customWidth="1"/>
    <col min="15364" max="15364" width="11.28515625" bestFit="1" customWidth="1"/>
    <col min="15365" max="15365" width="8.7109375" bestFit="1" customWidth="1"/>
    <col min="15366" max="15366" width="13.140625" bestFit="1" customWidth="1"/>
    <col min="15367" max="15367" width="9.5703125" bestFit="1" customWidth="1"/>
    <col min="15617" max="15617" width="30.140625" bestFit="1" customWidth="1"/>
    <col min="15619" max="15619" width="40.5703125" customWidth="1"/>
    <col min="15620" max="15620" width="11.28515625" bestFit="1" customWidth="1"/>
    <col min="15621" max="15621" width="8.7109375" bestFit="1" customWidth="1"/>
    <col min="15622" max="15622" width="13.140625" bestFit="1" customWidth="1"/>
    <col min="15623" max="15623" width="9.5703125" bestFit="1" customWidth="1"/>
    <col min="15873" max="15873" width="30.140625" bestFit="1" customWidth="1"/>
    <col min="15875" max="15875" width="40.5703125" customWidth="1"/>
    <col min="15876" max="15876" width="11.28515625" bestFit="1" customWidth="1"/>
    <col min="15877" max="15877" width="8.7109375" bestFit="1" customWidth="1"/>
    <col min="15878" max="15878" width="13.140625" bestFit="1" customWidth="1"/>
    <col min="15879" max="15879" width="9.5703125" bestFit="1" customWidth="1"/>
    <col min="16129" max="16129" width="30.140625" bestFit="1" customWidth="1"/>
    <col min="16131" max="16131" width="40.5703125" customWidth="1"/>
    <col min="16132" max="16132" width="11.28515625" bestFit="1" customWidth="1"/>
    <col min="16133" max="16133" width="8.7109375" bestFit="1" customWidth="1"/>
    <col min="16134" max="16134" width="13.140625" bestFit="1" customWidth="1"/>
    <col min="16135" max="16135" width="9.5703125" bestFit="1" customWidth="1"/>
  </cols>
  <sheetData>
    <row r="1" spans="1:12" x14ac:dyDescent="0.25">
      <c r="A1" s="38" t="s">
        <v>69</v>
      </c>
      <c r="B1" s="4"/>
      <c r="C1" s="3"/>
      <c r="D1" s="39"/>
      <c r="E1" s="40"/>
      <c r="F1" s="40"/>
      <c r="G1" s="3"/>
      <c r="H1" s="3"/>
      <c r="I1" s="3"/>
      <c r="J1" s="3"/>
    </row>
    <row r="2" spans="1:12" x14ac:dyDescent="0.25">
      <c r="A2" s="41" t="s">
        <v>70</v>
      </c>
      <c r="J2" s="3"/>
    </row>
    <row r="3" spans="1:12" x14ac:dyDescent="0.25">
      <c r="A3" s="41" t="s">
        <v>2</v>
      </c>
      <c r="B3" s="42"/>
      <c r="C3" s="43"/>
      <c r="D3" s="44"/>
      <c r="E3" s="42"/>
      <c r="F3" s="42"/>
      <c r="J3" s="3"/>
    </row>
    <row r="4" spans="1:12" x14ac:dyDescent="0.25">
      <c r="A4" s="45"/>
      <c r="B4" s="42"/>
      <c r="C4" s="43"/>
      <c r="D4" s="44"/>
      <c r="E4" s="42"/>
      <c r="F4" s="42"/>
      <c r="J4" s="3"/>
    </row>
    <row r="5" spans="1:12" s="3" customFormat="1" x14ac:dyDescent="0.25">
      <c r="A5" s="95" t="s">
        <v>103</v>
      </c>
      <c r="B5"/>
      <c r="C5"/>
      <c r="D5"/>
      <c r="E5"/>
      <c r="G5"/>
      <c r="I5" s="56"/>
      <c r="J5" s="56"/>
      <c r="K5" s="68"/>
      <c r="L5"/>
    </row>
    <row r="6" spans="1:12" x14ac:dyDescent="0.25">
      <c r="A6" s="46" t="s">
        <v>4</v>
      </c>
      <c r="B6" s="46" t="s">
        <v>5</v>
      </c>
      <c r="C6" s="47" t="s">
        <v>6</v>
      </c>
      <c r="D6" s="48" t="s">
        <v>20</v>
      </c>
      <c r="E6" s="46" t="s">
        <v>21</v>
      </c>
      <c r="F6" s="48" t="s">
        <v>22</v>
      </c>
      <c r="G6" s="48" t="s">
        <v>23</v>
      </c>
      <c r="H6" s="48" t="s">
        <v>24</v>
      </c>
      <c r="I6" s="48" t="s">
        <v>25</v>
      </c>
      <c r="J6" s="48" t="s">
        <v>17</v>
      </c>
      <c r="K6" s="68"/>
      <c r="L6" s="96" t="s">
        <v>104</v>
      </c>
    </row>
    <row r="8" spans="1:12" x14ac:dyDescent="0.25">
      <c r="A8" s="86" t="s">
        <v>132</v>
      </c>
      <c r="B8" s="87" t="s">
        <v>133</v>
      </c>
      <c r="C8" s="88" t="s">
        <v>134</v>
      </c>
      <c r="D8" s="89">
        <v>27.1</v>
      </c>
      <c r="E8" s="69">
        <v>0.1</v>
      </c>
      <c r="F8" s="59">
        <f>+D8*E8</f>
        <v>2.7100000000000004</v>
      </c>
      <c r="G8" s="91">
        <v>12</v>
      </c>
      <c r="H8" s="59">
        <f>+F8*G8</f>
        <v>32.520000000000003</v>
      </c>
      <c r="I8" s="61">
        <v>194.91</v>
      </c>
      <c r="J8" s="62">
        <f>+H8*I8</f>
        <v>6338.4732000000004</v>
      </c>
      <c r="L8" s="93">
        <v>194.9085</v>
      </c>
    </row>
    <row r="9" spans="1:12" x14ac:dyDescent="0.25">
      <c r="A9" s="86"/>
      <c r="B9" s="87" t="s">
        <v>135</v>
      </c>
      <c r="C9" s="88" t="s">
        <v>136</v>
      </c>
      <c r="D9" s="89">
        <v>27.1</v>
      </c>
      <c r="E9" s="69">
        <v>0.1</v>
      </c>
      <c r="F9" s="59">
        <f>+D9*E9</f>
        <v>2.7100000000000004</v>
      </c>
      <c r="G9" s="91">
        <v>12</v>
      </c>
      <c r="H9" s="59">
        <f>+F9*G9</f>
        <v>32.520000000000003</v>
      </c>
      <c r="I9" s="61">
        <v>124.58</v>
      </c>
      <c r="J9" s="62">
        <f>+H9*I9</f>
        <v>4051.3416000000002</v>
      </c>
      <c r="L9" s="93">
        <v>124.5771</v>
      </c>
    </row>
    <row r="10" spans="1:12" x14ac:dyDescent="0.25">
      <c r="A10" s="86"/>
      <c r="B10" s="87" t="s">
        <v>137</v>
      </c>
      <c r="C10" s="88" t="s">
        <v>138</v>
      </c>
      <c r="D10" s="89">
        <v>27.1</v>
      </c>
      <c r="E10" s="69">
        <v>0.1</v>
      </c>
      <c r="F10" s="59">
        <f>+D10*E10</f>
        <v>2.7100000000000004</v>
      </c>
      <c r="G10" s="91">
        <v>12</v>
      </c>
      <c r="H10" s="59">
        <f>+F10*G10</f>
        <v>32.520000000000003</v>
      </c>
      <c r="I10" s="61">
        <v>57.33</v>
      </c>
      <c r="J10" s="62">
        <f>+H10*I10</f>
        <v>1864.3716000000002</v>
      </c>
      <c r="L10" s="93">
        <v>57.328400000000002</v>
      </c>
    </row>
    <row r="11" spans="1:12" ht="15.75" thickBot="1" x14ac:dyDescent="0.3">
      <c r="A11" s="86"/>
      <c r="B11" s="87" t="s">
        <v>139</v>
      </c>
      <c r="C11" s="88" t="s">
        <v>140</v>
      </c>
      <c r="D11" s="89">
        <v>13</v>
      </c>
      <c r="E11" s="69">
        <v>0.1</v>
      </c>
      <c r="F11" s="59">
        <f>+D11*E11</f>
        <v>1.3</v>
      </c>
      <c r="G11" s="91">
        <v>20</v>
      </c>
      <c r="H11" s="59">
        <f>+F11*G11</f>
        <v>26</v>
      </c>
      <c r="I11" s="61">
        <v>1204.3499999999999</v>
      </c>
      <c r="J11" s="62">
        <f>+H11*I11</f>
        <v>31313.1</v>
      </c>
      <c r="K11" s="63">
        <f>SUM(J8:J11)</f>
        <v>43567.286399999997</v>
      </c>
      <c r="L11" s="93">
        <v>1204.3499999999999</v>
      </c>
    </row>
    <row r="12" spans="1:12" ht="15.75" thickTop="1" x14ac:dyDescent="0.25"/>
    <row r="13" spans="1:12" x14ac:dyDescent="0.25">
      <c r="A13" s="95" t="s">
        <v>146</v>
      </c>
    </row>
    <row r="14" spans="1:12" x14ac:dyDescent="0.25">
      <c r="A14" s="46" t="s">
        <v>4</v>
      </c>
      <c r="B14" s="46" t="s">
        <v>5</v>
      </c>
      <c r="C14" s="47" t="s">
        <v>6</v>
      </c>
      <c r="D14" s="48" t="s">
        <v>20</v>
      </c>
      <c r="E14" s="46" t="s">
        <v>21</v>
      </c>
      <c r="F14" s="48" t="s">
        <v>22</v>
      </c>
      <c r="G14" s="48" t="s">
        <v>23</v>
      </c>
      <c r="H14" s="48" t="s">
        <v>24</v>
      </c>
      <c r="I14" s="48" t="s">
        <v>25</v>
      </c>
      <c r="J14" s="48" t="s">
        <v>17</v>
      </c>
      <c r="L14" s="96" t="s">
        <v>104</v>
      </c>
    </row>
    <row r="16" spans="1:12" x14ac:dyDescent="0.25">
      <c r="A16" s="86" t="s">
        <v>132</v>
      </c>
      <c r="B16" s="99" t="s">
        <v>133</v>
      </c>
      <c r="C16" s="99" t="s">
        <v>134</v>
      </c>
      <c r="D16" s="100">
        <v>25.3</v>
      </c>
      <c r="E16" s="69">
        <v>0.1</v>
      </c>
      <c r="F16" s="59">
        <f t="shared" ref="F16:F22" si="0">+D16*E16</f>
        <v>2.5300000000000002</v>
      </c>
      <c r="G16" s="101">
        <v>12</v>
      </c>
      <c r="H16" s="59">
        <f t="shared" ref="H16:H22" si="1">+F16*G16</f>
        <v>30.360000000000003</v>
      </c>
      <c r="I16" s="61">
        <v>257.58</v>
      </c>
      <c r="J16" s="62">
        <f t="shared" ref="J16:J22" si="2">+H16*I16</f>
        <v>7820.1288000000004</v>
      </c>
      <c r="L16" s="93">
        <v>257.58190000000002</v>
      </c>
    </row>
    <row r="17" spans="1:12" x14ac:dyDescent="0.25">
      <c r="A17" s="86"/>
      <c r="B17" s="99" t="s">
        <v>135</v>
      </c>
      <c r="C17" s="99" t="s">
        <v>136</v>
      </c>
      <c r="D17" s="100">
        <v>25.3</v>
      </c>
      <c r="E17" s="69">
        <v>0.1</v>
      </c>
      <c r="F17" s="59">
        <f t="shared" si="0"/>
        <v>2.5300000000000002</v>
      </c>
      <c r="G17" s="101">
        <v>12</v>
      </c>
      <c r="H17" s="59">
        <f t="shared" si="1"/>
        <v>30.360000000000003</v>
      </c>
      <c r="I17" s="61">
        <v>151</v>
      </c>
      <c r="J17" s="62">
        <f t="shared" si="2"/>
        <v>4584.3600000000006</v>
      </c>
      <c r="L17" s="93">
        <v>150.9984</v>
      </c>
    </row>
    <row r="18" spans="1:12" x14ac:dyDescent="0.25">
      <c r="A18" s="86"/>
      <c r="B18" s="99" t="s">
        <v>147</v>
      </c>
      <c r="C18" s="99" t="s">
        <v>148</v>
      </c>
      <c r="D18" s="100">
        <v>25.3</v>
      </c>
      <c r="E18" s="69">
        <v>0.1</v>
      </c>
      <c r="F18" s="59">
        <f t="shared" si="0"/>
        <v>2.5300000000000002</v>
      </c>
      <c r="G18" s="101">
        <v>12</v>
      </c>
      <c r="H18" s="59">
        <f t="shared" si="1"/>
        <v>30.360000000000003</v>
      </c>
      <c r="I18" s="61">
        <v>178.25</v>
      </c>
      <c r="J18" s="62">
        <f t="shared" si="2"/>
        <v>5411.670000000001</v>
      </c>
      <c r="L18" s="93">
        <v>178.2484</v>
      </c>
    </row>
    <row r="19" spans="1:12" x14ac:dyDescent="0.25">
      <c r="A19" s="86"/>
      <c r="B19" s="99" t="s">
        <v>137</v>
      </c>
      <c r="C19" s="99" t="s">
        <v>138</v>
      </c>
      <c r="D19" s="100">
        <v>25.3</v>
      </c>
      <c r="E19" s="69">
        <v>0.1</v>
      </c>
      <c r="F19" s="59">
        <f t="shared" si="0"/>
        <v>2.5300000000000002</v>
      </c>
      <c r="G19" s="101">
        <v>12</v>
      </c>
      <c r="H19" s="59">
        <f t="shared" si="1"/>
        <v>30.360000000000003</v>
      </c>
      <c r="I19" s="61">
        <v>36.83</v>
      </c>
      <c r="J19" s="62">
        <f t="shared" si="2"/>
        <v>1118.1588000000002</v>
      </c>
      <c r="L19" s="93">
        <v>36.832500000000003</v>
      </c>
    </row>
    <row r="20" spans="1:12" x14ac:dyDescent="0.25">
      <c r="A20" s="86"/>
      <c r="B20" s="99" t="s">
        <v>149</v>
      </c>
      <c r="C20" s="99" t="s">
        <v>150</v>
      </c>
      <c r="D20" s="100">
        <v>29.9</v>
      </c>
      <c r="E20" s="69">
        <v>0.1</v>
      </c>
      <c r="F20" s="59">
        <f t="shared" si="0"/>
        <v>2.99</v>
      </c>
      <c r="G20" s="101">
        <v>12</v>
      </c>
      <c r="H20" s="59">
        <f t="shared" si="1"/>
        <v>35.880000000000003</v>
      </c>
      <c r="I20" s="61">
        <v>86.75</v>
      </c>
      <c r="J20" s="62">
        <f t="shared" si="2"/>
        <v>3112.59</v>
      </c>
      <c r="L20" s="93">
        <v>86.748599999999996</v>
      </c>
    </row>
    <row r="21" spans="1:12" x14ac:dyDescent="0.25">
      <c r="A21" s="86"/>
      <c r="B21" s="99" t="s">
        <v>151</v>
      </c>
      <c r="C21" s="99" t="s">
        <v>152</v>
      </c>
      <c r="D21" s="100">
        <v>29.9</v>
      </c>
      <c r="E21" s="69">
        <v>0.1</v>
      </c>
      <c r="F21" s="59">
        <f t="shared" si="0"/>
        <v>2.99</v>
      </c>
      <c r="G21" s="101">
        <v>12</v>
      </c>
      <c r="H21" s="59">
        <f t="shared" si="1"/>
        <v>35.880000000000003</v>
      </c>
      <c r="I21" s="61">
        <v>100.92</v>
      </c>
      <c r="J21" s="62">
        <f t="shared" si="2"/>
        <v>3621.0096000000003</v>
      </c>
      <c r="L21" s="93">
        <v>100.91540000000001</v>
      </c>
    </row>
    <row r="22" spans="1:12" ht="15.75" thickBot="1" x14ac:dyDescent="0.3">
      <c r="A22" s="86"/>
      <c r="B22" s="99" t="s">
        <v>139</v>
      </c>
      <c r="C22" s="99" t="s">
        <v>140</v>
      </c>
      <c r="D22" s="100">
        <v>12.2</v>
      </c>
      <c r="E22" s="69">
        <v>0.1</v>
      </c>
      <c r="F22" s="59">
        <f t="shared" si="0"/>
        <v>1.22</v>
      </c>
      <c r="G22" s="101">
        <v>20</v>
      </c>
      <c r="H22" s="59">
        <f t="shared" si="1"/>
        <v>24.4</v>
      </c>
      <c r="I22" s="61">
        <v>504</v>
      </c>
      <c r="J22" s="62">
        <f t="shared" si="2"/>
        <v>12297.599999999999</v>
      </c>
      <c r="K22" s="63">
        <f>SUM(J16:J22)</f>
        <v>37965.517200000002</v>
      </c>
      <c r="L22" s="93">
        <v>504</v>
      </c>
    </row>
    <row r="23" spans="1:12" ht="15.75" thickTop="1" x14ac:dyDescent="0.25"/>
    <row r="24" spans="1:12" ht="15.75" thickBot="1" x14ac:dyDescent="0.3">
      <c r="J24" s="70" t="s">
        <v>17</v>
      </c>
      <c r="K24" s="71">
        <f>SUM(K6:K22)</f>
        <v>81532.803599999999</v>
      </c>
    </row>
    <row r="25" spans="1:12" ht="15.75" thickTop="1" x14ac:dyDescent="0.25"/>
  </sheetData>
  <pageMargins left="0.7" right="0.7" top="0.75" bottom="0.75" header="0.3" footer="0.3"/>
  <pageSetup scale="64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269F-B4EB-45DD-ADD0-44519F43112F}">
  <sheetPr>
    <pageSetUpPr fitToPage="1"/>
  </sheetPr>
  <dimension ref="A1:L37"/>
  <sheetViews>
    <sheetView workbookViewId="0">
      <selection activeCell="L1" sqref="L1:L1048576"/>
    </sheetView>
  </sheetViews>
  <sheetFormatPr baseColWidth="10" defaultRowHeight="15" x14ac:dyDescent="0.25"/>
  <cols>
    <col min="1" max="1" width="44.42578125" bestFit="1" customWidth="1"/>
    <col min="3" max="3" width="43.85546875" bestFit="1" customWidth="1"/>
    <col min="12" max="12" width="0" hidden="1" customWidth="1"/>
  </cols>
  <sheetData>
    <row r="1" spans="1:12" x14ac:dyDescent="0.25">
      <c r="A1" s="38" t="s">
        <v>69</v>
      </c>
      <c r="B1" s="4"/>
      <c r="C1" s="3"/>
      <c r="D1" s="39"/>
      <c r="E1" s="40"/>
      <c r="F1" s="40"/>
      <c r="G1" s="3"/>
      <c r="H1" s="3"/>
      <c r="I1" s="3"/>
      <c r="J1" s="3"/>
    </row>
    <row r="2" spans="1:12" x14ac:dyDescent="0.25">
      <c r="A2" s="41" t="s">
        <v>70</v>
      </c>
      <c r="J2" s="3"/>
    </row>
    <row r="3" spans="1:12" x14ac:dyDescent="0.25">
      <c r="A3" s="41" t="s">
        <v>2</v>
      </c>
      <c r="B3" s="42"/>
      <c r="C3" s="43"/>
      <c r="D3" s="44"/>
      <c r="E3" s="42"/>
      <c r="F3" s="42"/>
      <c r="J3" s="3"/>
    </row>
    <row r="5" spans="1:12" s="3" customFormat="1" x14ac:dyDescent="0.25">
      <c r="A5" s="95" t="s">
        <v>103</v>
      </c>
      <c r="B5"/>
      <c r="C5"/>
      <c r="D5"/>
      <c r="E5"/>
      <c r="G5"/>
      <c r="I5" s="56"/>
      <c r="J5" s="56"/>
      <c r="K5" s="68"/>
      <c r="L5"/>
    </row>
    <row r="6" spans="1:12" x14ac:dyDescent="0.25">
      <c r="A6" s="46" t="s">
        <v>4</v>
      </c>
      <c r="B6" s="46" t="s">
        <v>5</v>
      </c>
      <c r="C6" s="47" t="s">
        <v>6</v>
      </c>
      <c r="D6" s="48" t="s">
        <v>20</v>
      </c>
      <c r="E6" s="46" t="s">
        <v>21</v>
      </c>
      <c r="F6" s="48" t="s">
        <v>22</v>
      </c>
      <c r="G6" s="48" t="s">
        <v>23</v>
      </c>
      <c r="H6" s="48" t="s">
        <v>24</v>
      </c>
      <c r="I6" s="48" t="s">
        <v>25</v>
      </c>
      <c r="J6" s="48" t="s">
        <v>17</v>
      </c>
      <c r="K6" s="68"/>
      <c r="L6" s="96" t="s">
        <v>104</v>
      </c>
    </row>
    <row r="7" spans="1:12" x14ac:dyDescent="0.25">
      <c r="A7" s="86" t="s">
        <v>105</v>
      </c>
      <c r="B7" s="87" t="s">
        <v>106</v>
      </c>
      <c r="C7" s="88" t="s">
        <v>107</v>
      </c>
      <c r="D7" s="89">
        <v>112.2</v>
      </c>
      <c r="E7" s="94">
        <v>162</v>
      </c>
      <c r="F7" s="59"/>
      <c r="G7" s="91"/>
      <c r="H7" s="59">
        <v>162</v>
      </c>
      <c r="I7" s="61">
        <v>19.5</v>
      </c>
      <c r="J7" s="62">
        <f t="shared" ref="J7:J19" si="0">+H7*I7</f>
        <v>3159</v>
      </c>
      <c r="K7" s="68"/>
      <c r="L7" s="93">
        <v>19.5</v>
      </c>
    </row>
    <row r="8" spans="1:12" x14ac:dyDescent="0.25">
      <c r="A8" s="86"/>
      <c r="B8" s="87" t="s">
        <v>108</v>
      </c>
      <c r="C8" s="88" t="s">
        <v>109</v>
      </c>
      <c r="D8" s="89">
        <v>112.8</v>
      </c>
      <c r="E8" s="94">
        <v>168</v>
      </c>
      <c r="F8" s="59"/>
      <c r="G8" s="91"/>
      <c r="H8" s="59">
        <v>168</v>
      </c>
      <c r="I8" s="61">
        <v>25.7</v>
      </c>
      <c r="J8" s="62">
        <f t="shared" si="0"/>
        <v>4317.5999999999995</v>
      </c>
      <c r="L8" s="93">
        <v>25.7</v>
      </c>
    </row>
    <row r="9" spans="1:12" x14ac:dyDescent="0.25">
      <c r="A9" s="86"/>
      <c r="B9" s="87" t="s">
        <v>110</v>
      </c>
      <c r="C9" s="88" t="s">
        <v>111</v>
      </c>
      <c r="D9" s="89">
        <v>667.5</v>
      </c>
      <c r="E9" s="94">
        <v>52.5</v>
      </c>
      <c r="F9" s="59"/>
      <c r="G9" s="91"/>
      <c r="H9" s="59">
        <v>52.5</v>
      </c>
      <c r="I9" s="61">
        <v>16</v>
      </c>
      <c r="J9" s="62">
        <f t="shared" si="0"/>
        <v>840</v>
      </c>
      <c r="L9" s="93">
        <v>16</v>
      </c>
    </row>
    <row r="10" spans="1:12" x14ac:dyDescent="0.25">
      <c r="A10" s="86"/>
      <c r="B10" s="87" t="s">
        <v>112</v>
      </c>
      <c r="C10" s="88" t="s">
        <v>113</v>
      </c>
      <c r="D10" s="89">
        <v>507.4</v>
      </c>
      <c r="E10" s="94">
        <v>38.4</v>
      </c>
      <c r="F10" s="59"/>
      <c r="G10" s="91"/>
      <c r="H10" s="59">
        <v>38.4</v>
      </c>
      <c r="I10" s="61">
        <v>124</v>
      </c>
      <c r="J10" s="62">
        <f t="shared" si="0"/>
        <v>4761.5999999999995</v>
      </c>
      <c r="K10" s="68"/>
      <c r="L10" s="93">
        <v>124</v>
      </c>
    </row>
    <row r="11" spans="1:12" x14ac:dyDescent="0.25">
      <c r="A11" s="86"/>
      <c r="B11" s="87" t="s">
        <v>114</v>
      </c>
      <c r="C11" s="88" t="s">
        <v>115</v>
      </c>
      <c r="D11" s="89">
        <v>370</v>
      </c>
      <c r="E11" s="94">
        <v>31</v>
      </c>
      <c r="F11" s="59"/>
      <c r="G11" s="91"/>
      <c r="H11" s="59">
        <v>31</v>
      </c>
      <c r="I11" s="61">
        <v>25</v>
      </c>
      <c r="J11" s="62">
        <f t="shared" si="0"/>
        <v>775</v>
      </c>
      <c r="K11" s="68"/>
      <c r="L11" s="93">
        <v>25</v>
      </c>
    </row>
    <row r="12" spans="1:12" x14ac:dyDescent="0.25">
      <c r="A12" s="86"/>
      <c r="B12" s="87" t="s">
        <v>116</v>
      </c>
      <c r="C12" s="88" t="s">
        <v>117</v>
      </c>
      <c r="D12" s="89">
        <v>10.5</v>
      </c>
      <c r="E12" s="94">
        <v>12</v>
      </c>
      <c r="F12" s="59"/>
      <c r="G12" s="91"/>
      <c r="H12" s="59">
        <v>12</v>
      </c>
      <c r="I12" s="61">
        <v>176.41</v>
      </c>
      <c r="J12" s="62">
        <f t="shared" si="0"/>
        <v>2116.92</v>
      </c>
      <c r="L12" s="93">
        <v>176.41</v>
      </c>
    </row>
    <row r="13" spans="1:12" x14ac:dyDescent="0.25">
      <c r="A13" s="86"/>
      <c r="B13" s="87" t="s">
        <v>118</v>
      </c>
      <c r="C13" s="88" t="s">
        <v>119</v>
      </c>
      <c r="D13" s="89">
        <v>10.5</v>
      </c>
      <c r="E13" s="94">
        <v>12</v>
      </c>
      <c r="F13" s="59"/>
      <c r="G13" s="91"/>
      <c r="H13" s="59">
        <v>12</v>
      </c>
      <c r="I13" s="61">
        <v>3.17</v>
      </c>
      <c r="J13" s="62">
        <f t="shared" si="0"/>
        <v>38.04</v>
      </c>
      <c r="L13" s="93">
        <v>3.1665000000000001</v>
      </c>
    </row>
    <row r="14" spans="1:12" x14ac:dyDescent="0.25">
      <c r="A14" s="86"/>
      <c r="B14" s="87" t="s">
        <v>120</v>
      </c>
      <c r="C14" s="88" t="s">
        <v>121</v>
      </c>
      <c r="D14" s="89">
        <v>10.5</v>
      </c>
      <c r="E14" s="94">
        <v>12</v>
      </c>
      <c r="F14" s="59"/>
      <c r="G14" s="91"/>
      <c r="H14" s="59">
        <v>12</v>
      </c>
      <c r="I14" s="61">
        <v>214.24</v>
      </c>
      <c r="J14" s="62">
        <f t="shared" si="0"/>
        <v>2570.88</v>
      </c>
      <c r="L14" s="93">
        <v>214.2441</v>
      </c>
    </row>
    <row r="15" spans="1:12" x14ac:dyDescent="0.25">
      <c r="A15" s="86"/>
      <c r="B15" s="87" t="s">
        <v>122</v>
      </c>
      <c r="C15" s="88" t="s">
        <v>123</v>
      </c>
      <c r="D15" s="89">
        <v>10.5</v>
      </c>
      <c r="E15" s="94">
        <v>12</v>
      </c>
      <c r="F15" s="59"/>
      <c r="G15" s="91"/>
      <c r="H15" s="59">
        <v>12</v>
      </c>
      <c r="I15" s="61">
        <v>102</v>
      </c>
      <c r="J15" s="62">
        <f t="shared" si="0"/>
        <v>1224</v>
      </c>
      <c r="L15" s="93">
        <v>101.99550000000001</v>
      </c>
    </row>
    <row r="16" spans="1:12" x14ac:dyDescent="0.25">
      <c r="A16" s="86"/>
      <c r="B16" s="87" t="s">
        <v>124</v>
      </c>
      <c r="C16" s="88" t="s">
        <v>125</v>
      </c>
      <c r="D16" s="89">
        <v>10.5</v>
      </c>
      <c r="E16" s="94">
        <v>12</v>
      </c>
      <c r="F16" s="59"/>
      <c r="G16" s="91"/>
      <c r="H16" s="59">
        <v>12</v>
      </c>
      <c r="I16" s="61">
        <v>173.25</v>
      </c>
      <c r="J16" s="62">
        <f t="shared" si="0"/>
        <v>2079</v>
      </c>
      <c r="L16" s="93">
        <v>173.24510000000001</v>
      </c>
    </row>
    <row r="17" spans="1:12" x14ac:dyDescent="0.25">
      <c r="A17" s="86"/>
      <c r="B17" s="87" t="s">
        <v>126</v>
      </c>
      <c r="C17" s="88" t="s">
        <v>127</v>
      </c>
      <c r="D17" s="89">
        <v>10.5</v>
      </c>
      <c r="E17" s="94">
        <v>12</v>
      </c>
      <c r="F17" s="59"/>
      <c r="G17" s="91"/>
      <c r="H17" s="59">
        <v>12</v>
      </c>
      <c r="I17" s="61">
        <v>142.58000000000001</v>
      </c>
      <c r="J17" s="62">
        <f t="shared" si="0"/>
        <v>1710.96</v>
      </c>
      <c r="L17" s="93">
        <v>142.57820000000001</v>
      </c>
    </row>
    <row r="18" spans="1:12" x14ac:dyDescent="0.25">
      <c r="A18" s="86"/>
      <c r="B18" s="87" t="s">
        <v>128</v>
      </c>
      <c r="C18" s="88" t="s">
        <v>129</v>
      </c>
      <c r="D18" s="89">
        <v>10.5</v>
      </c>
      <c r="E18" s="94">
        <v>12</v>
      </c>
      <c r="F18" s="59"/>
      <c r="G18" s="91"/>
      <c r="H18" s="59">
        <v>12</v>
      </c>
      <c r="I18" s="61">
        <v>209.58</v>
      </c>
      <c r="J18" s="62">
        <f t="shared" si="0"/>
        <v>2514.96</v>
      </c>
      <c r="L18" s="93">
        <v>209.5771</v>
      </c>
    </row>
    <row r="19" spans="1:12" ht="15.75" thickBot="1" x14ac:dyDescent="0.3">
      <c r="A19" s="86"/>
      <c r="B19" s="87" t="s">
        <v>130</v>
      </c>
      <c r="C19" s="88" t="s">
        <v>131</v>
      </c>
      <c r="D19" s="89">
        <v>10.5</v>
      </c>
      <c r="E19" s="94">
        <v>12</v>
      </c>
      <c r="F19" s="59"/>
      <c r="G19" s="91"/>
      <c r="H19" s="59">
        <v>12</v>
      </c>
      <c r="I19" s="61">
        <v>185.99</v>
      </c>
      <c r="J19" s="62">
        <f t="shared" si="0"/>
        <v>2231.88</v>
      </c>
      <c r="K19" s="63">
        <f>SUM(J7:J19)</f>
        <v>28339.839999999997</v>
      </c>
      <c r="L19" s="93">
        <v>185.99420000000001</v>
      </c>
    </row>
    <row r="20" spans="1:12" ht="15.75" thickTop="1" x14ac:dyDescent="0.25"/>
    <row r="21" spans="1:12" x14ac:dyDescent="0.25">
      <c r="A21" s="95" t="s">
        <v>146</v>
      </c>
    </row>
    <row r="22" spans="1:12" x14ac:dyDescent="0.25">
      <c r="A22" s="46" t="s">
        <v>4</v>
      </c>
      <c r="B22" s="46" t="s">
        <v>5</v>
      </c>
      <c r="C22" s="47" t="s">
        <v>6</v>
      </c>
      <c r="D22" s="48" t="s">
        <v>20</v>
      </c>
      <c r="E22" s="46" t="s">
        <v>21</v>
      </c>
      <c r="F22" s="48" t="s">
        <v>22</v>
      </c>
      <c r="G22" s="48" t="s">
        <v>23</v>
      </c>
      <c r="H22" s="48" t="s">
        <v>24</v>
      </c>
      <c r="I22" s="48" t="s">
        <v>25</v>
      </c>
      <c r="J22" s="48" t="s">
        <v>17</v>
      </c>
      <c r="L22" s="96" t="s">
        <v>104</v>
      </c>
    </row>
    <row r="23" spans="1:12" x14ac:dyDescent="0.25">
      <c r="A23" s="86" t="s">
        <v>105</v>
      </c>
      <c r="B23" s="99" t="s">
        <v>106</v>
      </c>
      <c r="C23" s="99" t="s">
        <v>107</v>
      </c>
      <c r="D23" s="100">
        <v>104.5</v>
      </c>
      <c r="E23" s="94">
        <v>155</v>
      </c>
      <c r="F23" s="59"/>
      <c r="G23" s="101"/>
      <c r="H23" s="59">
        <v>155</v>
      </c>
      <c r="I23" s="61">
        <v>21.3</v>
      </c>
      <c r="J23" s="62">
        <f t="shared" ref="J23:J34" si="1">+H23*I23</f>
        <v>3301.5</v>
      </c>
      <c r="L23" s="93">
        <v>21.3</v>
      </c>
    </row>
    <row r="24" spans="1:12" x14ac:dyDescent="0.25">
      <c r="A24" s="86"/>
      <c r="B24" s="99" t="s">
        <v>108</v>
      </c>
      <c r="C24" s="99" t="s">
        <v>109</v>
      </c>
      <c r="D24" s="100">
        <v>105</v>
      </c>
      <c r="E24" s="94">
        <v>160</v>
      </c>
      <c r="F24" s="59"/>
      <c r="G24" s="101"/>
      <c r="H24" s="59">
        <v>160</v>
      </c>
      <c r="I24" s="61">
        <v>35.200000000000003</v>
      </c>
      <c r="J24" s="62">
        <f t="shared" si="1"/>
        <v>5632</v>
      </c>
      <c r="L24" s="93">
        <v>35.200000000000003</v>
      </c>
    </row>
    <row r="25" spans="1:12" x14ac:dyDescent="0.25">
      <c r="A25" s="86"/>
      <c r="B25" s="99" t="s">
        <v>110</v>
      </c>
      <c r="C25" s="99" t="s">
        <v>111</v>
      </c>
      <c r="D25" s="100">
        <v>621.4</v>
      </c>
      <c r="E25" s="94">
        <v>52.4</v>
      </c>
      <c r="F25" s="59"/>
      <c r="G25" s="101"/>
      <c r="H25" s="59">
        <v>52.4</v>
      </c>
      <c r="I25" s="61">
        <v>12</v>
      </c>
      <c r="J25" s="62">
        <f t="shared" si="1"/>
        <v>628.79999999999995</v>
      </c>
      <c r="L25" s="93">
        <v>12</v>
      </c>
    </row>
    <row r="26" spans="1:12" x14ac:dyDescent="0.25">
      <c r="A26" s="86"/>
      <c r="B26" s="99" t="s">
        <v>112</v>
      </c>
      <c r="C26" s="99" t="s">
        <v>113</v>
      </c>
      <c r="D26" s="100">
        <v>472.4</v>
      </c>
      <c r="E26" s="94">
        <v>37.4</v>
      </c>
      <c r="F26" s="59"/>
      <c r="G26" s="101"/>
      <c r="H26" s="59">
        <v>37.4</v>
      </c>
      <c r="I26" s="61">
        <v>105</v>
      </c>
      <c r="J26" s="62">
        <f t="shared" si="1"/>
        <v>3927</v>
      </c>
      <c r="L26" s="93">
        <v>105</v>
      </c>
    </row>
    <row r="27" spans="1:12" x14ac:dyDescent="0.25">
      <c r="A27" s="86"/>
      <c r="B27" s="99" t="s">
        <v>114</v>
      </c>
      <c r="C27" s="99" t="s">
        <v>115</v>
      </c>
      <c r="D27" s="100">
        <v>367.9</v>
      </c>
      <c r="E27" s="94">
        <v>28.9</v>
      </c>
      <c r="F27" s="59"/>
      <c r="G27" s="101"/>
      <c r="H27" s="59">
        <v>28.9</v>
      </c>
      <c r="I27" s="61">
        <v>12</v>
      </c>
      <c r="J27" s="62">
        <f t="shared" si="1"/>
        <v>346.79999999999995</v>
      </c>
      <c r="L27" s="93">
        <v>12</v>
      </c>
    </row>
    <row r="28" spans="1:12" x14ac:dyDescent="0.25">
      <c r="A28" s="86"/>
      <c r="B28" s="99" t="s">
        <v>116</v>
      </c>
      <c r="C28" s="99" t="s">
        <v>117</v>
      </c>
      <c r="D28" s="100">
        <v>10</v>
      </c>
      <c r="E28" s="94">
        <v>12</v>
      </c>
      <c r="F28" s="59"/>
      <c r="G28" s="101"/>
      <c r="H28" s="59">
        <v>12</v>
      </c>
      <c r="I28" s="61">
        <v>114.42</v>
      </c>
      <c r="J28" s="62">
        <f t="shared" si="1"/>
        <v>1373.04</v>
      </c>
      <c r="L28" s="93">
        <v>114.41500000000001</v>
      </c>
    </row>
    <row r="29" spans="1:12" x14ac:dyDescent="0.25">
      <c r="A29" s="86"/>
      <c r="B29" s="99" t="s">
        <v>120</v>
      </c>
      <c r="C29" s="99" t="s">
        <v>121</v>
      </c>
      <c r="D29" s="100">
        <v>10</v>
      </c>
      <c r="E29" s="94">
        <v>12</v>
      </c>
      <c r="F29" s="59"/>
      <c r="G29" s="101"/>
      <c r="H29" s="59">
        <v>12</v>
      </c>
      <c r="I29" s="61">
        <v>147.91999999999999</v>
      </c>
      <c r="J29" s="62">
        <f t="shared" si="1"/>
        <v>1775.04</v>
      </c>
      <c r="L29" s="93">
        <v>147.9153</v>
      </c>
    </row>
    <row r="30" spans="1:12" x14ac:dyDescent="0.25">
      <c r="A30" s="86"/>
      <c r="B30" s="99" t="s">
        <v>122</v>
      </c>
      <c r="C30" s="99" t="s">
        <v>123</v>
      </c>
      <c r="D30" s="100">
        <v>10</v>
      </c>
      <c r="E30" s="94">
        <v>12</v>
      </c>
      <c r="F30" s="59"/>
      <c r="G30" s="101"/>
      <c r="H30" s="59">
        <v>12</v>
      </c>
      <c r="I30" s="61">
        <v>44.75</v>
      </c>
      <c r="J30" s="62">
        <f t="shared" si="1"/>
        <v>537</v>
      </c>
      <c r="L30" s="93">
        <v>44.749099999999999</v>
      </c>
    </row>
    <row r="31" spans="1:12" x14ac:dyDescent="0.25">
      <c r="A31" s="86"/>
      <c r="B31" s="99" t="s">
        <v>124</v>
      </c>
      <c r="C31" s="99" t="s">
        <v>125</v>
      </c>
      <c r="D31" s="100">
        <v>10</v>
      </c>
      <c r="E31" s="94">
        <v>12</v>
      </c>
      <c r="F31" s="59"/>
      <c r="G31" s="101"/>
      <c r="H31" s="59">
        <v>12</v>
      </c>
      <c r="I31" s="61">
        <v>138.91999999999999</v>
      </c>
      <c r="J31" s="62">
        <f t="shared" si="1"/>
        <v>1667.04</v>
      </c>
      <c r="L31" s="93">
        <v>138.91560000000001</v>
      </c>
    </row>
    <row r="32" spans="1:12" x14ac:dyDescent="0.25">
      <c r="A32" s="86"/>
      <c r="B32" s="99" t="s">
        <v>126</v>
      </c>
      <c r="C32" s="99" t="s">
        <v>127</v>
      </c>
      <c r="D32" s="100">
        <v>10</v>
      </c>
      <c r="E32" s="94">
        <v>12</v>
      </c>
      <c r="F32" s="59"/>
      <c r="G32" s="101"/>
      <c r="H32" s="59">
        <v>12</v>
      </c>
      <c r="I32" s="61">
        <v>88.42</v>
      </c>
      <c r="J32" s="62">
        <f t="shared" si="1"/>
        <v>1061.04</v>
      </c>
      <c r="L32" s="93">
        <v>88.415499999999994</v>
      </c>
    </row>
    <row r="33" spans="1:12" x14ac:dyDescent="0.25">
      <c r="A33" s="86"/>
      <c r="B33" s="99" t="s">
        <v>128</v>
      </c>
      <c r="C33" s="99" t="s">
        <v>129</v>
      </c>
      <c r="D33" s="100">
        <v>10</v>
      </c>
      <c r="E33" s="94">
        <v>12</v>
      </c>
      <c r="F33" s="59"/>
      <c r="G33" s="101"/>
      <c r="H33" s="59">
        <v>12</v>
      </c>
      <c r="I33" s="61">
        <v>188.58</v>
      </c>
      <c r="J33" s="62">
        <f t="shared" si="1"/>
        <v>2262.96</v>
      </c>
      <c r="L33" s="93">
        <v>188.5821</v>
      </c>
    </row>
    <row r="34" spans="1:12" ht="15.75" thickBot="1" x14ac:dyDescent="0.3">
      <c r="A34" s="86"/>
      <c r="B34" s="99" t="s">
        <v>130</v>
      </c>
      <c r="C34" s="99" t="s">
        <v>131</v>
      </c>
      <c r="D34" s="100">
        <v>10</v>
      </c>
      <c r="E34" s="94">
        <v>12</v>
      </c>
      <c r="F34" s="59"/>
      <c r="G34" s="101"/>
      <c r="H34" s="59">
        <v>12</v>
      </c>
      <c r="I34" s="61">
        <v>230.58</v>
      </c>
      <c r="J34" s="62">
        <f t="shared" si="1"/>
        <v>2766.96</v>
      </c>
      <c r="K34" s="63">
        <f>SUM(J23:J34)</f>
        <v>25279.18</v>
      </c>
      <c r="L34" s="93">
        <v>230.5821</v>
      </c>
    </row>
    <row r="35" spans="1:12" ht="15.75" thickTop="1" x14ac:dyDescent="0.25"/>
    <row r="36" spans="1:12" ht="15.75" thickBot="1" x14ac:dyDescent="0.3">
      <c r="J36" s="21" t="s">
        <v>62</v>
      </c>
      <c r="K36" s="71">
        <f>SUM(K6:K34)</f>
        <v>53619.02</v>
      </c>
    </row>
    <row r="37" spans="1:12" ht="15.75" thickTop="1" x14ac:dyDescent="0.25"/>
  </sheetData>
  <pageMargins left="0.7" right="0.7" top="0.75" bottom="0.75" header="0.3" footer="0.3"/>
  <pageSetup scale="64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AFD0-D58E-4328-9A88-EC047EDFB49D}">
  <sheetPr>
    <pageSetUpPr fitToPage="1"/>
  </sheetPr>
  <dimension ref="A1:L11"/>
  <sheetViews>
    <sheetView tabSelected="1" workbookViewId="0">
      <selection activeCell="C15" sqref="C15"/>
    </sheetView>
  </sheetViews>
  <sheetFormatPr baseColWidth="10" defaultRowHeight="15" x14ac:dyDescent="0.25"/>
  <cols>
    <col min="1" max="1" width="41.42578125" bestFit="1" customWidth="1"/>
    <col min="3" max="3" width="41.140625" bestFit="1" customWidth="1"/>
    <col min="12" max="12" width="11.42578125" customWidth="1"/>
  </cols>
  <sheetData>
    <row r="1" spans="1:12" x14ac:dyDescent="0.25">
      <c r="A1" s="38" t="s">
        <v>69</v>
      </c>
      <c r="B1" s="4"/>
      <c r="C1" s="3"/>
      <c r="D1" s="39"/>
      <c r="E1" s="40"/>
      <c r="F1" s="40"/>
      <c r="G1" s="3"/>
      <c r="H1" s="3"/>
      <c r="I1" s="3"/>
      <c r="J1" s="3"/>
    </row>
    <row r="2" spans="1:12" x14ac:dyDescent="0.25">
      <c r="A2" s="41" t="s">
        <v>70</v>
      </c>
      <c r="J2" s="3"/>
    </row>
    <row r="3" spans="1:12" x14ac:dyDescent="0.25">
      <c r="A3" s="41" t="s">
        <v>2</v>
      </c>
      <c r="B3" s="42"/>
      <c r="C3" s="43"/>
      <c r="D3" s="44"/>
      <c r="E3" s="42"/>
      <c r="F3" s="42"/>
      <c r="J3" s="3"/>
    </row>
    <row r="4" spans="1:12" x14ac:dyDescent="0.25">
      <c r="A4" s="45"/>
      <c r="B4" s="42"/>
      <c r="C4" s="43"/>
      <c r="D4" s="44"/>
      <c r="E4" s="42"/>
      <c r="F4" s="42"/>
      <c r="J4" s="3"/>
    </row>
    <row r="5" spans="1:12" x14ac:dyDescent="0.25">
      <c r="A5" s="46" t="s">
        <v>4</v>
      </c>
      <c r="B5" s="46" t="s">
        <v>5</v>
      </c>
      <c r="C5" s="47" t="s">
        <v>6</v>
      </c>
      <c r="D5" s="48" t="s">
        <v>20</v>
      </c>
      <c r="E5" s="46" t="s">
        <v>21</v>
      </c>
      <c r="F5" s="48" t="s">
        <v>22</v>
      </c>
      <c r="G5" s="48" t="s">
        <v>23</v>
      </c>
      <c r="H5" s="48" t="s">
        <v>24</v>
      </c>
      <c r="I5" s="48" t="s">
        <v>25</v>
      </c>
      <c r="J5" s="48" t="s">
        <v>17</v>
      </c>
    </row>
    <row r="7" spans="1:12" s="3" customFormat="1" x14ac:dyDescent="0.25">
      <c r="A7" s="86" t="s">
        <v>94</v>
      </c>
      <c r="B7" s="87" t="s">
        <v>95</v>
      </c>
      <c r="C7" s="88" t="s">
        <v>96</v>
      </c>
      <c r="D7" s="89">
        <v>73.599999999999994</v>
      </c>
      <c r="E7" s="69">
        <v>0.2</v>
      </c>
      <c r="F7" s="59">
        <f>+D7*E7</f>
        <v>14.719999999999999</v>
      </c>
      <c r="G7" s="91">
        <v>12</v>
      </c>
      <c r="H7" s="59">
        <f>+F7*G7</f>
        <v>176.64</v>
      </c>
      <c r="I7" s="61">
        <v>64.41</v>
      </c>
      <c r="J7" s="62">
        <f>+H7*I7</f>
        <v>11377.382399999999</v>
      </c>
      <c r="K7" s="66"/>
      <c r="L7" s="93">
        <v>64.408199999999994</v>
      </c>
    </row>
    <row r="8" spans="1:12" s="3" customFormat="1" x14ac:dyDescent="0.25">
      <c r="A8" s="86"/>
      <c r="B8" s="87" t="s">
        <v>97</v>
      </c>
      <c r="C8" s="88" t="s">
        <v>98</v>
      </c>
      <c r="D8" s="89">
        <v>41</v>
      </c>
      <c r="E8" s="69">
        <v>0.15</v>
      </c>
      <c r="F8" s="59">
        <f>+D8*E8</f>
        <v>6.1499999999999995</v>
      </c>
      <c r="G8" s="91">
        <v>12</v>
      </c>
      <c r="H8" s="59">
        <f>+F8*G8</f>
        <v>73.8</v>
      </c>
      <c r="I8" s="61">
        <v>17.579999999999998</v>
      </c>
      <c r="J8" s="62">
        <f>+H8*I8</f>
        <v>1297.4039999999998</v>
      </c>
      <c r="K8" s="66"/>
      <c r="L8" s="93">
        <v>17.5791</v>
      </c>
    </row>
    <row r="9" spans="1:12" s="3" customFormat="1" x14ac:dyDescent="0.25">
      <c r="A9" s="86"/>
      <c r="B9" s="87" t="s">
        <v>99</v>
      </c>
      <c r="C9" s="88" t="s">
        <v>100</v>
      </c>
      <c r="D9" s="89">
        <v>117.3</v>
      </c>
      <c r="E9" s="69">
        <v>0.15</v>
      </c>
      <c r="F9" s="59">
        <f>+D9*E9</f>
        <v>17.594999999999999</v>
      </c>
      <c r="G9" s="91">
        <v>12</v>
      </c>
      <c r="H9" s="59">
        <f>+F9*G9</f>
        <v>211.14</v>
      </c>
      <c r="I9" s="61">
        <v>9.25</v>
      </c>
      <c r="J9" s="62">
        <f>+H9*I9</f>
        <v>1953.0449999999998</v>
      </c>
      <c r="K9" s="66"/>
      <c r="L9" s="93">
        <v>9.2472999999999992</v>
      </c>
    </row>
    <row r="10" spans="1:12" s="3" customFormat="1" ht="15.75" thickBot="1" x14ac:dyDescent="0.2">
      <c r="A10" s="86"/>
      <c r="B10" s="87" t="s">
        <v>101</v>
      </c>
      <c r="C10" s="88" t="s">
        <v>102</v>
      </c>
      <c r="D10" s="89">
        <v>18.600000000000001</v>
      </c>
      <c r="E10" s="69">
        <v>0.2</v>
      </c>
      <c r="F10" s="59">
        <f>+D10*E10</f>
        <v>3.7200000000000006</v>
      </c>
      <c r="G10" s="91">
        <v>48</v>
      </c>
      <c r="H10" s="59">
        <f>+F10*G10</f>
        <v>178.56000000000003</v>
      </c>
      <c r="I10" s="61">
        <v>36.369999999999997</v>
      </c>
      <c r="J10" s="62">
        <f>+H10*I10</f>
        <v>6494.2272000000003</v>
      </c>
      <c r="K10" s="63">
        <f>SUM(J7:J10)</f>
        <v>21122.0586</v>
      </c>
      <c r="L10" s="93">
        <v>36.369599999999998</v>
      </c>
    </row>
    <row r="11" spans="1:12" ht="15.75" thickTop="1" x14ac:dyDescent="0.25"/>
  </sheetData>
  <pageMargins left="0.7" right="0.7" top="0.75" bottom="0.75" header="0.3" footer="0.3"/>
  <pageSetup scale="6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ESSITY</vt:lpstr>
      <vt:lpstr>LAMBI</vt:lpstr>
      <vt:lpstr>MEX ARROZ</vt:lpstr>
      <vt:lpstr>VIVERES</vt:lpstr>
      <vt:lpstr>BYDSA 1</vt:lpstr>
      <vt:lpstr>BYDSA 2</vt:lpstr>
      <vt:lpstr>Misticas</vt:lpstr>
      <vt:lpstr>Effem</vt:lpstr>
      <vt:lpstr>Flora</vt:lpstr>
      <vt:lpstr>Naci Alim</vt:lpstr>
      <vt:lpstr>Purina</vt:lpstr>
      <vt:lpstr>Purina 2</vt:lpstr>
      <vt:lpstr>La corona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 Comercial Treviño</dc:creator>
  <cp:lastModifiedBy>claudia aguilar</cp:lastModifiedBy>
  <cp:lastPrinted>2025-05-27T14:36:50Z</cp:lastPrinted>
  <dcterms:created xsi:type="dcterms:W3CDTF">2025-05-26T15:33:07Z</dcterms:created>
  <dcterms:modified xsi:type="dcterms:W3CDTF">2025-05-28T00:42:34Z</dcterms:modified>
</cp:coreProperties>
</file>