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cht\Desktop\Projektseminar I-490\universell-relational\"/>
    </mc:Choice>
  </mc:AlternateContent>
  <xr:revisionPtr revIDLastSave="0" documentId="13_ncr:1_{00DA0847-CCB2-41F5-A11C-6BD3A3F724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YSQL" sheetId="2" r:id="rId1"/>
    <sheet name="MSSQ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6" i="2" l="1"/>
  <c r="AD36" i="2" s="1"/>
  <c r="AA36" i="2"/>
  <c r="Z36" i="2"/>
  <c r="V36" i="2"/>
  <c r="X36" i="2" s="1"/>
  <c r="U36" i="2"/>
  <c r="T36" i="2"/>
  <c r="P36" i="2"/>
  <c r="R36" i="2" s="1"/>
  <c r="O36" i="2"/>
  <c r="N36" i="2"/>
  <c r="J36" i="2"/>
  <c r="L36" i="2" s="1"/>
  <c r="I36" i="2"/>
  <c r="H36" i="2"/>
  <c r="D36" i="2"/>
  <c r="G36" i="2" s="1"/>
  <c r="C36" i="2"/>
  <c r="B36" i="2"/>
  <c r="AD35" i="2"/>
  <c r="X35" i="2"/>
  <c r="R35" i="2"/>
  <c r="L35" i="2"/>
  <c r="F35" i="2"/>
  <c r="AD34" i="2"/>
  <c r="X34" i="2"/>
  <c r="R34" i="2"/>
  <c r="L34" i="2"/>
  <c r="F34" i="2"/>
  <c r="AD33" i="2"/>
  <c r="X33" i="2"/>
  <c r="R33" i="2"/>
  <c r="L33" i="2"/>
  <c r="F33" i="2"/>
  <c r="AD32" i="2"/>
  <c r="X32" i="2"/>
  <c r="R32" i="2"/>
  <c r="L32" i="2"/>
  <c r="F32" i="2"/>
  <c r="AD31" i="2"/>
  <c r="X31" i="2"/>
  <c r="R31" i="2"/>
  <c r="L31" i="2"/>
  <c r="F31" i="2"/>
  <c r="AD30" i="2"/>
  <c r="X30" i="2"/>
  <c r="R30" i="2"/>
  <c r="L30" i="2"/>
  <c r="F30" i="2"/>
  <c r="AD29" i="2"/>
  <c r="X29" i="2"/>
  <c r="R29" i="2"/>
  <c r="L29" i="2"/>
  <c r="F29" i="2"/>
  <c r="AD28" i="2"/>
  <c r="X28" i="2"/>
  <c r="R28" i="2"/>
  <c r="L28" i="2"/>
  <c r="F28" i="2"/>
  <c r="AD27" i="2"/>
  <c r="X27" i="2"/>
  <c r="R27" i="2"/>
  <c r="L27" i="2"/>
  <c r="F27" i="2"/>
  <c r="AD26" i="2"/>
  <c r="X26" i="2"/>
  <c r="R26" i="2"/>
  <c r="L26" i="2"/>
  <c r="F26" i="2"/>
  <c r="Y36" i="2" l="1"/>
  <c r="AE36" i="2"/>
  <c r="S36" i="2"/>
  <c r="F36" i="2"/>
  <c r="M36" i="2"/>
  <c r="AB37" i="4"/>
  <c r="AD37" i="4" s="1"/>
  <c r="AA37" i="4"/>
  <c r="Z37" i="4"/>
  <c r="V37" i="4"/>
  <c r="X37" i="4" s="1"/>
  <c r="U37" i="4"/>
  <c r="T37" i="4"/>
  <c r="P37" i="4"/>
  <c r="R37" i="4" s="1"/>
  <c r="O37" i="4"/>
  <c r="N37" i="4"/>
  <c r="J37" i="4"/>
  <c r="L37" i="4" s="1"/>
  <c r="I37" i="4"/>
  <c r="H37" i="4"/>
  <c r="D37" i="4"/>
  <c r="F37" i="4" s="1"/>
  <c r="C37" i="4"/>
  <c r="B37" i="4"/>
  <c r="AD36" i="4"/>
  <c r="X36" i="4"/>
  <c r="R36" i="4"/>
  <c r="L36" i="4"/>
  <c r="F36" i="4"/>
  <c r="AD35" i="4"/>
  <c r="X35" i="4"/>
  <c r="R35" i="4"/>
  <c r="L35" i="4"/>
  <c r="F35" i="4"/>
  <c r="AD34" i="4"/>
  <c r="X34" i="4"/>
  <c r="R34" i="4"/>
  <c r="L34" i="4"/>
  <c r="F34" i="4"/>
  <c r="AD33" i="4"/>
  <c r="X33" i="4"/>
  <c r="R33" i="4"/>
  <c r="L33" i="4"/>
  <c r="F33" i="4"/>
  <c r="AD32" i="4"/>
  <c r="X32" i="4"/>
  <c r="R32" i="4"/>
  <c r="L32" i="4"/>
  <c r="F32" i="4"/>
  <c r="AD31" i="4"/>
  <c r="X31" i="4"/>
  <c r="R31" i="4"/>
  <c r="L31" i="4"/>
  <c r="F31" i="4"/>
  <c r="AD30" i="4"/>
  <c r="X30" i="4"/>
  <c r="R30" i="4"/>
  <c r="L30" i="4"/>
  <c r="F30" i="4"/>
  <c r="AD29" i="4"/>
  <c r="X29" i="4"/>
  <c r="R29" i="4"/>
  <c r="L29" i="4"/>
  <c r="F29" i="4"/>
  <c r="AD28" i="4"/>
  <c r="X28" i="4"/>
  <c r="R28" i="4"/>
  <c r="L28" i="4"/>
  <c r="F28" i="4"/>
  <c r="AD27" i="4"/>
  <c r="X27" i="4"/>
  <c r="R27" i="4"/>
  <c r="L27" i="4"/>
  <c r="F27" i="4"/>
  <c r="Y37" i="4" l="1"/>
  <c r="S37" i="4"/>
  <c r="AE37" i="4"/>
  <c r="M37" i="4"/>
  <c r="G37" i="4"/>
  <c r="AB16" i="4"/>
  <c r="AD16" i="4" s="1"/>
  <c r="AA16" i="4"/>
  <c r="Z16" i="4"/>
  <c r="V16" i="4"/>
  <c r="X16" i="4" s="1"/>
  <c r="U16" i="4"/>
  <c r="T16" i="4"/>
  <c r="Y16" i="4" s="1"/>
  <c r="P16" i="4"/>
  <c r="R16" i="4" s="1"/>
  <c r="O16" i="4"/>
  <c r="N16" i="4"/>
  <c r="J16" i="4"/>
  <c r="L16" i="4" s="1"/>
  <c r="I16" i="4"/>
  <c r="H16" i="4"/>
  <c r="D16" i="4"/>
  <c r="F16" i="4" s="1"/>
  <c r="C16" i="4"/>
  <c r="B16" i="4"/>
  <c r="AD15" i="4"/>
  <c r="X15" i="4"/>
  <c r="R15" i="4"/>
  <c r="L15" i="4"/>
  <c r="F15" i="4"/>
  <c r="AD14" i="4"/>
  <c r="X14" i="4"/>
  <c r="R14" i="4"/>
  <c r="L14" i="4"/>
  <c r="F14" i="4"/>
  <c r="AD13" i="4"/>
  <c r="X13" i="4"/>
  <c r="R13" i="4"/>
  <c r="L13" i="4"/>
  <c r="F13" i="4"/>
  <c r="AD12" i="4"/>
  <c r="X12" i="4"/>
  <c r="R12" i="4"/>
  <c r="L12" i="4"/>
  <c r="F12" i="4"/>
  <c r="AD11" i="4"/>
  <c r="X11" i="4"/>
  <c r="R11" i="4"/>
  <c r="L11" i="4"/>
  <c r="F11" i="4"/>
  <c r="AD10" i="4"/>
  <c r="X10" i="4"/>
  <c r="R10" i="4"/>
  <c r="L10" i="4"/>
  <c r="F10" i="4"/>
  <c r="AD9" i="4"/>
  <c r="X9" i="4"/>
  <c r="R9" i="4"/>
  <c r="L9" i="4"/>
  <c r="F9" i="4"/>
  <c r="AD8" i="4"/>
  <c r="X8" i="4"/>
  <c r="R8" i="4"/>
  <c r="L8" i="4"/>
  <c r="F8" i="4"/>
  <c r="AD7" i="4"/>
  <c r="X7" i="4"/>
  <c r="R7" i="4"/>
  <c r="L7" i="4"/>
  <c r="F7" i="4"/>
  <c r="AD6" i="4"/>
  <c r="X6" i="4"/>
  <c r="R6" i="4"/>
  <c r="L6" i="4"/>
  <c r="F6" i="4"/>
  <c r="S16" i="4" l="1"/>
  <c r="M16" i="4"/>
  <c r="G16" i="4"/>
  <c r="AE16" i="4"/>
  <c r="F7" i="2"/>
  <c r="F8" i="2"/>
  <c r="F9" i="2"/>
  <c r="F10" i="2"/>
  <c r="F11" i="2"/>
  <c r="F12" i="2"/>
  <c r="F13" i="2"/>
  <c r="F14" i="2"/>
  <c r="F15" i="2"/>
  <c r="F6" i="2"/>
  <c r="L7" i="2" l="1"/>
  <c r="L8" i="2"/>
  <c r="L9" i="2"/>
  <c r="L10" i="2"/>
  <c r="L11" i="2"/>
  <c r="L12" i="2"/>
  <c r="L13" i="2"/>
  <c r="L14" i="2"/>
  <c r="L15" i="2"/>
  <c r="L6" i="2"/>
  <c r="R7" i="2"/>
  <c r="R8" i="2"/>
  <c r="R9" i="2"/>
  <c r="R10" i="2"/>
  <c r="R11" i="2"/>
  <c r="R12" i="2"/>
  <c r="R13" i="2"/>
  <c r="R14" i="2"/>
  <c r="R15" i="2"/>
  <c r="R6" i="2"/>
  <c r="X7" i="2"/>
  <c r="X8" i="2"/>
  <c r="X9" i="2"/>
  <c r="X10" i="2"/>
  <c r="X11" i="2"/>
  <c r="X12" i="2"/>
  <c r="X13" i="2"/>
  <c r="X14" i="2"/>
  <c r="X15" i="2"/>
  <c r="X6" i="2"/>
  <c r="AD7" i="2"/>
  <c r="AD8" i="2"/>
  <c r="AD9" i="2"/>
  <c r="AD10" i="2"/>
  <c r="AD11" i="2"/>
  <c r="AD12" i="2"/>
  <c r="AD13" i="2"/>
  <c r="AD14" i="2"/>
  <c r="AD15" i="2"/>
  <c r="AD6" i="2"/>
  <c r="B16" i="2"/>
  <c r="C16" i="2"/>
  <c r="D16" i="2"/>
  <c r="F16" i="2" s="1"/>
  <c r="H16" i="2"/>
  <c r="I16" i="2"/>
  <c r="J16" i="2"/>
  <c r="L16" i="2" s="1"/>
  <c r="N16" i="2"/>
  <c r="O16" i="2"/>
  <c r="P16" i="2"/>
  <c r="R16" i="2" s="1"/>
  <c r="T16" i="2"/>
  <c r="U16" i="2"/>
  <c r="V16" i="2"/>
  <c r="X16" i="2" s="1"/>
  <c r="Z16" i="2"/>
  <c r="AA16" i="2"/>
  <c r="AB16" i="2"/>
  <c r="M16" i="2" l="1"/>
  <c r="Y16" i="2"/>
  <c r="S16" i="2"/>
  <c r="AD16" i="2"/>
  <c r="AE16" i="2"/>
  <c r="G16" i="2"/>
</calcChain>
</file>

<file path=xl/sharedStrings.xml><?xml version="1.0" encoding="utf-8"?>
<sst xmlns="http://schemas.openxmlformats.org/spreadsheetml/2006/main" count="228" uniqueCount="27">
  <si>
    <t>Analyse 1 - Taktung pro Artikel</t>
  </si>
  <si>
    <t>1. Lauf</t>
  </si>
  <si>
    <t>mit Schreibfunktion</t>
  </si>
  <si>
    <t>ohne Schreibfunktion</t>
  </si>
  <si>
    <t>2. Lauf</t>
  </si>
  <si>
    <t>3. Lauf</t>
  </si>
  <si>
    <t>4. Lauf</t>
  </si>
  <si>
    <t>5. Lauf</t>
  </si>
  <si>
    <t>6. Lauf</t>
  </si>
  <si>
    <t>7. Lauf</t>
  </si>
  <si>
    <t>8. Lauf</t>
  </si>
  <si>
    <t>9. Lauf</t>
  </si>
  <si>
    <t>10. Lauf</t>
  </si>
  <si>
    <t>Analyse 2 - Auftrennung</t>
  </si>
  <si>
    <t>Analyse 4 - Ladungsträger</t>
  </si>
  <si>
    <t>Analyse 5 - Taktung pro Ladungsträger</t>
  </si>
  <si>
    <t>Median</t>
  </si>
  <si>
    <t>Analyse 7 - Umrüsten</t>
  </si>
  <si>
    <t>Skript</t>
  </si>
  <si>
    <t>DB</t>
  </si>
  <si>
    <t>Gesamt</t>
  </si>
  <si>
    <t>Anzahl Queries</t>
  </si>
  <si>
    <t>Zeit pro Query</t>
  </si>
  <si>
    <t>mit MYSQL Indizes</t>
  </si>
  <si>
    <t>angespasste Indizes</t>
  </si>
  <si>
    <t>mit buffer pool size auf 6GB und 4 Instanzen</t>
  </si>
  <si>
    <t>mit buffer pool size 800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</si>
</sst>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E221-C4E8-4F17-904B-831F43221D3E}">
  <dimension ref="A1:AG36"/>
  <sheetViews>
    <sheetView tabSelected="1" workbookViewId="0">
      <selection activeCell="D22" sqref="D22"/>
    </sheetView>
  </sheetViews>
  <sheetFormatPr baseColWidth="10" defaultRowHeight="15" x14ac:dyDescent="0.25"/>
  <cols>
    <col min="2" max="2" width="18.7109375" bestFit="1" customWidth="1"/>
    <col min="3" max="3" width="20.28515625" bestFit="1" customWidth="1"/>
    <col min="4" max="4" width="14.5703125" bestFit="1" customWidth="1"/>
    <col min="5" max="5" width="14.42578125" bestFit="1" customWidth="1"/>
    <col min="6" max="6" width="13.7109375" bestFit="1" customWidth="1"/>
    <col min="8" max="8" width="18.7109375" bestFit="1" customWidth="1"/>
    <col min="9" max="9" width="20.28515625" bestFit="1" customWidth="1"/>
    <col min="11" max="11" width="14.42578125" bestFit="1" customWidth="1"/>
    <col min="12" max="12" width="13.7109375" bestFit="1" customWidth="1"/>
    <col min="14" max="14" width="18.7109375" bestFit="1" customWidth="1"/>
    <col min="15" max="15" width="20.28515625" bestFit="1" customWidth="1"/>
    <col min="17" max="17" width="14.42578125" bestFit="1" customWidth="1"/>
    <col min="18" max="18" width="13.7109375" bestFit="1" customWidth="1"/>
    <col min="20" max="20" width="18.7109375" bestFit="1" customWidth="1"/>
    <col min="21" max="21" width="20.28515625" bestFit="1" customWidth="1"/>
    <col min="23" max="23" width="14.42578125" bestFit="1" customWidth="1"/>
    <col min="24" max="24" width="13.7109375" bestFit="1" customWidth="1"/>
    <col min="26" max="26" width="18.7109375" bestFit="1" customWidth="1"/>
    <col min="27" max="27" width="20.28515625" bestFit="1" customWidth="1"/>
    <col min="29" max="29" width="14.42578125" bestFit="1" customWidth="1"/>
    <col min="30" max="30" width="13.7109375" bestFit="1" customWidth="1"/>
    <col min="32" max="32" width="14.42578125" bestFit="1" customWidth="1"/>
    <col min="33" max="33" width="14.42578125" customWidth="1"/>
  </cols>
  <sheetData>
    <row r="1" spans="1:33" ht="18.75" x14ac:dyDescent="0.3">
      <c r="A1" s="35" t="s">
        <v>26</v>
      </c>
      <c r="B1" s="35"/>
      <c r="C1" s="35"/>
    </row>
    <row r="3" spans="1:33" x14ac:dyDescent="0.25">
      <c r="B3" s="32" t="s">
        <v>0</v>
      </c>
      <c r="C3" s="33"/>
      <c r="D3" s="33"/>
      <c r="E3" s="33"/>
      <c r="F3" s="33"/>
      <c r="G3" s="33"/>
      <c r="H3" s="32" t="s">
        <v>13</v>
      </c>
      <c r="I3" s="33"/>
      <c r="J3" s="33"/>
      <c r="K3" s="33"/>
      <c r="L3" s="33"/>
      <c r="M3" s="33"/>
      <c r="N3" s="32" t="s">
        <v>14</v>
      </c>
      <c r="O3" s="33"/>
      <c r="P3" s="33"/>
      <c r="Q3" s="33"/>
      <c r="R3" s="33"/>
      <c r="S3" s="33"/>
      <c r="T3" s="32" t="s">
        <v>15</v>
      </c>
      <c r="U3" s="33"/>
      <c r="V3" s="33"/>
      <c r="W3" s="33"/>
      <c r="X3" s="33"/>
      <c r="Y3" s="33"/>
      <c r="Z3" s="34" t="s">
        <v>17</v>
      </c>
      <c r="AA3" s="34"/>
      <c r="AB3" s="34"/>
      <c r="AC3" s="34"/>
      <c r="AD3" s="34"/>
      <c r="AE3" s="34"/>
      <c r="AF3" s="34"/>
      <c r="AG3" s="3"/>
    </row>
    <row r="4" spans="1:33" x14ac:dyDescent="0.25">
      <c r="B4" s="5" t="s">
        <v>2</v>
      </c>
      <c r="C4" s="18" t="s">
        <v>3</v>
      </c>
      <c r="D4" s="19"/>
      <c r="E4" s="19"/>
      <c r="F4" s="19"/>
      <c r="G4" s="19"/>
      <c r="H4" s="5" t="s">
        <v>2</v>
      </c>
      <c r="I4" s="18" t="s">
        <v>3</v>
      </c>
      <c r="J4" s="19"/>
      <c r="K4" s="19"/>
      <c r="L4" s="19"/>
      <c r="M4" s="19"/>
      <c r="N4" s="5" t="s">
        <v>2</v>
      </c>
      <c r="O4" s="18" t="s">
        <v>3</v>
      </c>
      <c r="P4" s="19"/>
      <c r="Q4" s="19"/>
      <c r="R4" s="19"/>
      <c r="S4" s="19"/>
      <c r="T4" s="5" t="s">
        <v>2</v>
      </c>
      <c r="U4" s="18" t="s">
        <v>3</v>
      </c>
      <c r="V4" s="19"/>
      <c r="W4" s="19"/>
      <c r="X4" s="19"/>
      <c r="Y4" s="19"/>
      <c r="Z4" s="5" t="s">
        <v>2</v>
      </c>
      <c r="AA4" s="18" t="s">
        <v>3</v>
      </c>
      <c r="AB4" s="19"/>
      <c r="AC4" s="19"/>
      <c r="AD4" s="19"/>
      <c r="AE4" s="19"/>
      <c r="AF4" s="19"/>
      <c r="AG4" s="19"/>
    </row>
    <row r="5" spans="1:33" ht="15.75" thickBot="1" x14ac:dyDescent="0.3">
      <c r="A5" s="6"/>
      <c r="B5" s="7" t="s">
        <v>18</v>
      </c>
      <c r="C5" s="13" t="s">
        <v>18</v>
      </c>
      <c r="D5" s="8" t="s">
        <v>19</v>
      </c>
      <c r="E5" s="8" t="s">
        <v>21</v>
      </c>
      <c r="F5" s="8" t="s">
        <v>22</v>
      </c>
      <c r="G5" s="8" t="s">
        <v>20</v>
      </c>
      <c r="H5" s="7" t="s">
        <v>18</v>
      </c>
      <c r="I5" s="13" t="s">
        <v>18</v>
      </c>
      <c r="J5" s="8" t="s">
        <v>19</v>
      </c>
      <c r="K5" s="8" t="s">
        <v>21</v>
      </c>
      <c r="L5" s="8" t="s">
        <v>22</v>
      </c>
      <c r="M5" s="8" t="s">
        <v>20</v>
      </c>
      <c r="N5" s="7" t="s">
        <v>18</v>
      </c>
      <c r="O5" s="13" t="s">
        <v>18</v>
      </c>
      <c r="P5" s="8" t="s">
        <v>19</v>
      </c>
      <c r="Q5" s="8" t="s">
        <v>21</v>
      </c>
      <c r="R5" s="8" t="s">
        <v>22</v>
      </c>
      <c r="S5" s="8" t="s">
        <v>20</v>
      </c>
      <c r="T5" s="7" t="s">
        <v>18</v>
      </c>
      <c r="U5" s="13" t="s">
        <v>18</v>
      </c>
      <c r="V5" s="8" t="s">
        <v>19</v>
      </c>
      <c r="W5" s="8" t="s">
        <v>21</v>
      </c>
      <c r="X5" s="8" t="s">
        <v>22</v>
      </c>
      <c r="Y5" s="8" t="s">
        <v>20</v>
      </c>
      <c r="Z5" s="7" t="s">
        <v>18</v>
      </c>
      <c r="AA5" s="13" t="s">
        <v>18</v>
      </c>
      <c r="AB5" s="8" t="s">
        <v>19</v>
      </c>
      <c r="AC5" s="8" t="s">
        <v>21</v>
      </c>
      <c r="AD5" s="8" t="s">
        <v>22</v>
      </c>
      <c r="AE5" s="9" t="s">
        <v>20</v>
      </c>
      <c r="AG5" s="4"/>
    </row>
    <row r="6" spans="1:33" x14ac:dyDescent="0.25">
      <c r="A6" t="s">
        <v>1</v>
      </c>
      <c r="B6" s="22">
        <v>183.078</v>
      </c>
      <c r="C6" s="14">
        <v>198.5625</v>
      </c>
      <c r="D6" s="11">
        <v>1113.1514</v>
      </c>
      <c r="E6" s="12">
        <v>1170830</v>
      </c>
      <c r="F6" s="25">
        <f xml:space="preserve"> D6/E6</f>
        <v>9.507369985394976E-4</v>
      </c>
      <c r="G6" s="11"/>
      <c r="H6" s="22">
        <v>1.891</v>
      </c>
      <c r="I6" s="14">
        <v>2.5</v>
      </c>
      <c r="J6" s="11">
        <v>57.653945999999998</v>
      </c>
      <c r="K6" s="12">
        <v>12230</v>
      </c>
      <c r="L6" s="25">
        <f xml:space="preserve"> J6/K6</f>
        <v>4.7141411283728538E-3</v>
      </c>
      <c r="M6" s="11"/>
      <c r="N6" s="22">
        <v>187.922</v>
      </c>
      <c r="O6" s="14">
        <v>160.640625</v>
      </c>
      <c r="P6" s="11">
        <v>1267.4020800000001</v>
      </c>
      <c r="Q6" s="12">
        <v>1166842</v>
      </c>
      <c r="R6" s="25">
        <f xml:space="preserve"> P6/Q6</f>
        <v>1.0861814024520887E-3</v>
      </c>
      <c r="S6" s="11"/>
      <c r="T6" s="22">
        <v>175.5</v>
      </c>
      <c r="U6" s="14">
        <v>193.890625</v>
      </c>
      <c r="V6" s="11">
        <v>1856.554691</v>
      </c>
      <c r="W6" s="12">
        <v>1166856</v>
      </c>
      <c r="X6" s="25">
        <f xml:space="preserve"> V6/W6</f>
        <v>1.5910743836428831E-3</v>
      </c>
      <c r="Y6" s="11"/>
      <c r="Z6" s="10">
        <v>1.609375</v>
      </c>
      <c r="AA6" s="14">
        <v>1.46875</v>
      </c>
      <c r="AB6" s="11">
        <v>453.52780000000001</v>
      </c>
      <c r="AC6" s="12">
        <v>4044</v>
      </c>
      <c r="AD6" s="25">
        <f t="shared" ref="AD6:AD16" si="0" xml:space="preserve"> AB6/AC6</f>
        <v>0.11214831849653809</v>
      </c>
      <c r="AE6" s="21"/>
      <c r="AG6" s="12"/>
    </row>
    <row r="7" spans="1:33" x14ac:dyDescent="0.25">
      <c r="A7" t="s">
        <v>4</v>
      </c>
      <c r="B7" s="23">
        <v>182.51599999999999</v>
      </c>
      <c r="C7" s="14">
        <v>148.89060000000001</v>
      </c>
      <c r="D7" s="11">
        <v>1140.2118</v>
      </c>
      <c r="E7" s="12">
        <v>1170830</v>
      </c>
      <c r="F7" s="25">
        <f t="shared" ref="F7:F15" si="1" xml:space="preserve"> D7/E7</f>
        <v>9.738491497484691E-4</v>
      </c>
      <c r="G7" s="11"/>
      <c r="H7" s="23">
        <v>2.5649999999999999</v>
      </c>
      <c r="I7" s="14">
        <v>2.484375</v>
      </c>
      <c r="J7" s="11">
        <v>60.384985</v>
      </c>
      <c r="K7" s="12">
        <v>12230</v>
      </c>
      <c r="L7" s="25">
        <f t="shared" ref="L7:L16" si="2" xml:space="preserve"> J7/K7</f>
        <v>4.9374476696647587E-3</v>
      </c>
      <c r="M7" s="11"/>
      <c r="N7" s="23">
        <v>186.34399999999999</v>
      </c>
      <c r="O7" s="14">
        <v>159.609375</v>
      </c>
      <c r="P7" s="11">
        <v>1497.525484</v>
      </c>
      <c r="Q7" s="12">
        <v>1166842</v>
      </c>
      <c r="R7" s="25">
        <f t="shared" ref="R7:R16" si="3" xml:space="preserve"> P7/Q7</f>
        <v>1.2834003952548845E-3</v>
      </c>
      <c r="S7" s="11"/>
      <c r="T7" s="23">
        <v>205.68799999999999</v>
      </c>
      <c r="U7" s="14">
        <v>188.859375</v>
      </c>
      <c r="V7" s="11">
        <v>2006.0373</v>
      </c>
      <c r="W7" s="12">
        <v>1166856</v>
      </c>
      <c r="X7" s="25">
        <f t="shared" ref="X7:X16" si="4" xml:space="preserve"> V7/W7</f>
        <v>1.719181544252247E-3</v>
      </c>
      <c r="Y7" s="11"/>
      <c r="Z7" s="10">
        <v>1.328125</v>
      </c>
      <c r="AA7" s="14">
        <v>1.578125</v>
      </c>
      <c r="AB7" s="11">
        <v>450.14856600000002</v>
      </c>
      <c r="AC7" s="12">
        <v>4044</v>
      </c>
      <c r="AD7" s="25">
        <f t="shared" si="0"/>
        <v>0.11131270178041544</v>
      </c>
      <c r="AE7" s="21"/>
      <c r="AG7" s="12"/>
    </row>
    <row r="8" spans="1:33" x14ac:dyDescent="0.25">
      <c r="A8" t="s">
        <v>5</v>
      </c>
      <c r="B8" s="23">
        <v>198.46899999999999</v>
      </c>
      <c r="C8" s="14">
        <v>181.40625</v>
      </c>
      <c r="D8" s="11">
        <v>1093.3693639999999</v>
      </c>
      <c r="E8" s="12">
        <v>1170830</v>
      </c>
      <c r="F8" s="25">
        <f t="shared" si="1"/>
        <v>9.3384126132743433E-4</v>
      </c>
      <c r="G8" s="11"/>
      <c r="H8" s="23">
        <v>2.1560000000000001</v>
      </c>
      <c r="I8" s="14">
        <v>2.09375</v>
      </c>
      <c r="J8" s="11">
        <v>55.992330000000003</v>
      </c>
      <c r="K8" s="12">
        <v>12230</v>
      </c>
      <c r="L8" s="25">
        <f t="shared" si="2"/>
        <v>4.5782771872444807E-3</v>
      </c>
      <c r="M8" s="11"/>
      <c r="N8" s="23">
        <v>180.25</v>
      </c>
      <c r="O8" s="14">
        <v>158.375</v>
      </c>
      <c r="P8" s="11">
        <v>1527.372468</v>
      </c>
      <c r="Q8" s="12">
        <v>1166842</v>
      </c>
      <c r="R8" s="25">
        <f t="shared" si="3"/>
        <v>1.3089796801966332E-3</v>
      </c>
      <c r="S8" s="11"/>
      <c r="T8" s="23">
        <v>143.047</v>
      </c>
      <c r="U8" s="14">
        <v>183.109375</v>
      </c>
      <c r="V8" s="11">
        <v>2020.6938620000001</v>
      </c>
      <c r="W8" s="12">
        <v>1166856</v>
      </c>
      <c r="X8" s="25">
        <f t="shared" si="4"/>
        <v>1.7317422732539406E-3</v>
      </c>
      <c r="Y8" s="11"/>
      <c r="Z8" s="10">
        <v>1.328125</v>
      </c>
      <c r="AA8" s="14">
        <v>1.28125</v>
      </c>
      <c r="AB8" s="11">
        <v>463.63770799999998</v>
      </c>
      <c r="AC8" s="12">
        <v>4044</v>
      </c>
      <c r="AD8" s="25">
        <f t="shared" si="0"/>
        <v>0.11464829574678535</v>
      </c>
      <c r="AE8" s="21"/>
      <c r="AG8" s="12"/>
    </row>
    <row r="9" spans="1:33" x14ac:dyDescent="0.25">
      <c r="A9" t="s">
        <v>6</v>
      </c>
      <c r="B9" s="23">
        <v>177.90600000000001</v>
      </c>
      <c r="C9" s="14">
        <v>199.5625</v>
      </c>
      <c r="D9" s="11">
        <v>1178.6379999999999</v>
      </c>
      <c r="E9" s="12">
        <v>1170830</v>
      </c>
      <c r="F9" s="25">
        <f t="shared" si="1"/>
        <v>1.0066687734342303E-3</v>
      </c>
      <c r="G9" s="11"/>
      <c r="H9" s="23">
        <v>2.0470000000000002</v>
      </c>
      <c r="I9" s="14">
        <v>2.078125</v>
      </c>
      <c r="J9" s="11">
        <v>54.749245000000002</v>
      </c>
      <c r="K9" s="12">
        <v>12230</v>
      </c>
      <c r="L9" s="25">
        <f t="shared" si="2"/>
        <v>4.4766349141455442E-3</v>
      </c>
      <c r="M9" s="11"/>
      <c r="N9" s="23">
        <v>127.23399999999999</v>
      </c>
      <c r="O9" s="14">
        <v>157.28125</v>
      </c>
      <c r="P9" s="11">
        <v>1345.7866730000001</v>
      </c>
      <c r="Q9" s="12">
        <v>1166842</v>
      </c>
      <c r="R9" s="25">
        <f t="shared" si="3"/>
        <v>1.153358100754001E-3</v>
      </c>
      <c r="S9" s="11"/>
      <c r="T9" s="23">
        <v>133.578</v>
      </c>
      <c r="U9" s="14">
        <v>184.4375</v>
      </c>
      <c r="V9" s="11">
        <v>1981.0895</v>
      </c>
      <c r="W9" s="12">
        <v>1166856</v>
      </c>
      <c r="X9" s="25">
        <f t="shared" si="4"/>
        <v>1.6978011854076253E-3</v>
      </c>
      <c r="Y9" s="11"/>
      <c r="Z9" s="10">
        <v>1.328125</v>
      </c>
      <c r="AA9" s="14">
        <v>1.28125</v>
      </c>
      <c r="AB9" s="11">
        <v>508.1146</v>
      </c>
      <c r="AC9" s="12">
        <v>4044</v>
      </c>
      <c r="AD9" s="25">
        <f t="shared" si="0"/>
        <v>0.12564653808110782</v>
      </c>
      <c r="AE9" s="21"/>
      <c r="AG9" s="12"/>
    </row>
    <row r="10" spans="1:33" x14ac:dyDescent="0.25">
      <c r="A10" t="s">
        <v>7</v>
      </c>
      <c r="B10" s="23">
        <v>137.35900000000001</v>
      </c>
      <c r="C10" s="14">
        <v>195.703</v>
      </c>
      <c r="D10" s="11">
        <v>1136.0832499999999</v>
      </c>
      <c r="E10" s="12">
        <v>1170830</v>
      </c>
      <c r="F10" s="25">
        <f t="shared" si="1"/>
        <v>9.7032297600847253E-4</v>
      </c>
      <c r="G10" s="11"/>
      <c r="H10" s="23">
        <v>2.1720000000000002</v>
      </c>
      <c r="I10" s="14">
        <v>2.09375</v>
      </c>
      <c r="J10" s="11">
        <v>57.102970999999997</v>
      </c>
      <c r="K10" s="12">
        <v>12230</v>
      </c>
      <c r="L10" s="25">
        <f t="shared" si="2"/>
        <v>4.6690900245298442E-3</v>
      </c>
      <c r="M10" s="11"/>
      <c r="N10" s="23">
        <v>118.46899999999999</v>
      </c>
      <c r="O10" s="14">
        <v>178.75</v>
      </c>
      <c r="P10" s="11">
        <v>1469.7591</v>
      </c>
      <c r="Q10" s="12">
        <v>1166842</v>
      </c>
      <c r="R10" s="25">
        <f t="shared" si="3"/>
        <v>1.259604213766731E-3</v>
      </c>
      <c r="S10" s="11"/>
      <c r="T10" s="23">
        <v>129</v>
      </c>
      <c r="U10" s="14">
        <v>161.96875</v>
      </c>
      <c r="V10" s="11">
        <v>1868.991855</v>
      </c>
      <c r="W10" s="12">
        <v>1166856</v>
      </c>
      <c r="X10" s="25">
        <f t="shared" si="4"/>
        <v>1.6017330801744174E-3</v>
      </c>
      <c r="Y10" s="11"/>
      <c r="Z10" s="10">
        <v>1.640625</v>
      </c>
      <c r="AA10" s="14">
        <v>1.5</v>
      </c>
      <c r="AB10" s="11">
        <v>402.83051499999999</v>
      </c>
      <c r="AC10" s="12">
        <v>4044</v>
      </c>
      <c r="AD10" s="25">
        <f t="shared" si="0"/>
        <v>9.9611897873392682E-2</v>
      </c>
      <c r="AE10" s="21"/>
      <c r="AG10" s="12"/>
    </row>
    <row r="11" spans="1:33" x14ac:dyDescent="0.25">
      <c r="A11" t="s">
        <v>8</v>
      </c>
      <c r="B11" s="23">
        <v>187.15600000000001</v>
      </c>
      <c r="C11" s="14">
        <v>195.60900000000001</v>
      </c>
      <c r="D11" s="11">
        <v>1055.32944</v>
      </c>
      <c r="E11" s="12">
        <v>1170830</v>
      </c>
      <c r="F11" s="25">
        <f t="shared" si="1"/>
        <v>9.0135155402577653E-4</v>
      </c>
      <c r="G11" s="11"/>
      <c r="H11" s="23">
        <v>2</v>
      </c>
      <c r="I11" s="14">
        <v>1.90625</v>
      </c>
      <c r="J11" s="11">
        <v>55.341189999999997</v>
      </c>
      <c r="K11" s="12">
        <v>12230</v>
      </c>
      <c r="L11" s="25">
        <f t="shared" si="2"/>
        <v>4.5250359771054783E-3</v>
      </c>
      <c r="M11" s="11"/>
      <c r="N11" s="23">
        <v>149.56299999999999</v>
      </c>
      <c r="O11" s="14">
        <v>168.609375</v>
      </c>
      <c r="P11" s="11">
        <v>1197.394225</v>
      </c>
      <c r="Q11" s="12">
        <v>1166842</v>
      </c>
      <c r="R11" s="25">
        <f t="shared" si="3"/>
        <v>1.026183686394559E-3</v>
      </c>
      <c r="S11" s="11"/>
      <c r="T11" s="23">
        <v>155.14099999999999</v>
      </c>
      <c r="U11" s="14">
        <v>178.9375</v>
      </c>
      <c r="V11" s="11">
        <v>1777.1560919999999</v>
      </c>
      <c r="W11" s="12">
        <v>1166856</v>
      </c>
      <c r="X11" s="25">
        <f t="shared" si="4"/>
        <v>1.5230294843579671E-3</v>
      </c>
      <c r="Y11" s="11"/>
      <c r="Z11" s="10">
        <v>1.421875</v>
      </c>
      <c r="AA11" s="14">
        <v>1.2032</v>
      </c>
      <c r="AB11" s="11">
        <v>395.16745800000001</v>
      </c>
      <c r="AC11" s="12">
        <v>4044</v>
      </c>
      <c r="AD11" s="25">
        <f t="shared" si="0"/>
        <v>9.7716977744807129E-2</v>
      </c>
      <c r="AE11" s="21"/>
      <c r="AG11" s="12"/>
    </row>
    <row r="12" spans="1:33" x14ac:dyDescent="0.25">
      <c r="A12" t="s">
        <v>9</v>
      </c>
      <c r="B12" s="23">
        <v>246.56</v>
      </c>
      <c r="C12" s="14">
        <v>199.125</v>
      </c>
      <c r="D12" s="11">
        <v>1189.2342349999999</v>
      </c>
      <c r="E12" s="12">
        <v>1170830</v>
      </c>
      <c r="F12" s="25">
        <f t="shared" si="1"/>
        <v>1.0157189643244535E-3</v>
      </c>
      <c r="G12" s="11"/>
      <c r="H12" s="23">
        <v>1.609</v>
      </c>
      <c r="I12" s="14">
        <v>2.046875</v>
      </c>
      <c r="J12" s="11">
        <v>56.574599999999997</v>
      </c>
      <c r="K12" s="12">
        <v>12230</v>
      </c>
      <c r="L12" s="25">
        <f t="shared" si="2"/>
        <v>4.6258871627146356E-3</v>
      </c>
      <c r="M12" s="11"/>
      <c r="N12" s="23">
        <v>113.361</v>
      </c>
      <c r="O12" s="14">
        <v>181.640625</v>
      </c>
      <c r="P12" s="11">
        <v>1368.7638910000001</v>
      </c>
      <c r="Q12" s="12">
        <v>1166842</v>
      </c>
      <c r="R12" s="25">
        <f t="shared" si="3"/>
        <v>1.1730498996436536E-3</v>
      </c>
      <c r="S12" s="11"/>
      <c r="T12" s="23">
        <v>166.625</v>
      </c>
      <c r="U12" s="14">
        <v>176.703125</v>
      </c>
      <c r="V12" s="11">
        <v>1657.0281500000001</v>
      </c>
      <c r="W12" s="12">
        <v>1166856</v>
      </c>
      <c r="X12" s="25">
        <f t="shared" si="4"/>
        <v>1.4200793842599258E-3</v>
      </c>
      <c r="Y12" s="11"/>
      <c r="Z12" s="10">
        <v>1.46875</v>
      </c>
      <c r="AA12" s="14">
        <v>1.140625</v>
      </c>
      <c r="AB12" s="11">
        <v>452.53050000000002</v>
      </c>
      <c r="AC12" s="12">
        <v>4044</v>
      </c>
      <c r="AD12" s="25">
        <f t="shared" si="0"/>
        <v>0.11190170623145401</v>
      </c>
      <c r="AE12" s="21"/>
      <c r="AG12" s="12"/>
    </row>
    <row r="13" spans="1:33" x14ac:dyDescent="0.25">
      <c r="A13" t="s">
        <v>10</v>
      </c>
      <c r="B13" s="23">
        <v>272.34300000000002</v>
      </c>
      <c r="C13" s="14">
        <v>200.04679999999999</v>
      </c>
      <c r="D13" s="11">
        <v>1199.577325</v>
      </c>
      <c r="E13" s="12">
        <v>1170830</v>
      </c>
      <c r="F13" s="25">
        <f t="shared" si="1"/>
        <v>1.0245529453464636E-3</v>
      </c>
      <c r="G13" s="11"/>
      <c r="H13" s="23">
        <v>2.516</v>
      </c>
      <c r="I13" s="14">
        <v>2.75</v>
      </c>
      <c r="J13" s="11">
        <v>61.252885999999997</v>
      </c>
      <c r="K13" s="12">
        <v>12230</v>
      </c>
      <c r="L13" s="25">
        <f t="shared" si="2"/>
        <v>5.0084125919869172E-3</v>
      </c>
      <c r="M13" s="11"/>
      <c r="N13" s="23">
        <v>151.828</v>
      </c>
      <c r="O13" s="14">
        <v>159.171875</v>
      </c>
      <c r="P13" s="11">
        <v>1378.3217999999999</v>
      </c>
      <c r="Q13" s="12">
        <v>1166842</v>
      </c>
      <c r="R13" s="25">
        <f t="shared" si="3"/>
        <v>1.1812411620425044E-3</v>
      </c>
      <c r="S13" s="11"/>
      <c r="T13" s="23">
        <v>148.203</v>
      </c>
      <c r="U13" s="14">
        <v>177.015625</v>
      </c>
      <c r="V13" s="11">
        <v>1809.204115</v>
      </c>
      <c r="W13" s="12">
        <v>1166856</v>
      </c>
      <c r="X13" s="25">
        <f t="shared" si="4"/>
        <v>1.550494761135907E-3</v>
      </c>
      <c r="Y13" s="11"/>
      <c r="Z13" s="10">
        <v>1.484375</v>
      </c>
      <c r="AA13" s="14">
        <v>1.4375</v>
      </c>
      <c r="AB13" s="11">
        <v>448.92180000000002</v>
      </c>
      <c r="AC13" s="12">
        <v>4044</v>
      </c>
      <c r="AD13" s="25">
        <f t="shared" si="0"/>
        <v>0.11100934718100891</v>
      </c>
      <c r="AE13" s="21"/>
      <c r="AG13" s="12"/>
    </row>
    <row r="14" spans="1:33" x14ac:dyDescent="0.25">
      <c r="A14" t="s">
        <v>11</v>
      </c>
      <c r="B14" s="23">
        <v>232.453</v>
      </c>
      <c r="C14" s="14">
        <v>196.96875</v>
      </c>
      <c r="D14" s="11">
        <v>1194.6438599999999</v>
      </c>
      <c r="E14" s="12">
        <v>1170830</v>
      </c>
      <c r="F14" s="25">
        <f t="shared" si="1"/>
        <v>1.0203392977631252E-3</v>
      </c>
      <c r="G14" s="11"/>
      <c r="H14" s="23">
        <v>1.9059999999999999</v>
      </c>
      <c r="I14" s="14">
        <v>2.0625</v>
      </c>
      <c r="J14" s="11">
        <v>53.855715000000004</v>
      </c>
      <c r="K14" s="12">
        <v>12230</v>
      </c>
      <c r="L14" s="25">
        <f t="shared" si="2"/>
        <v>4.403574407195421E-3</v>
      </c>
      <c r="M14" s="11"/>
      <c r="N14" s="23">
        <v>159.59399999999999</v>
      </c>
      <c r="O14" s="14">
        <v>158.203125</v>
      </c>
      <c r="P14" s="11">
        <v>1421.68255</v>
      </c>
      <c r="Q14" s="12">
        <v>1166842</v>
      </c>
      <c r="R14" s="25">
        <f t="shared" si="3"/>
        <v>1.2184019344521366E-3</v>
      </c>
      <c r="S14" s="11"/>
      <c r="T14" s="23">
        <v>161.35900000000001</v>
      </c>
      <c r="U14" s="14">
        <v>172.140625</v>
      </c>
      <c r="V14" s="11">
        <v>1950.992536</v>
      </c>
      <c r="W14" s="12">
        <v>1166856</v>
      </c>
      <c r="X14" s="25">
        <f t="shared" si="4"/>
        <v>1.6720079735631475E-3</v>
      </c>
      <c r="Y14" s="11"/>
      <c r="Z14" s="10">
        <v>1.5769</v>
      </c>
      <c r="AA14" s="14">
        <v>1.421875</v>
      </c>
      <c r="AB14" s="11">
        <v>450.52699999999999</v>
      </c>
      <c r="AC14" s="12">
        <v>4044</v>
      </c>
      <c r="AD14" s="25">
        <f t="shared" si="0"/>
        <v>0.11140628090999011</v>
      </c>
      <c r="AE14" s="21"/>
      <c r="AG14" s="12"/>
    </row>
    <row r="15" spans="1:33" x14ac:dyDescent="0.25">
      <c r="A15" t="s">
        <v>12</v>
      </c>
      <c r="B15" s="23">
        <v>161.34399999999999</v>
      </c>
      <c r="C15" s="14">
        <v>185.75</v>
      </c>
      <c r="D15" s="11">
        <v>1243.7624000000001</v>
      </c>
      <c r="E15" s="12">
        <v>1170830</v>
      </c>
      <c r="F15" s="25">
        <f t="shared" si="1"/>
        <v>1.0622911951350751E-3</v>
      </c>
      <c r="G15" s="11"/>
      <c r="H15" s="23">
        <v>2.0310000000000001</v>
      </c>
      <c r="I15" s="14">
        <v>2.03125</v>
      </c>
      <c r="J15" s="11">
        <v>56.12876</v>
      </c>
      <c r="K15" s="12">
        <v>12230</v>
      </c>
      <c r="L15" s="25">
        <f t="shared" si="2"/>
        <v>4.5894325429272284E-3</v>
      </c>
      <c r="M15" s="11"/>
      <c r="N15" s="23">
        <v>162.547</v>
      </c>
      <c r="O15" s="14">
        <v>158.234375</v>
      </c>
      <c r="P15" s="11">
        <v>1483.73198</v>
      </c>
      <c r="Q15" s="12">
        <v>1166842</v>
      </c>
      <c r="R15" s="25">
        <f t="shared" si="3"/>
        <v>1.2715791683878366E-3</v>
      </c>
      <c r="S15" s="11"/>
      <c r="T15" s="23">
        <v>155.203</v>
      </c>
      <c r="U15" s="14">
        <v>176.625</v>
      </c>
      <c r="V15" s="11">
        <v>2006.6896999999999</v>
      </c>
      <c r="W15" s="12">
        <v>1166856</v>
      </c>
      <c r="X15" s="25">
        <f t="shared" si="4"/>
        <v>1.7197406535168006E-3</v>
      </c>
      <c r="Y15" s="11"/>
      <c r="Z15" s="10">
        <v>1.4540999999999999</v>
      </c>
      <c r="AA15" s="14">
        <v>1.484375</v>
      </c>
      <c r="AB15" s="11">
        <v>495.94830000000002</v>
      </c>
      <c r="AC15" s="12">
        <v>4044</v>
      </c>
      <c r="AD15" s="25">
        <f t="shared" si="0"/>
        <v>0.12263805637982196</v>
      </c>
      <c r="AE15" s="21"/>
      <c r="AG15" s="12"/>
    </row>
    <row r="16" spans="1:33" x14ac:dyDescent="0.25">
      <c r="A16" t="s">
        <v>16</v>
      </c>
      <c r="B16" s="24">
        <f>MEDIAN(B6:B15)</f>
        <v>185.11700000000002</v>
      </c>
      <c r="C16" s="17">
        <f>MEDIAN(C6:C15)</f>
        <v>196.33587499999999</v>
      </c>
      <c r="D16" s="2">
        <f t="shared" ref="D16" si="5">MEDIAN(D6:D15)</f>
        <v>1159.4249</v>
      </c>
      <c r="E16" s="12">
        <v>1170830</v>
      </c>
      <c r="F16" s="26">
        <f xml:space="preserve"> D16/E16</f>
        <v>9.9025896159134967E-4</v>
      </c>
      <c r="G16" s="2">
        <f>SUM(AVERAGE(B16:C16),D16)</f>
        <v>1350.1513375</v>
      </c>
      <c r="H16" s="15">
        <f>MEDIAN(H6:H15)</f>
        <v>2.0390000000000001</v>
      </c>
      <c r="I16" s="17">
        <f>MEDIAN(I6:I15)</f>
        <v>2.0859375</v>
      </c>
      <c r="J16" s="2">
        <f t="shared" ref="J16" si="6">MEDIAN(J6:J15)</f>
        <v>56.351680000000002</v>
      </c>
      <c r="K16" s="12">
        <v>12230</v>
      </c>
      <c r="L16" s="26">
        <f t="shared" si="2"/>
        <v>4.607659852820932E-3</v>
      </c>
      <c r="M16" s="2">
        <f t="shared" ref="M16" si="7">SUM(AVERAGE(H16:I16),J16)</f>
        <v>58.414148750000003</v>
      </c>
      <c r="N16" s="15">
        <f>MEDIAN(N6:N15)</f>
        <v>155.71100000000001</v>
      </c>
      <c r="O16" s="17">
        <f>MEDIAN(O6:O15)</f>
        <v>159.390625</v>
      </c>
      <c r="P16" s="2">
        <f t="shared" ref="P16" si="8">MEDIAN(P6:P15)</f>
        <v>1400.0021750000001</v>
      </c>
      <c r="Q16" s="12">
        <v>1166842</v>
      </c>
      <c r="R16" s="26">
        <f t="shared" si="3"/>
        <v>1.1998215482473206E-3</v>
      </c>
      <c r="S16" s="2">
        <f t="shared" ref="S16" si="9">SUM(AVERAGE(N16:O16),P16)</f>
        <v>1557.5529875000002</v>
      </c>
      <c r="T16" s="15">
        <f>MEDIAN(T6:T15)</f>
        <v>155.172</v>
      </c>
      <c r="U16" s="17">
        <f>MEDIAN(U6:U15)</f>
        <v>177.9765625</v>
      </c>
      <c r="V16" s="2">
        <f t="shared" ref="V16" si="10">MEDIAN(V6:V15)</f>
        <v>1909.9921955</v>
      </c>
      <c r="W16" s="12">
        <v>1166856</v>
      </c>
      <c r="X16" s="26">
        <f t="shared" si="4"/>
        <v>1.6368705268687824E-3</v>
      </c>
      <c r="Y16" s="2">
        <f t="shared" ref="Y16" si="11">SUM(AVERAGE(T16:U16),V16)</f>
        <v>2076.5664767500002</v>
      </c>
      <c r="Z16" s="15">
        <f>MEDIAN(Z6:Z15)</f>
        <v>1.461425</v>
      </c>
      <c r="AA16" s="17">
        <f>MEDIAN(AA6:AA15)</f>
        <v>1.4296875</v>
      </c>
      <c r="AB16" s="2">
        <f t="shared" ref="AB16" si="12">MEDIAN(AB6:AB15)</f>
        <v>451.52875</v>
      </c>
      <c r="AC16" s="12">
        <v>4044</v>
      </c>
      <c r="AD16" s="26">
        <f t="shared" si="0"/>
        <v>0.11165399357072206</v>
      </c>
      <c r="AE16" s="1">
        <f t="shared" ref="AE16" si="13">SUM(AVERAGE(Z16:AA16),AB16)</f>
        <v>452.97430624999998</v>
      </c>
      <c r="AG16" s="16"/>
    </row>
    <row r="17" spans="1:32" x14ac:dyDescent="0.25">
      <c r="D17" s="20"/>
      <c r="J17" s="20"/>
      <c r="P17" s="20"/>
      <c r="V17" s="20"/>
      <c r="AB17" s="20"/>
    </row>
    <row r="20" spans="1:32" x14ac:dyDescent="0.25">
      <c r="AA20" s="20"/>
    </row>
    <row r="21" spans="1:32" ht="18.75" x14ac:dyDescent="0.3">
      <c r="A21" s="35" t="s">
        <v>25</v>
      </c>
      <c r="B21" s="35"/>
      <c r="C21" s="35"/>
    </row>
    <row r="23" spans="1:32" x14ac:dyDescent="0.25">
      <c r="B23" s="32" t="s">
        <v>0</v>
      </c>
      <c r="C23" s="33"/>
      <c r="D23" s="33"/>
      <c r="E23" s="33"/>
      <c r="F23" s="33"/>
      <c r="G23" s="33"/>
      <c r="H23" s="32" t="s">
        <v>13</v>
      </c>
      <c r="I23" s="33"/>
      <c r="J23" s="33"/>
      <c r="K23" s="33"/>
      <c r="L23" s="33"/>
      <c r="M23" s="33"/>
      <c r="N23" s="32" t="s">
        <v>14</v>
      </c>
      <c r="O23" s="33"/>
      <c r="P23" s="33"/>
      <c r="Q23" s="33"/>
      <c r="R23" s="33"/>
      <c r="S23" s="33"/>
      <c r="T23" s="32" t="s">
        <v>15</v>
      </c>
      <c r="U23" s="33"/>
      <c r="V23" s="33"/>
      <c r="W23" s="33"/>
      <c r="X23" s="33"/>
      <c r="Y23" s="33"/>
      <c r="Z23" s="34" t="s">
        <v>17</v>
      </c>
      <c r="AA23" s="34"/>
      <c r="AB23" s="34"/>
      <c r="AC23" s="34"/>
      <c r="AD23" s="34"/>
      <c r="AE23" s="34"/>
      <c r="AF23" s="34"/>
    </row>
    <row r="24" spans="1:32" x14ac:dyDescent="0.25">
      <c r="B24" s="31" t="s">
        <v>2</v>
      </c>
      <c r="C24" s="18" t="s">
        <v>3</v>
      </c>
      <c r="D24" s="19"/>
      <c r="E24" s="19"/>
      <c r="F24" s="19"/>
      <c r="G24" s="19"/>
      <c r="H24" s="31" t="s">
        <v>2</v>
      </c>
      <c r="I24" s="18" t="s">
        <v>3</v>
      </c>
      <c r="J24" s="19"/>
      <c r="K24" s="19"/>
      <c r="L24" s="19"/>
      <c r="M24" s="19"/>
      <c r="N24" s="31" t="s">
        <v>2</v>
      </c>
      <c r="O24" s="18" t="s">
        <v>3</v>
      </c>
      <c r="P24" s="19"/>
      <c r="Q24" s="19"/>
      <c r="R24" s="19"/>
      <c r="S24" s="19"/>
      <c r="T24" s="31" t="s">
        <v>2</v>
      </c>
      <c r="U24" s="18" t="s">
        <v>3</v>
      </c>
      <c r="V24" s="19"/>
      <c r="W24" s="19"/>
      <c r="X24" s="19"/>
      <c r="Y24" s="19"/>
      <c r="Z24" s="31" t="s">
        <v>2</v>
      </c>
      <c r="AA24" s="18" t="s">
        <v>3</v>
      </c>
      <c r="AB24" s="19"/>
      <c r="AC24" s="19"/>
      <c r="AD24" s="19"/>
      <c r="AE24" s="19"/>
      <c r="AF24" s="19"/>
    </row>
    <row r="25" spans="1:32" ht="15.75" thickBot="1" x14ac:dyDescent="0.3">
      <c r="A25" s="6"/>
      <c r="B25" s="7" t="s">
        <v>18</v>
      </c>
      <c r="C25" s="13" t="s">
        <v>18</v>
      </c>
      <c r="D25" s="8" t="s">
        <v>19</v>
      </c>
      <c r="E25" s="8" t="s">
        <v>21</v>
      </c>
      <c r="F25" s="8" t="s">
        <v>22</v>
      </c>
      <c r="G25" s="8" t="s">
        <v>20</v>
      </c>
      <c r="H25" s="7" t="s">
        <v>18</v>
      </c>
      <c r="I25" s="13" t="s">
        <v>18</v>
      </c>
      <c r="J25" s="8" t="s">
        <v>19</v>
      </c>
      <c r="K25" s="8" t="s">
        <v>21</v>
      </c>
      <c r="L25" s="8" t="s">
        <v>22</v>
      </c>
      <c r="M25" s="8" t="s">
        <v>20</v>
      </c>
      <c r="N25" s="7" t="s">
        <v>18</v>
      </c>
      <c r="O25" s="13" t="s">
        <v>18</v>
      </c>
      <c r="P25" s="8" t="s">
        <v>19</v>
      </c>
      <c r="Q25" s="8" t="s">
        <v>21</v>
      </c>
      <c r="R25" s="8" t="s">
        <v>22</v>
      </c>
      <c r="S25" s="8" t="s">
        <v>20</v>
      </c>
      <c r="T25" s="7" t="s">
        <v>18</v>
      </c>
      <c r="U25" s="13" t="s">
        <v>18</v>
      </c>
      <c r="V25" s="8" t="s">
        <v>19</v>
      </c>
      <c r="W25" s="8" t="s">
        <v>21</v>
      </c>
      <c r="X25" s="8" t="s">
        <v>22</v>
      </c>
      <c r="Y25" s="8" t="s">
        <v>20</v>
      </c>
      <c r="Z25" s="7" t="s">
        <v>18</v>
      </c>
      <c r="AA25" s="13" t="s">
        <v>18</v>
      </c>
      <c r="AB25" s="8" t="s">
        <v>19</v>
      </c>
      <c r="AC25" s="8" t="s">
        <v>21</v>
      </c>
      <c r="AD25" s="8" t="s">
        <v>22</v>
      </c>
      <c r="AE25" s="9" t="s">
        <v>20</v>
      </c>
    </row>
    <row r="26" spans="1:32" x14ac:dyDescent="0.25">
      <c r="A26" t="s">
        <v>1</v>
      </c>
      <c r="B26" s="22">
        <v>183.078</v>
      </c>
      <c r="C26" s="14">
        <v>198.5625</v>
      </c>
      <c r="D26" s="11">
        <v>451.32243199999999</v>
      </c>
      <c r="E26" s="12">
        <v>1170830</v>
      </c>
      <c r="F26" s="25">
        <f xml:space="preserve"> D26/E26</f>
        <v>3.8547221372872237E-4</v>
      </c>
      <c r="G26" s="11"/>
      <c r="H26" s="22">
        <v>1.891</v>
      </c>
      <c r="I26" s="14">
        <v>2.5</v>
      </c>
      <c r="J26" s="11">
        <v>15.780215999999999</v>
      </c>
      <c r="K26" s="12">
        <v>12230</v>
      </c>
      <c r="L26" s="25">
        <f xml:space="preserve"> J26/K26</f>
        <v>1.2902874897792313E-3</v>
      </c>
      <c r="M26" s="11"/>
      <c r="N26" s="22">
        <v>187.922</v>
      </c>
      <c r="O26" s="14">
        <v>160.640625</v>
      </c>
      <c r="P26" s="11">
        <v>386.72468300000003</v>
      </c>
      <c r="Q26" s="12">
        <v>1166842</v>
      </c>
      <c r="R26" s="25">
        <f xml:space="preserve"> P26/Q26</f>
        <v>3.314284907468192E-4</v>
      </c>
      <c r="S26" s="11"/>
      <c r="T26" s="22">
        <v>175.5</v>
      </c>
      <c r="U26" s="14">
        <v>193.890625</v>
      </c>
      <c r="V26" s="11">
        <v>481.98755599999998</v>
      </c>
      <c r="W26" s="12">
        <v>1166856</v>
      </c>
      <c r="X26" s="25">
        <f xml:space="preserve"> V26/W26</f>
        <v>4.1306515628320887E-4</v>
      </c>
      <c r="Y26" s="11"/>
      <c r="Z26" s="10">
        <v>1.609375</v>
      </c>
      <c r="AA26" s="14">
        <v>1.46875</v>
      </c>
      <c r="AB26" s="11">
        <v>46.329804000000003</v>
      </c>
      <c r="AC26" s="12">
        <v>4044</v>
      </c>
      <c r="AD26" s="25">
        <f t="shared" ref="AD26:AD36" si="14" xml:space="preserve"> AB26/AC26</f>
        <v>1.1456430267062315E-2</v>
      </c>
      <c r="AE26" s="21"/>
    </row>
    <row r="27" spans="1:32" x14ac:dyDescent="0.25">
      <c r="A27" t="s">
        <v>4</v>
      </c>
      <c r="B27" s="23">
        <v>182.51599999999999</v>
      </c>
      <c r="C27" s="14">
        <v>148.89060000000001</v>
      </c>
      <c r="D27" s="11">
        <v>409.52789999999999</v>
      </c>
      <c r="E27" s="12">
        <v>1170830</v>
      </c>
      <c r="F27" s="25">
        <f t="shared" ref="F27:F35" si="15" xml:space="preserve"> D27/E27</f>
        <v>3.4977571466395635E-4</v>
      </c>
      <c r="G27" s="11"/>
      <c r="H27" s="23">
        <v>2.5649999999999999</v>
      </c>
      <c r="I27" s="14">
        <v>2.484375</v>
      </c>
      <c r="J27" s="11">
        <v>9.7172199999999993</v>
      </c>
      <c r="K27" s="12">
        <v>12230</v>
      </c>
      <c r="L27" s="25">
        <f t="shared" ref="L27:L36" si="16" xml:space="preserve"> J27/K27</f>
        <v>7.9453965658217494E-4</v>
      </c>
      <c r="M27" s="11"/>
      <c r="N27" s="23">
        <v>186.34399999999999</v>
      </c>
      <c r="O27" s="14">
        <v>159.609375</v>
      </c>
      <c r="P27" s="11">
        <v>383.36690499999997</v>
      </c>
      <c r="Q27" s="12">
        <v>1166842</v>
      </c>
      <c r="R27" s="25">
        <f t="shared" ref="R27:R36" si="17" xml:space="preserve"> P27/Q27</f>
        <v>3.2855082778988069E-4</v>
      </c>
      <c r="S27" s="11"/>
      <c r="T27" s="23">
        <v>205.68799999999999</v>
      </c>
      <c r="U27" s="14">
        <v>188.859375</v>
      </c>
      <c r="V27" s="11">
        <v>474.41624899999999</v>
      </c>
      <c r="W27" s="12">
        <v>1166856</v>
      </c>
      <c r="X27" s="25">
        <f t="shared" ref="X27:X36" si="18" xml:space="preserve"> V27/W27</f>
        <v>4.0657651758228949E-4</v>
      </c>
      <c r="Y27" s="11"/>
      <c r="Z27" s="10">
        <v>1.328125</v>
      </c>
      <c r="AA27" s="14">
        <v>1.578125</v>
      </c>
      <c r="AB27" s="11">
        <v>46.970415000000003</v>
      </c>
      <c r="AC27" s="12">
        <v>4044</v>
      </c>
      <c r="AD27" s="25">
        <f t="shared" si="14"/>
        <v>1.161484050445104E-2</v>
      </c>
      <c r="AE27" s="21"/>
    </row>
    <row r="28" spans="1:32" x14ac:dyDescent="0.25">
      <c r="A28" t="s">
        <v>5</v>
      </c>
      <c r="B28" s="23">
        <v>198.46899999999999</v>
      </c>
      <c r="C28" s="14">
        <v>181.40625</v>
      </c>
      <c r="D28" s="11">
        <v>446.55039599999998</v>
      </c>
      <c r="E28" s="12">
        <v>1170830</v>
      </c>
      <c r="F28" s="25">
        <f t="shared" si="15"/>
        <v>3.8139644184040377E-4</v>
      </c>
      <c r="G28" s="11"/>
      <c r="H28" s="23">
        <v>2.1560000000000001</v>
      </c>
      <c r="I28" s="14">
        <v>2.09375</v>
      </c>
      <c r="J28" s="11">
        <v>7.5721819999999997</v>
      </c>
      <c r="K28" s="12">
        <v>12230</v>
      </c>
      <c r="L28" s="25">
        <f t="shared" si="16"/>
        <v>6.1914816026165163E-4</v>
      </c>
      <c r="M28" s="11"/>
      <c r="N28" s="23">
        <v>180.25</v>
      </c>
      <c r="O28" s="14">
        <v>158.375</v>
      </c>
      <c r="P28" s="11">
        <v>386.34546999999998</v>
      </c>
      <c r="Q28" s="12">
        <v>1166842</v>
      </c>
      <c r="R28" s="25">
        <f t="shared" si="17"/>
        <v>3.3110349987401893E-4</v>
      </c>
      <c r="S28" s="11"/>
      <c r="T28" s="23">
        <v>143.047</v>
      </c>
      <c r="U28" s="14">
        <v>183.109375</v>
      </c>
      <c r="V28" s="11">
        <v>473.81358699999998</v>
      </c>
      <c r="W28" s="12">
        <v>1166856</v>
      </c>
      <c r="X28" s="25">
        <f t="shared" si="18"/>
        <v>4.0606003397162973E-4</v>
      </c>
      <c r="Y28" s="11"/>
      <c r="Z28" s="10">
        <v>1.328125</v>
      </c>
      <c r="AA28" s="14">
        <v>1.28125</v>
      </c>
      <c r="AB28" s="11">
        <v>44.064678999999998</v>
      </c>
      <c r="AC28" s="12">
        <v>4044</v>
      </c>
      <c r="AD28" s="25">
        <f t="shared" si="14"/>
        <v>1.0896310336300691E-2</v>
      </c>
      <c r="AE28" s="21"/>
    </row>
    <row r="29" spans="1:32" x14ac:dyDescent="0.25">
      <c r="A29" t="s">
        <v>6</v>
      </c>
      <c r="B29" s="23">
        <v>177.90600000000001</v>
      </c>
      <c r="C29" s="14">
        <v>199.5625</v>
      </c>
      <c r="D29" s="11">
        <v>368.236154</v>
      </c>
      <c r="E29" s="12">
        <v>1170830</v>
      </c>
      <c r="F29" s="25">
        <f t="shared" si="15"/>
        <v>3.1450864258688281E-4</v>
      </c>
      <c r="G29" s="11"/>
      <c r="H29" s="23">
        <v>2.0470000000000002</v>
      </c>
      <c r="I29" s="14">
        <v>2.078125</v>
      </c>
      <c r="J29" s="11">
        <v>7.8138709999999998</v>
      </c>
      <c r="K29" s="12">
        <v>12230</v>
      </c>
      <c r="L29" s="25">
        <f t="shared" si="16"/>
        <v>6.3891013900245301E-4</v>
      </c>
      <c r="M29" s="11"/>
      <c r="N29" s="23">
        <v>127.23399999999999</v>
      </c>
      <c r="O29" s="14">
        <v>157.28125</v>
      </c>
      <c r="P29" s="11">
        <v>383.21027199999997</v>
      </c>
      <c r="Q29" s="12">
        <v>1166842</v>
      </c>
      <c r="R29" s="25">
        <f t="shared" si="17"/>
        <v>3.2841659110659368E-4</v>
      </c>
      <c r="S29" s="11"/>
      <c r="T29" s="23">
        <v>133.578</v>
      </c>
      <c r="U29" s="14">
        <v>184.4375</v>
      </c>
      <c r="V29" s="11">
        <v>453.70621699999998</v>
      </c>
      <c r="W29" s="12">
        <v>1166856</v>
      </c>
      <c r="X29" s="25">
        <f t="shared" si="18"/>
        <v>3.88827941922568E-4</v>
      </c>
      <c r="Y29" s="11"/>
      <c r="Z29" s="10">
        <v>1.328125</v>
      </c>
      <c r="AA29" s="14">
        <v>1.28125</v>
      </c>
      <c r="AB29" s="11">
        <v>43.234484000000002</v>
      </c>
      <c r="AC29" s="12">
        <v>4044</v>
      </c>
      <c r="AD29" s="25">
        <f t="shared" si="14"/>
        <v>1.069101978239367E-2</v>
      </c>
      <c r="AE29" s="21"/>
    </row>
    <row r="30" spans="1:32" x14ac:dyDescent="0.25">
      <c r="A30" t="s">
        <v>7</v>
      </c>
      <c r="B30" s="23">
        <v>137.35900000000001</v>
      </c>
      <c r="C30" s="14">
        <v>195.703</v>
      </c>
      <c r="D30" s="11">
        <v>375.06236000000001</v>
      </c>
      <c r="E30" s="12">
        <v>1170830</v>
      </c>
      <c r="F30" s="25">
        <f t="shared" si="15"/>
        <v>3.2033887071564616E-4</v>
      </c>
      <c r="G30" s="11"/>
      <c r="H30" s="23">
        <v>2.1720000000000002</v>
      </c>
      <c r="I30" s="14">
        <v>2.09375</v>
      </c>
      <c r="J30" s="11">
        <v>7.5362920000000004</v>
      </c>
      <c r="K30" s="12">
        <v>12230</v>
      </c>
      <c r="L30" s="25">
        <f t="shared" si="16"/>
        <v>6.1621357318070321E-4</v>
      </c>
      <c r="M30" s="11"/>
      <c r="N30" s="23">
        <v>118.46899999999999</v>
      </c>
      <c r="O30" s="14">
        <v>178.75</v>
      </c>
      <c r="P30" s="11">
        <v>380.98565600000001</v>
      </c>
      <c r="Q30" s="12">
        <v>1166842</v>
      </c>
      <c r="R30" s="25">
        <f t="shared" si="17"/>
        <v>3.2651006391610859E-4</v>
      </c>
      <c r="S30" s="11"/>
      <c r="T30" s="23">
        <v>129</v>
      </c>
      <c r="U30" s="14">
        <v>161.96875</v>
      </c>
      <c r="V30" s="11">
        <v>451.03205600000001</v>
      </c>
      <c r="W30" s="12">
        <v>1166856</v>
      </c>
      <c r="X30" s="25">
        <f t="shared" si="18"/>
        <v>3.8653617584346315E-4</v>
      </c>
      <c r="Y30" s="11"/>
      <c r="Z30" s="10">
        <v>1.640625</v>
      </c>
      <c r="AA30" s="14">
        <v>1.5</v>
      </c>
      <c r="AB30" s="11">
        <v>43.120663</v>
      </c>
      <c r="AC30" s="12">
        <v>4044</v>
      </c>
      <c r="AD30" s="25">
        <f t="shared" si="14"/>
        <v>1.0662874134520278E-2</v>
      </c>
      <c r="AE30" s="21"/>
    </row>
    <row r="31" spans="1:32" x14ac:dyDescent="0.25">
      <c r="A31" t="s">
        <v>8</v>
      </c>
      <c r="B31" s="23">
        <v>187.15600000000001</v>
      </c>
      <c r="C31" s="14">
        <v>195.60900000000001</v>
      </c>
      <c r="D31" s="11">
        <v>369.13774000000001</v>
      </c>
      <c r="E31" s="12">
        <v>1170830</v>
      </c>
      <c r="F31" s="25">
        <f t="shared" si="15"/>
        <v>3.1527868264393639E-4</v>
      </c>
      <c r="G31" s="11"/>
      <c r="H31" s="23">
        <v>2</v>
      </c>
      <c r="I31" s="14">
        <v>1.90625</v>
      </c>
      <c r="J31" s="11">
        <v>7.4829270000000001</v>
      </c>
      <c r="K31" s="12">
        <v>12230</v>
      </c>
      <c r="L31" s="25">
        <f t="shared" si="16"/>
        <v>6.1185012264922318E-4</v>
      </c>
      <c r="M31" s="11"/>
      <c r="N31" s="23">
        <v>149.56299999999999</v>
      </c>
      <c r="O31" s="14">
        <v>168.609375</v>
      </c>
      <c r="P31" s="11">
        <v>387.17856669999998</v>
      </c>
      <c r="Q31" s="12">
        <v>1166842</v>
      </c>
      <c r="R31" s="25">
        <f t="shared" si="17"/>
        <v>3.3181747545940236E-4</v>
      </c>
      <c r="S31" s="11"/>
      <c r="T31" s="23">
        <v>155.14099999999999</v>
      </c>
      <c r="U31" s="14">
        <v>178.9375</v>
      </c>
      <c r="V31" s="11">
        <v>446.75962099999998</v>
      </c>
      <c r="W31" s="12">
        <v>1166856</v>
      </c>
      <c r="X31" s="25">
        <f t="shared" si="18"/>
        <v>3.8287468290860223E-4</v>
      </c>
      <c r="Y31" s="11"/>
      <c r="Z31" s="10">
        <v>1.421875</v>
      </c>
      <c r="AA31" s="14">
        <v>1.2032</v>
      </c>
      <c r="AB31" s="11">
        <v>43.002113000000001</v>
      </c>
      <c r="AC31" s="12">
        <v>4044</v>
      </c>
      <c r="AD31" s="25">
        <f t="shared" si="14"/>
        <v>1.0633559099901088E-2</v>
      </c>
      <c r="AE31" s="21"/>
    </row>
    <row r="32" spans="1:32" x14ac:dyDescent="0.25">
      <c r="A32" t="s">
        <v>9</v>
      </c>
      <c r="B32" s="23">
        <v>246.56</v>
      </c>
      <c r="C32" s="14">
        <v>199.125</v>
      </c>
      <c r="D32" s="11">
        <v>363.03891700000003</v>
      </c>
      <c r="E32" s="12">
        <v>1170830</v>
      </c>
      <c r="F32" s="25">
        <f t="shared" si="15"/>
        <v>3.1006970866820973E-4</v>
      </c>
      <c r="G32" s="11"/>
      <c r="H32" s="23">
        <v>1.609</v>
      </c>
      <c r="I32" s="14">
        <v>2.046875</v>
      </c>
      <c r="J32" s="11">
        <v>7.5444399999999998</v>
      </c>
      <c r="K32" s="12">
        <v>12230</v>
      </c>
      <c r="L32" s="25">
        <f t="shared" si="16"/>
        <v>6.1687980376124287E-4</v>
      </c>
      <c r="M32" s="11"/>
      <c r="N32" s="23">
        <v>113.361</v>
      </c>
      <c r="O32" s="14">
        <v>181.640625</v>
      </c>
      <c r="P32" s="11">
        <v>384.698913</v>
      </c>
      <c r="Q32" s="12">
        <v>1166842</v>
      </c>
      <c r="R32" s="25">
        <f t="shared" si="17"/>
        <v>3.2969237737414319E-4</v>
      </c>
      <c r="S32" s="11"/>
      <c r="T32" s="23">
        <v>166.625</v>
      </c>
      <c r="U32" s="14">
        <v>176.703125</v>
      </c>
      <c r="V32" s="11">
        <v>445.34757100000002</v>
      </c>
      <c r="W32" s="12">
        <v>1166856</v>
      </c>
      <c r="X32" s="25">
        <f t="shared" si="18"/>
        <v>3.816645507243396E-4</v>
      </c>
      <c r="Y32" s="11"/>
      <c r="Z32" s="10">
        <v>1.46875</v>
      </c>
      <c r="AA32" s="14">
        <v>1.140625</v>
      </c>
      <c r="AB32" s="11">
        <v>42.512901999999997</v>
      </c>
      <c r="AC32" s="12">
        <v>4044</v>
      </c>
      <c r="AD32" s="25">
        <f t="shared" si="14"/>
        <v>1.0512587042532145E-2</v>
      </c>
      <c r="AE32" s="21"/>
    </row>
    <row r="33" spans="1:31" x14ac:dyDescent="0.25">
      <c r="A33" t="s">
        <v>10</v>
      </c>
      <c r="B33" s="23">
        <v>272.34300000000002</v>
      </c>
      <c r="C33" s="14">
        <v>200.04679999999999</v>
      </c>
      <c r="D33" s="11">
        <v>369.23994900000002</v>
      </c>
      <c r="E33" s="12">
        <v>1170830</v>
      </c>
      <c r="F33" s="25">
        <f t="shared" si="15"/>
        <v>3.1536597883552697E-4</v>
      </c>
      <c r="G33" s="11"/>
      <c r="H33" s="23">
        <v>2.516</v>
      </c>
      <c r="I33" s="14">
        <v>2.75</v>
      </c>
      <c r="J33" s="11">
        <v>7.5164169999999997</v>
      </c>
      <c r="K33" s="12">
        <v>12230</v>
      </c>
      <c r="L33" s="25">
        <f t="shared" si="16"/>
        <v>6.145884709730171E-4</v>
      </c>
      <c r="M33" s="11"/>
      <c r="N33" s="23">
        <v>151.828</v>
      </c>
      <c r="O33" s="14">
        <v>159.171875</v>
      </c>
      <c r="P33" s="11">
        <v>383.48452200000003</v>
      </c>
      <c r="Q33" s="12">
        <v>1166842</v>
      </c>
      <c r="R33" s="25">
        <f t="shared" si="17"/>
        <v>3.2865162721259605E-4</v>
      </c>
      <c r="S33" s="11"/>
      <c r="T33" s="23">
        <v>148.203</v>
      </c>
      <c r="U33" s="14">
        <v>177.015625</v>
      </c>
      <c r="V33" s="11">
        <v>407.85874000000001</v>
      </c>
      <c r="W33" s="12">
        <v>1166856</v>
      </c>
      <c r="X33" s="25">
        <f t="shared" si="18"/>
        <v>3.4953648093680797E-4</v>
      </c>
      <c r="Y33" s="11"/>
      <c r="Z33" s="10">
        <v>1.484375</v>
      </c>
      <c r="AA33" s="14">
        <v>1.4375</v>
      </c>
      <c r="AB33" s="11">
        <v>43.544268000000002</v>
      </c>
      <c r="AC33" s="12">
        <v>4044</v>
      </c>
      <c r="AD33" s="25">
        <f t="shared" si="14"/>
        <v>1.0767623145400595E-2</v>
      </c>
      <c r="AE33" s="21"/>
    </row>
    <row r="34" spans="1:31" x14ac:dyDescent="0.25">
      <c r="A34" t="s">
        <v>11</v>
      </c>
      <c r="B34" s="23">
        <v>232.453</v>
      </c>
      <c r="C34" s="14">
        <v>196.96875</v>
      </c>
      <c r="D34" s="11">
        <v>381.29919699999999</v>
      </c>
      <c r="E34" s="12">
        <v>1170830</v>
      </c>
      <c r="F34" s="25">
        <f t="shared" si="15"/>
        <v>3.2566572175294451E-4</v>
      </c>
      <c r="G34" s="11"/>
      <c r="H34" s="23">
        <v>1.9059999999999999</v>
      </c>
      <c r="I34" s="14">
        <v>2.0625</v>
      </c>
      <c r="J34" s="11">
        <v>7.6183630000000004</v>
      </c>
      <c r="K34" s="12">
        <v>12230</v>
      </c>
      <c r="L34" s="25">
        <f t="shared" si="16"/>
        <v>6.2292420278004911E-4</v>
      </c>
      <c r="M34" s="11"/>
      <c r="N34" s="23">
        <v>159.59399999999999</v>
      </c>
      <c r="O34" s="14">
        <v>158.203125</v>
      </c>
      <c r="P34" s="11">
        <v>383.21027199999997</v>
      </c>
      <c r="Q34" s="12">
        <v>1166842</v>
      </c>
      <c r="R34" s="25">
        <f t="shared" si="17"/>
        <v>3.2841659110659368E-4</v>
      </c>
      <c r="S34" s="11"/>
      <c r="T34" s="23">
        <v>161.35900000000001</v>
      </c>
      <c r="U34" s="14">
        <v>172.140625</v>
      </c>
      <c r="V34" s="11">
        <v>420.45599499999997</v>
      </c>
      <c r="W34" s="12">
        <v>1166856</v>
      </c>
      <c r="X34" s="25">
        <f t="shared" si="18"/>
        <v>3.6033237606011365E-4</v>
      </c>
      <c r="Y34" s="11"/>
      <c r="Z34" s="10">
        <v>1.5769</v>
      </c>
      <c r="AA34" s="14">
        <v>1.421875</v>
      </c>
      <c r="AB34" s="11">
        <v>43.463766999999997</v>
      </c>
      <c r="AC34" s="12">
        <v>4044</v>
      </c>
      <c r="AD34" s="25">
        <f t="shared" si="14"/>
        <v>1.0747716864490603E-2</v>
      </c>
      <c r="AE34" s="21"/>
    </row>
    <row r="35" spans="1:31" x14ac:dyDescent="0.25">
      <c r="A35" t="s">
        <v>12</v>
      </c>
      <c r="B35" s="23">
        <v>161.34399999999999</v>
      </c>
      <c r="C35" s="14">
        <v>185.75</v>
      </c>
      <c r="D35" s="11">
        <v>358.04860600000001</v>
      </c>
      <c r="E35" s="12">
        <v>1170830</v>
      </c>
      <c r="F35" s="25">
        <f t="shared" si="15"/>
        <v>3.0580750920287318E-4</v>
      </c>
      <c r="G35" s="11"/>
      <c r="H35" s="23">
        <v>2.0310000000000001</v>
      </c>
      <c r="I35" s="14">
        <v>2.03125</v>
      </c>
      <c r="J35" s="11">
        <v>7.4806619999999997</v>
      </c>
      <c r="K35" s="12">
        <v>12230</v>
      </c>
      <c r="L35" s="25">
        <f t="shared" si="16"/>
        <v>6.1166492232215858E-4</v>
      </c>
      <c r="M35" s="11"/>
      <c r="N35" s="23">
        <v>162.547</v>
      </c>
      <c r="O35" s="14">
        <v>158.234375</v>
      </c>
      <c r="P35" s="11">
        <v>385.54130099999998</v>
      </c>
      <c r="Q35" s="12">
        <v>1166842</v>
      </c>
      <c r="R35" s="25">
        <f t="shared" si="17"/>
        <v>3.3041431573426394E-4</v>
      </c>
      <c r="S35" s="11"/>
      <c r="T35" s="23">
        <v>155.203</v>
      </c>
      <c r="U35" s="14">
        <v>176.625</v>
      </c>
      <c r="V35" s="11">
        <v>429.94359700000001</v>
      </c>
      <c r="W35" s="12">
        <v>1166856</v>
      </c>
      <c r="X35" s="25">
        <f t="shared" si="18"/>
        <v>3.6846328681516827E-4</v>
      </c>
      <c r="Y35" s="11"/>
      <c r="Z35" s="10">
        <v>1.4540999999999999</v>
      </c>
      <c r="AA35" s="14">
        <v>1.484375</v>
      </c>
      <c r="AB35" s="11">
        <v>43.819142999999997</v>
      </c>
      <c r="AC35" s="12">
        <v>4044</v>
      </c>
      <c r="AD35" s="25">
        <f t="shared" si="14"/>
        <v>1.083559421364985E-2</v>
      </c>
      <c r="AE35" s="21"/>
    </row>
    <row r="36" spans="1:31" x14ac:dyDescent="0.25">
      <c r="A36" t="s">
        <v>16</v>
      </c>
      <c r="B36" s="24">
        <f>MEDIAN(B26:B35)</f>
        <v>185.11700000000002</v>
      </c>
      <c r="C36" s="17">
        <f>MEDIAN(C26:C35)</f>
        <v>196.33587499999999</v>
      </c>
      <c r="D36" s="2">
        <f t="shared" ref="D36" si="19">MEDIAN(D26:D35)</f>
        <v>372.15115450000002</v>
      </c>
      <c r="E36" s="12">
        <v>1170830</v>
      </c>
      <c r="F36" s="26">
        <f xml:space="preserve"> D36/E36</f>
        <v>3.1785242477558659E-4</v>
      </c>
      <c r="G36" s="2">
        <f>SUM(AVERAGE(B36:C36),D36)</f>
        <v>562.87759200000005</v>
      </c>
      <c r="H36" s="15">
        <f>MEDIAN(H26:H35)</f>
        <v>2.0390000000000001</v>
      </c>
      <c r="I36" s="17">
        <f>MEDIAN(I26:I35)</f>
        <v>2.0859375</v>
      </c>
      <c r="J36" s="2">
        <f t="shared" ref="J36" si="20">MEDIAN(J26:J35)</f>
        <v>7.5583109999999998</v>
      </c>
      <c r="K36" s="12">
        <v>12230</v>
      </c>
      <c r="L36" s="26">
        <f t="shared" si="16"/>
        <v>6.1801398201144725E-4</v>
      </c>
      <c r="M36" s="2">
        <f t="shared" ref="M36" si="21">SUM(AVERAGE(H36:I36),J36)</f>
        <v>9.6207797500000005</v>
      </c>
      <c r="N36" s="15">
        <f>MEDIAN(N26:N35)</f>
        <v>155.71100000000001</v>
      </c>
      <c r="O36" s="17">
        <f>MEDIAN(O26:O35)</f>
        <v>159.390625</v>
      </c>
      <c r="P36" s="2">
        <f t="shared" ref="P36" si="22">MEDIAN(P26:P35)</f>
        <v>384.09171750000002</v>
      </c>
      <c r="Q36" s="12">
        <v>1166842</v>
      </c>
      <c r="R36" s="26">
        <f t="shared" si="17"/>
        <v>3.2917200229336962E-4</v>
      </c>
      <c r="S36" s="2">
        <f t="shared" ref="S36" si="23">SUM(AVERAGE(N36:O36),P36)</f>
        <v>541.64253000000008</v>
      </c>
      <c r="T36" s="15">
        <f>MEDIAN(T26:T35)</f>
        <v>155.172</v>
      </c>
      <c r="U36" s="17">
        <f>MEDIAN(U26:U35)</f>
        <v>177.9765625</v>
      </c>
      <c r="V36" s="2">
        <f t="shared" ref="V36" si="24">MEDIAN(V26:V35)</f>
        <v>448.89583849999997</v>
      </c>
      <c r="W36" s="12">
        <v>1166856</v>
      </c>
      <c r="X36" s="26">
        <f t="shared" si="18"/>
        <v>3.8470542937603266E-4</v>
      </c>
      <c r="Y36" s="2">
        <f t="shared" ref="Y36" si="25">SUM(AVERAGE(T36:U36),V36)</f>
        <v>615.47011974999998</v>
      </c>
      <c r="Z36" s="15">
        <f>MEDIAN(Z26:Z35)</f>
        <v>1.461425</v>
      </c>
      <c r="AA36" s="17">
        <f>MEDIAN(AA26:AA35)</f>
        <v>1.4296875</v>
      </c>
      <c r="AB36" s="2">
        <f t="shared" ref="AB36" si="26">MEDIAN(AB26:AB35)</f>
        <v>43.504017500000003</v>
      </c>
      <c r="AC36" s="12">
        <v>4044</v>
      </c>
      <c r="AD36" s="26">
        <f t="shared" si="14"/>
        <v>1.07576700049456E-2</v>
      </c>
      <c r="AE36" s="1">
        <f t="shared" ref="AE36" si="27">SUM(AVERAGE(Z36:AA36),AB36)</f>
        <v>44.949573750000006</v>
      </c>
    </row>
  </sheetData>
  <sortState xmlns:xlrd2="http://schemas.microsoft.com/office/spreadsheetml/2017/richdata2" ref="V26:V33">
    <sortCondition descending="1" ref="V26"/>
  </sortState>
  <mergeCells count="12">
    <mergeCell ref="A1:C1"/>
    <mergeCell ref="A21:C21"/>
    <mergeCell ref="Z3:AF3"/>
    <mergeCell ref="N3:S3"/>
    <mergeCell ref="T3:Y3"/>
    <mergeCell ref="H3:M3"/>
    <mergeCell ref="B3:G3"/>
    <mergeCell ref="B23:G23"/>
    <mergeCell ref="H23:M23"/>
    <mergeCell ref="N23:S23"/>
    <mergeCell ref="T23:Y23"/>
    <mergeCell ref="Z23:AF23"/>
  </mergeCells>
  <phoneticPr fontId="2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F534-88DD-4344-B2BE-E04FF77587E6}">
  <dimension ref="A1:AG37"/>
  <sheetViews>
    <sheetView workbookViewId="0">
      <selection activeCell="C21" sqref="C21"/>
    </sheetView>
  </sheetViews>
  <sheetFormatPr baseColWidth="10" defaultRowHeight="15" x14ac:dyDescent="0.25"/>
  <cols>
    <col min="2" max="2" width="18.7109375" bestFit="1" customWidth="1"/>
    <col min="3" max="3" width="20.28515625" bestFit="1" customWidth="1"/>
    <col min="4" max="4" width="14.5703125" bestFit="1" customWidth="1"/>
    <col min="5" max="5" width="14.42578125" bestFit="1" customWidth="1"/>
    <col min="6" max="6" width="13.7109375" bestFit="1" customWidth="1"/>
    <col min="8" max="8" width="18.7109375" bestFit="1" customWidth="1"/>
    <col min="9" max="9" width="20.28515625" bestFit="1" customWidth="1"/>
    <col min="11" max="11" width="14.42578125" bestFit="1" customWidth="1"/>
    <col min="12" max="12" width="13.7109375" bestFit="1" customWidth="1"/>
    <col min="14" max="14" width="18.7109375" bestFit="1" customWidth="1"/>
    <col min="15" max="15" width="20.28515625" bestFit="1" customWidth="1"/>
    <col min="17" max="17" width="14.42578125" bestFit="1" customWidth="1"/>
    <col min="18" max="18" width="13.7109375" bestFit="1" customWidth="1"/>
    <col min="20" max="20" width="18.7109375" bestFit="1" customWidth="1"/>
    <col min="21" max="21" width="20.28515625" bestFit="1" customWidth="1"/>
    <col min="23" max="23" width="14.42578125" bestFit="1" customWidth="1"/>
    <col min="24" max="24" width="13.7109375" bestFit="1" customWidth="1"/>
    <col min="26" max="26" width="18.7109375" bestFit="1" customWidth="1"/>
    <col min="27" max="27" width="20.28515625" bestFit="1" customWidth="1"/>
    <col min="29" max="29" width="14.42578125" bestFit="1" customWidth="1"/>
    <col min="30" max="30" width="13.7109375" bestFit="1" customWidth="1"/>
    <col min="32" max="32" width="14.42578125" bestFit="1" customWidth="1"/>
    <col min="33" max="33" width="14.42578125" customWidth="1"/>
  </cols>
  <sheetData>
    <row r="1" spans="1:33" ht="18.75" x14ac:dyDescent="0.3">
      <c r="A1" s="35" t="s">
        <v>24</v>
      </c>
      <c r="B1" s="35"/>
    </row>
    <row r="3" spans="1:33" x14ac:dyDescent="0.25">
      <c r="B3" s="32" t="s">
        <v>0</v>
      </c>
      <c r="C3" s="33"/>
      <c r="D3" s="33"/>
      <c r="E3" s="33"/>
      <c r="F3" s="33"/>
      <c r="G3" s="33"/>
      <c r="H3" s="32" t="s">
        <v>13</v>
      </c>
      <c r="I3" s="33"/>
      <c r="J3" s="33"/>
      <c r="K3" s="33"/>
      <c r="L3" s="33"/>
      <c r="M3" s="33"/>
      <c r="N3" s="32" t="s">
        <v>14</v>
      </c>
      <c r="O3" s="33"/>
      <c r="P3" s="33"/>
      <c r="Q3" s="33"/>
      <c r="R3" s="33"/>
      <c r="S3" s="33"/>
      <c r="T3" s="32" t="s">
        <v>15</v>
      </c>
      <c r="U3" s="33"/>
      <c r="V3" s="33"/>
      <c r="W3" s="33"/>
      <c r="X3" s="33"/>
      <c r="Y3" s="33"/>
      <c r="Z3" s="34" t="s">
        <v>17</v>
      </c>
      <c r="AA3" s="34"/>
      <c r="AB3" s="34"/>
      <c r="AC3" s="34"/>
      <c r="AD3" s="34"/>
      <c r="AE3" s="34"/>
      <c r="AF3" s="34"/>
      <c r="AG3" s="27"/>
    </row>
    <row r="4" spans="1:33" x14ac:dyDescent="0.25">
      <c r="B4" s="28" t="s">
        <v>2</v>
      </c>
      <c r="C4" s="18" t="s">
        <v>3</v>
      </c>
      <c r="D4" s="19"/>
      <c r="E4" s="19"/>
      <c r="F4" s="19"/>
      <c r="G4" s="19"/>
      <c r="H4" s="28" t="s">
        <v>2</v>
      </c>
      <c r="I4" s="18" t="s">
        <v>3</v>
      </c>
      <c r="J4" s="19"/>
      <c r="K4" s="19"/>
      <c r="L4" s="19"/>
      <c r="M4" s="19"/>
      <c r="N4" s="28" t="s">
        <v>2</v>
      </c>
      <c r="O4" s="18" t="s">
        <v>3</v>
      </c>
      <c r="P4" s="19"/>
      <c r="Q4" s="19"/>
      <c r="R4" s="19"/>
      <c r="S4" s="19"/>
      <c r="T4" s="28" t="s">
        <v>2</v>
      </c>
      <c r="U4" s="18" t="s">
        <v>3</v>
      </c>
      <c r="V4" s="19"/>
      <c r="W4" s="19"/>
      <c r="X4" s="19"/>
      <c r="Y4" s="19"/>
      <c r="Z4" s="28" t="s">
        <v>2</v>
      </c>
      <c r="AA4" s="18" t="s">
        <v>3</v>
      </c>
      <c r="AB4" s="19"/>
      <c r="AC4" s="19"/>
      <c r="AD4" s="19"/>
      <c r="AE4" s="19"/>
      <c r="AF4" s="19"/>
      <c r="AG4" s="19"/>
    </row>
    <row r="5" spans="1:33" ht="15.75" thickBot="1" x14ac:dyDescent="0.3">
      <c r="A5" s="6"/>
      <c r="B5" s="7" t="s">
        <v>18</v>
      </c>
      <c r="C5" s="13" t="s">
        <v>18</v>
      </c>
      <c r="D5" s="8" t="s">
        <v>19</v>
      </c>
      <c r="E5" s="8" t="s">
        <v>21</v>
      </c>
      <c r="F5" s="8" t="s">
        <v>22</v>
      </c>
      <c r="G5" s="8" t="s">
        <v>20</v>
      </c>
      <c r="H5" s="7" t="s">
        <v>18</v>
      </c>
      <c r="I5" s="13" t="s">
        <v>18</v>
      </c>
      <c r="J5" s="8" t="s">
        <v>19</v>
      </c>
      <c r="K5" s="8" t="s">
        <v>21</v>
      </c>
      <c r="L5" s="8" t="s">
        <v>22</v>
      </c>
      <c r="M5" s="8" t="s">
        <v>20</v>
      </c>
      <c r="N5" s="7" t="s">
        <v>18</v>
      </c>
      <c r="O5" s="13" t="s">
        <v>18</v>
      </c>
      <c r="P5" s="8" t="s">
        <v>19</v>
      </c>
      <c r="Q5" s="8" t="s">
        <v>21</v>
      </c>
      <c r="R5" s="8" t="s">
        <v>22</v>
      </c>
      <c r="S5" s="8" t="s">
        <v>20</v>
      </c>
      <c r="T5" s="7" t="s">
        <v>18</v>
      </c>
      <c r="U5" s="13" t="s">
        <v>18</v>
      </c>
      <c r="V5" s="8" t="s">
        <v>19</v>
      </c>
      <c r="W5" s="8" t="s">
        <v>21</v>
      </c>
      <c r="X5" s="8" t="s">
        <v>22</v>
      </c>
      <c r="Y5" s="8" t="s">
        <v>20</v>
      </c>
      <c r="Z5" s="7" t="s">
        <v>18</v>
      </c>
      <c r="AA5" s="13" t="s">
        <v>18</v>
      </c>
      <c r="AB5" s="8" t="s">
        <v>19</v>
      </c>
      <c r="AC5" s="8" t="s">
        <v>21</v>
      </c>
      <c r="AD5" s="8" t="s">
        <v>22</v>
      </c>
      <c r="AE5" s="9" t="s">
        <v>20</v>
      </c>
      <c r="AG5" s="29"/>
    </row>
    <row r="6" spans="1:33" x14ac:dyDescent="0.25">
      <c r="A6" t="s">
        <v>1</v>
      </c>
      <c r="B6" s="22">
        <v>183.078</v>
      </c>
      <c r="C6" s="14">
        <v>198.5625</v>
      </c>
      <c r="D6" s="11">
        <v>4411.6736179999998</v>
      </c>
      <c r="E6" s="12">
        <v>1170604</v>
      </c>
      <c r="F6" s="25">
        <f xml:space="preserve"> D6/E6</f>
        <v>3.7687156527741231E-3</v>
      </c>
      <c r="G6" s="11"/>
      <c r="H6" s="22">
        <v>1.891</v>
      </c>
      <c r="I6" s="14">
        <v>2.5</v>
      </c>
      <c r="J6" s="11">
        <v>67.091958000000005</v>
      </c>
      <c r="K6" s="12">
        <v>12230</v>
      </c>
      <c r="L6" s="25">
        <f xml:space="preserve"> J6/K6</f>
        <v>5.4858510220768602E-3</v>
      </c>
      <c r="M6" s="11"/>
      <c r="N6" s="22">
        <v>187.922</v>
      </c>
      <c r="O6" s="14">
        <v>160.640625</v>
      </c>
      <c r="P6" s="11"/>
      <c r="Q6" s="12"/>
      <c r="R6" s="11" t="e">
        <f xml:space="preserve"> P6/Q6</f>
        <v>#DIV/0!</v>
      </c>
      <c r="S6" s="11"/>
      <c r="T6" s="22">
        <v>175.5</v>
      </c>
      <c r="U6" s="14">
        <v>193.890625</v>
      </c>
      <c r="V6" s="11"/>
      <c r="W6" s="12"/>
      <c r="X6" s="11" t="e">
        <f xml:space="preserve"> V6/W6</f>
        <v>#DIV/0!</v>
      </c>
      <c r="Y6" s="11"/>
      <c r="Z6" s="10">
        <v>1.609375</v>
      </c>
      <c r="AA6" s="14">
        <v>1.46875</v>
      </c>
      <c r="AB6" s="11">
        <v>20.458960000000001</v>
      </c>
      <c r="AC6" s="12">
        <v>4044</v>
      </c>
      <c r="AD6" s="25">
        <f t="shared" ref="AD6:AD16" si="0" xml:space="preserve"> AB6/AC6</f>
        <v>5.0590900098911968E-3</v>
      </c>
      <c r="AE6" s="21"/>
      <c r="AG6" s="12"/>
    </row>
    <row r="7" spans="1:33" x14ac:dyDescent="0.25">
      <c r="A7" t="s">
        <v>4</v>
      </c>
      <c r="B7" s="23">
        <v>182.51599999999999</v>
      </c>
      <c r="C7" s="14">
        <v>148.89060000000001</v>
      </c>
      <c r="D7" s="11">
        <v>4534.9997789999998</v>
      </c>
      <c r="E7" s="12">
        <v>1170604</v>
      </c>
      <c r="F7" s="25">
        <f t="shared" ref="F7:F15" si="1" xml:space="preserve"> D7/E7</f>
        <v>3.8740682408397713E-3</v>
      </c>
      <c r="G7" s="11"/>
      <c r="H7" s="23">
        <v>2.5649999999999999</v>
      </c>
      <c r="I7" s="14">
        <v>2.484375</v>
      </c>
      <c r="J7" s="11">
        <v>63.994548999999999</v>
      </c>
      <c r="K7" s="12">
        <v>12230</v>
      </c>
      <c r="L7" s="25">
        <f t="shared" ref="L7:L16" si="2" xml:space="preserve"> J7/K7</f>
        <v>5.2325878168438264E-3</v>
      </c>
      <c r="M7" s="11"/>
      <c r="N7" s="23">
        <v>186.34399999999999</v>
      </c>
      <c r="O7" s="14">
        <v>159.609375</v>
      </c>
      <c r="P7" s="11"/>
      <c r="Q7" s="12"/>
      <c r="R7" s="11" t="e">
        <f t="shared" ref="R7:R16" si="3" xml:space="preserve"> P7/Q7</f>
        <v>#DIV/0!</v>
      </c>
      <c r="S7" s="11"/>
      <c r="T7" s="23">
        <v>205.68799999999999</v>
      </c>
      <c r="U7" s="14">
        <v>188.859375</v>
      </c>
      <c r="V7" s="11"/>
      <c r="W7" s="12"/>
      <c r="X7" s="11" t="e">
        <f t="shared" ref="X7:X16" si="4" xml:space="preserve"> V7/W7</f>
        <v>#DIV/0!</v>
      </c>
      <c r="Y7" s="11"/>
      <c r="Z7" s="10">
        <v>1.328125</v>
      </c>
      <c r="AA7" s="14">
        <v>1.578125</v>
      </c>
      <c r="AB7" s="11">
        <v>20.334875</v>
      </c>
      <c r="AC7" s="12">
        <v>4044</v>
      </c>
      <c r="AD7" s="25">
        <f t="shared" si="0"/>
        <v>5.0284062809099906E-3</v>
      </c>
      <c r="AE7" s="21"/>
      <c r="AG7" s="12"/>
    </row>
    <row r="8" spans="1:33" x14ac:dyDescent="0.25">
      <c r="A8" t="s">
        <v>5</v>
      </c>
      <c r="B8" s="23">
        <v>198.46899999999999</v>
      </c>
      <c r="C8" s="14">
        <v>181.40625</v>
      </c>
      <c r="D8" s="11">
        <v>3902.1736890000002</v>
      </c>
      <c r="E8" s="12">
        <v>1170604</v>
      </c>
      <c r="F8" s="25">
        <f t="shared" si="1"/>
        <v>3.3334703187414363E-3</v>
      </c>
      <c r="G8" s="11"/>
      <c r="H8" s="23">
        <v>2.1560000000000001</v>
      </c>
      <c r="I8" s="14">
        <v>2.09375</v>
      </c>
      <c r="J8" s="11">
        <v>17.411193000000001</v>
      </c>
      <c r="K8" s="12">
        <v>12230</v>
      </c>
      <c r="L8" s="25">
        <f t="shared" si="2"/>
        <v>1.4236461978740802E-3</v>
      </c>
      <c r="M8" s="11"/>
      <c r="N8" s="23">
        <v>180.25</v>
      </c>
      <c r="O8" s="14">
        <v>158.375</v>
      </c>
      <c r="P8" s="11"/>
      <c r="Q8" s="12"/>
      <c r="R8" s="11" t="e">
        <f t="shared" si="3"/>
        <v>#DIV/0!</v>
      </c>
      <c r="S8" s="11"/>
      <c r="T8" s="23">
        <v>143.047</v>
      </c>
      <c r="U8" s="14">
        <v>183.109375</v>
      </c>
      <c r="V8" s="11"/>
      <c r="W8" s="12"/>
      <c r="X8" s="11" t="e">
        <f t="shared" si="4"/>
        <v>#DIV/0!</v>
      </c>
      <c r="Y8" s="11"/>
      <c r="Z8" s="10">
        <v>1.328125</v>
      </c>
      <c r="AA8" s="14">
        <v>1.28125</v>
      </c>
      <c r="AB8" s="11">
        <v>16.144935</v>
      </c>
      <c r="AC8" s="12">
        <v>4044</v>
      </c>
      <c r="AD8" s="25">
        <f t="shared" si="0"/>
        <v>3.99231824925816E-3</v>
      </c>
      <c r="AE8" s="21"/>
      <c r="AG8" s="12"/>
    </row>
    <row r="9" spans="1:33" x14ac:dyDescent="0.25">
      <c r="A9" t="s">
        <v>6</v>
      </c>
      <c r="B9" s="23">
        <v>177.90600000000001</v>
      </c>
      <c r="C9" s="14">
        <v>199.5625</v>
      </c>
      <c r="D9" s="11"/>
      <c r="E9" s="12"/>
      <c r="F9" s="25" t="e">
        <f t="shared" si="1"/>
        <v>#DIV/0!</v>
      </c>
      <c r="G9" s="11"/>
      <c r="H9" s="23">
        <v>2.0470000000000002</v>
      </c>
      <c r="I9" s="14">
        <v>2.078125</v>
      </c>
      <c r="J9" s="11">
        <v>63.924312999999998</v>
      </c>
      <c r="K9" s="12">
        <v>12230</v>
      </c>
      <c r="L9" s="25">
        <f t="shared" si="2"/>
        <v>5.2268448896156993E-3</v>
      </c>
      <c r="M9" s="11"/>
      <c r="N9" s="23">
        <v>127.23399999999999</v>
      </c>
      <c r="O9" s="14">
        <v>157.28125</v>
      </c>
      <c r="P9" s="11"/>
      <c r="Q9" s="12"/>
      <c r="R9" s="11" t="e">
        <f t="shared" si="3"/>
        <v>#DIV/0!</v>
      </c>
      <c r="S9" s="11"/>
      <c r="T9" s="23">
        <v>133.578</v>
      </c>
      <c r="U9" s="14">
        <v>184.4375</v>
      </c>
      <c r="V9" s="11"/>
      <c r="W9" s="12"/>
      <c r="X9" s="11" t="e">
        <f t="shared" si="4"/>
        <v>#DIV/0!</v>
      </c>
      <c r="Y9" s="11"/>
      <c r="Z9" s="10">
        <v>1.328125</v>
      </c>
      <c r="AA9" s="14">
        <v>1.28125</v>
      </c>
      <c r="AB9" s="11">
        <v>16.122743</v>
      </c>
      <c r="AC9" s="12">
        <v>4044</v>
      </c>
      <c r="AD9" s="25">
        <f t="shared" si="0"/>
        <v>3.9868306132542037E-3</v>
      </c>
      <c r="AE9" s="21"/>
      <c r="AG9" s="12"/>
    </row>
    <row r="10" spans="1:33" x14ac:dyDescent="0.25">
      <c r="A10" t="s">
        <v>7</v>
      </c>
      <c r="B10" s="23">
        <v>137.35900000000001</v>
      </c>
      <c r="C10" s="14">
        <v>195.703</v>
      </c>
      <c r="D10" s="11"/>
      <c r="E10" s="12"/>
      <c r="F10" s="25" t="e">
        <f t="shared" si="1"/>
        <v>#DIV/0!</v>
      </c>
      <c r="G10" s="11"/>
      <c r="H10" s="23">
        <v>2.1720000000000002</v>
      </c>
      <c r="I10" s="14">
        <v>2.09375</v>
      </c>
      <c r="J10" s="11">
        <v>10.04387</v>
      </c>
      <c r="K10" s="12">
        <v>12230</v>
      </c>
      <c r="L10" s="25">
        <f t="shared" si="2"/>
        <v>8.2124856909239572E-4</v>
      </c>
      <c r="M10" s="11"/>
      <c r="N10" s="23">
        <v>118.46899999999999</v>
      </c>
      <c r="O10" s="14">
        <v>178.75</v>
      </c>
      <c r="P10" s="11"/>
      <c r="Q10" s="12"/>
      <c r="R10" s="11" t="e">
        <f t="shared" si="3"/>
        <v>#DIV/0!</v>
      </c>
      <c r="S10" s="11"/>
      <c r="T10" s="23">
        <v>129</v>
      </c>
      <c r="U10" s="14">
        <v>161.96875</v>
      </c>
      <c r="V10" s="11"/>
      <c r="W10" s="12"/>
      <c r="X10" s="11" t="e">
        <f t="shared" si="4"/>
        <v>#DIV/0!</v>
      </c>
      <c r="Y10" s="11"/>
      <c r="Z10" s="10">
        <v>1.640625</v>
      </c>
      <c r="AA10" s="14">
        <v>1.5</v>
      </c>
      <c r="AB10" s="11">
        <v>16.264531000000002</v>
      </c>
      <c r="AC10" s="12">
        <v>4044</v>
      </c>
      <c r="AD10" s="25">
        <f t="shared" si="0"/>
        <v>4.0218919386745804E-3</v>
      </c>
      <c r="AE10" s="21"/>
      <c r="AG10" s="12"/>
    </row>
    <row r="11" spans="1:33" x14ac:dyDescent="0.25">
      <c r="A11" t="s">
        <v>8</v>
      </c>
      <c r="B11" s="23">
        <v>187.15600000000001</v>
      </c>
      <c r="C11" s="14">
        <v>195.60900000000001</v>
      </c>
      <c r="D11" s="11"/>
      <c r="E11" s="12"/>
      <c r="F11" s="25" t="e">
        <f t="shared" si="1"/>
        <v>#DIV/0!</v>
      </c>
      <c r="G11" s="11"/>
      <c r="H11" s="23">
        <v>2</v>
      </c>
      <c r="I11" s="14">
        <v>1.90625</v>
      </c>
      <c r="J11" s="11"/>
      <c r="K11" s="12">
        <v>12230</v>
      </c>
      <c r="L11" s="25">
        <f t="shared" si="2"/>
        <v>0</v>
      </c>
      <c r="M11" s="11"/>
      <c r="N11" s="23">
        <v>149.56299999999999</v>
      </c>
      <c r="O11" s="14">
        <v>168.609375</v>
      </c>
      <c r="P11" s="11"/>
      <c r="Q11" s="12"/>
      <c r="R11" s="11" t="e">
        <f t="shared" si="3"/>
        <v>#DIV/0!</v>
      </c>
      <c r="S11" s="11"/>
      <c r="T11" s="23">
        <v>155.14099999999999</v>
      </c>
      <c r="U11" s="14">
        <v>178.9375</v>
      </c>
      <c r="V11" s="11"/>
      <c r="W11" s="12"/>
      <c r="X11" s="11" t="e">
        <f t="shared" si="4"/>
        <v>#DIV/0!</v>
      </c>
      <c r="Y11" s="11"/>
      <c r="Z11" s="10">
        <v>1.421875</v>
      </c>
      <c r="AA11" s="14">
        <v>1.2032</v>
      </c>
      <c r="AB11" s="11">
        <v>16.418928999999999</v>
      </c>
      <c r="AC11" s="12">
        <v>4044</v>
      </c>
      <c r="AD11" s="25">
        <f t="shared" si="0"/>
        <v>4.0600714638971309E-3</v>
      </c>
      <c r="AE11" s="21"/>
      <c r="AG11" s="12"/>
    </row>
    <row r="12" spans="1:33" x14ac:dyDescent="0.25">
      <c r="A12" t="s">
        <v>9</v>
      </c>
      <c r="B12" s="23">
        <v>246.56</v>
      </c>
      <c r="C12" s="14">
        <v>199.125</v>
      </c>
      <c r="D12" s="11"/>
      <c r="E12" s="12"/>
      <c r="F12" s="25" t="e">
        <f t="shared" si="1"/>
        <v>#DIV/0!</v>
      </c>
      <c r="G12" s="11"/>
      <c r="H12" s="23">
        <v>1.609</v>
      </c>
      <c r="I12" s="14">
        <v>2.046875</v>
      </c>
      <c r="J12" s="11"/>
      <c r="K12" s="12">
        <v>12230</v>
      </c>
      <c r="L12" s="25">
        <f t="shared" si="2"/>
        <v>0</v>
      </c>
      <c r="M12" s="11"/>
      <c r="N12" s="23">
        <v>113.361</v>
      </c>
      <c r="O12" s="14">
        <v>181.640625</v>
      </c>
      <c r="P12" s="11"/>
      <c r="Q12" s="12"/>
      <c r="R12" s="11" t="e">
        <f t="shared" si="3"/>
        <v>#DIV/0!</v>
      </c>
      <c r="S12" s="11"/>
      <c r="T12" s="23">
        <v>166.625</v>
      </c>
      <c r="U12" s="14">
        <v>176.703125</v>
      </c>
      <c r="V12" s="11"/>
      <c r="W12" s="12"/>
      <c r="X12" s="11" t="e">
        <f t="shared" si="4"/>
        <v>#DIV/0!</v>
      </c>
      <c r="Y12" s="11"/>
      <c r="Z12" s="10">
        <v>1.46875</v>
      </c>
      <c r="AA12" s="14">
        <v>1.140625</v>
      </c>
      <c r="AB12" s="11">
        <v>16.049195000000001</v>
      </c>
      <c r="AC12" s="12">
        <v>4044</v>
      </c>
      <c r="AD12" s="25">
        <f t="shared" si="0"/>
        <v>3.9686436696340262E-3</v>
      </c>
      <c r="AE12" s="21"/>
      <c r="AG12" s="12"/>
    </row>
    <row r="13" spans="1:33" x14ac:dyDescent="0.25">
      <c r="A13" t="s">
        <v>10</v>
      </c>
      <c r="B13" s="23">
        <v>272.34300000000002</v>
      </c>
      <c r="C13" s="14">
        <v>200.04679999999999</v>
      </c>
      <c r="D13" s="11"/>
      <c r="E13" s="12"/>
      <c r="F13" s="25" t="e">
        <f t="shared" si="1"/>
        <v>#DIV/0!</v>
      </c>
      <c r="G13" s="11"/>
      <c r="H13" s="23">
        <v>2.516</v>
      </c>
      <c r="I13" s="14">
        <v>2.75</v>
      </c>
      <c r="J13" s="11"/>
      <c r="K13" s="12">
        <v>12230</v>
      </c>
      <c r="L13" s="25">
        <f t="shared" si="2"/>
        <v>0</v>
      </c>
      <c r="M13" s="11"/>
      <c r="N13" s="23">
        <v>151.828</v>
      </c>
      <c r="O13" s="14">
        <v>159.171875</v>
      </c>
      <c r="P13" s="11"/>
      <c r="Q13" s="12"/>
      <c r="R13" s="11" t="e">
        <f t="shared" si="3"/>
        <v>#DIV/0!</v>
      </c>
      <c r="S13" s="11"/>
      <c r="T13" s="23">
        <v>148.203</v>
      </c>
      <c r="U13" s="14">
        <v>177.015625</v>
      </c>
      <c r="V13" s="11"/>
      <c r="W13" s="12"/>
      <c r="X13" s="11" t="e">
        <f t="shared" si="4"/>
        <v>#DIV/0!</v>
      </c>
      <c r="Y13" s="11"/>
      <c r="Z13" s="10">
        <v>1.484375</v>
      </c>
      <c r="AA13" s="14">
        <v>1.4375</v>
      </c>
      <c r="AB13" s="11">
        <v>17.185749999999999</v>
      </c>
      <c r="AC13" s="12">
        <v>4044</v>
      </c>
      <c r="AD13" s="25">
        <f t="shared" si="0"/>
        <v>4.2496909000989116E-3</v>
      </c>
      <c r="AE13" s="21"/>
      <c r="AG13" s="12"/>
    </row>
    <row r="14" spans="1:33" x14ac:dyDescent="0.25">
      <c r="A14" t="s">
        <v>11</v>
      </c>
      <c r="B14" s="23">
        <v>232.453</v>
      </c>
      <c r="C14" s="14">
        <v>196.96875</v>
      </c>
      <c r="D14" s="11"/>
      <c r="E14" s="12"/>
      <c r="F14" s="25" t="e">
        <f t="shared" si="1"/>
        <v>#DIV/0!</v>
      </c>
      <c r="G14" s="11"/>
      <c r="H14" s="23">
        <v>1.9059999999999999</v>
      </c>
      <c r="I14" s="14">
        <v>2.0625</v>
      </c>
      <c r="J14" s="11"/>
      <c r="K14" s="12">
        <v>12230</v>
      </c>
      <c r="L14" s="25">
        <f t="shared" si="2"/>
        <v>0</v>
      </c>
      <c r="M14" s="11"/>
      <c r="N14" s="23">
        <v>159.59399999999999</v>
      </c>
      <c r="O14" s="14">
        <v>158.203125</v>
      </c>
      <c r="P14" s="11"/>
      <c r="Q14" s="12"/>
      <c r="R14" s="11" t="e">
        <f t="shared" si="3"/>
        <v>#DIV/0!</v>
      </c>
      <c r="S14" s="11"/>
      <c r="T14" s="23">
        <v>161.35900000000001</v>
      </c>
      <c r="U14" s="14">
        <v>172.140625</v>
      </c>
      <c r="V14" s="11"/>
      <c r="W14" s="12"/>
      <c r="X14" s="11" t="e">
        <f t="shared" si="4"/>
        <v>#DIV/0!</v>
      </c>
      <c r="Y14" s="11"/>
      <c r="Z14" s="10">
        <v>1.5769</v>
      </c>
      <c r="AA14" s="14">
        <v>1.421875</v>
      </c>
      <c r="AB14" s="11">
        <v>15.338736000000001</v>
      </c>
      <c r="AC14" s="12">
        <v>4044</v>
      </c>
      <c r="AD14" s="25">
        <f t="shared" si="0"/>
        <v>3.7929614243323445E-3</v>
      </c>
      <c r="AE14" s="21"/>
      <c r="AG14" s="12"/>
    </row>
    <row r="15" spans="1:33" x14ac:dyDescent="0.25">
      <c r="A15" t="s">
        <v>12</v>
      </c>
      <c r="B15" s="23">
        <v>161.34399999999999</v>
      </c>
      <c r="C15" s="14">
        <v>185.75</v>
      </c>
      <c r="D15" s="11"/>
      <c r="E15" s="12"/>
      <c r="F15" s="25" t="e">
        <f t="shared" si="1"/>
        <v>#DIV/0!</v>
      </c>
      <c r="G15" s="11"/>
      <c r="H15" s="23">
        <v>2.0310000000000001</v>
      </c>
      <c r="I15" s="14">
        <v>2.03125</v>
      </c>
      <c r="J15" s="11"/>
      <c r="K15" s="12">
        <v>12230</v>
      </c>
      <c r="L15" s="25">
        <f t="shared" si="2"/>
        <v>0</v>
      </c>
      <c r="M15" s="11"/>
      <c r="N15" s="23">
        <v>162.547</v>
      </c>
      <c r="O15" s="14">
        <v>158.234375</v>
      </c>
      <c r="P15" s="11"/>
      <c r="Q15" s="12"/>
      <c r="R15" s="11" t="e">
        <f t="shared" si="3"/>
        <v>#DIV/0!</v>
      </c>
      <c r="S15" s="11"/>
      <c r="T15" s="23">
        <v>155.203</v>
      </c>
      <c r="U15" s="14">
        <v>176.625</v>
      </c>
      <c r="V15" s="11"/>
      <c r="W15" s="12"/>
      <c r="X15" s="11" t="e">
        <f t="shared" si="4"/>
        <v>#DIV/0!</v>
      </c>
      <c r="Y15" s="11"/>
      <c r="Z15" s="10">
        <v>1.4540999999999999</v>
      </c>
      <c r="AA15" s="14">
        <v>1.484375</v>
      </c>
      <c r="AB15" s="11">
        <v>16.108620999999999</v>
      </c>
      <c r="AC15" s="12">
        <v>4044</v>
      </c>
      <c r="AD15" s="25">
        <f t="shared" si="0"/>
        <v>3.9833385262116718E-3</v>
      </c>
      <c r="AE15" s="21"/>
      <c r="AG15" s="12"/>
    </row>
    <row r="16" spans="1:33" x14ac:dyDescent="0.25">
      <c r="A16" t="s">
        <v>16</v>
      </c>
      <c r="B16" s="24">
        <f>MEDIAN(B6:B15)</f>
        <v>185.11700000000002</v>
      </c>
      <c r="C16" s="17">
        <f>MEDIAN(C6:C15)</f>
        <v>196.33587499999999</v>
      </c>
      <c r="D16" s="2">
        <f t="shared" ref="D16" si="5">MEDIAN(D6:D15)</f>
        <v>4411.6736179999998</v>
      </c>
      <c r="E16" s="16"/>
      <c r="F16" s="26" t="e">
        <f xml:space="preserve"> D16/E16</f>
        <v>#DIV/0!</v>
      </c>
      <c r="G16" s="2">
        <f>SUM(AVERAGE(B16:C16),D16)</f>
        <v>4602.4000555000002</v>
      </c>
      <c r="H16" s="15">
        <f>MEDIAN(H6:H15)</f>
        <v>2.0390000000000001</v>
      </c>
      <c r="I16" s="17">
        <f>MEDIAN(I6:I15)</f>
        <v>2.0859375</v>
      </c>
      <c r="J16" s="2">
        <f t="shared" ref="J16" si="6">MEDIAN(J6:J15)</f>
        <v>63.924312999999998</v>
      </c>
      <c r="K16" s="12">
        <v>12230</v>
      </c>
      <c r="L16" s="26">
        <f t="shared" si="2"/>
        <v>5.2268448896156993E-3</v>
      </c>
      <c r="M16" s="2">
        <f t="shared" ref="M16" si="7">SUM(AVERAGE(H16:I16),J16)</f>
        <v>65.986781749999992</v>
      </c>
      <c r="N16" s="15">
        <f>MEDIAN(N6:N15)</f>
        <v>155.71100000000001</v>
      </c>
      <c r="O16" s="17">
        <f>MEDIAN(O6:O15)</f>
        <v>159.390625</v>
      </c>
      <c r="P16" s="2" t="e">
        <f t="shared" ref="P16" si="8">MEDIAN(P6:P15)</f>
        <v>#NUM!</v>
      </c>
      <c r="Q16" s="16"/>
      <c r="R16" s="2" t="e">
        <f t="shared" si="3"/>
        <v>#NUM!</v>
      </c>
      <c r="S16" s="2" t="e">
        <f t="shared" ref="S16" si="9">SUM(AVERAGE(N16:O16),P16)</f>
        <v>#NUM!</v>
      </c>
      <c r="T16" s="15">
        <f>MEDIAN(T6:T15)</f>
        <v>155.172</v>
      </c>
      <c r="U16" s="17">
        <f>MEDIAN(U6:U15)</f>
        <v>177.9765625</v>
      </c>
      <c r="V16" s="2" t="e">
        <f t="shared" ref="V16" si="10">MEDIAN(V6:V15)</f>
        <v>#NUM!</v>
      </c>
      <c r="W16" s="16"/>
      <c r="X16" s="2" t="e">
        <f t="shared" si="4"/>
        <v>#NUM!</v>
      </c>
      <c r="Y16" s="2" t="e">
        <f t="shared" ref="Y16" si="11">SUM(AVERAGE(T16:U16),V16)</f>
        <v>#NUM!</v>
      </c>
      <c r="Z16" s="15">
        <f>MEDIAN(Z6:Z15)</f>
        <v>1.461425</v>
      </c>
      <c r="AA16" s="17">
        <f>MEDIAN(AA6:AA15)</f>
        <v>1.4296875</v>
      </c>
      <c r="AB16" s="2">
        <f t="shared" ref="AB16" si="12">MEDIAN(AB6:AB15)</f>
        <v>16.204733000000001</v>
      </c>
      <c r="AC16" s="16">
        <v>4044</v>
      </c>
      <c r="AD16" s="26">
        <f t="shared" si="0"/>
        <v>4.0071050939663698E-3</v>
      </c>
      <c r="AE16" s="1">
        <f t="shared" ref="AE16" si="13">SUM(AVERAGE(Z16:AA16),AB16)</f>
        <v>17.65028925</v>
      </c>
      <c r="AG16" s="16"/>
    </row>
    <row r="20" spans="1:32" x14ac:dyDescent="0.25">
      <c r="AA20" s="20"/>
    </row>
    <row r="22" spans="1:32" ht="18.75" x14ac:dyDescent="0.3">
      <c r="A22" s="35" t="s">
        <v>23</v>
      </c>
      <c r="B22" s="35"/>
    </row>
    <row r="24" spans="1:32" x14ac:dyDescent="0.25">
      <c r="B24" s="32" t="s">
        <v>0</v>
      </c>
      <c r="C24" s="33"/>
      <c r="D24" s="33"/>
      <c r="E24" s="33"/>
      <c r="F24" s="33"/>
      <c r="G24" s="33"/>
      <c r="H24" s="32" t="s">
        <v>13</v>
      </c>
      <c r="I24" s="33"/>
      <c r="J24" s="33"/>
      <c r="K24" s="33"/>
      <c r="L24" s="33"/>
      <c r="M24" s="33"/>
      <c r="N24" s="32" t="s">
        <v>14</v>
      </c>
      <c r="O24" s="33"/>
      <c r="P24" s="33"/>
      <c r="Q24" s="33"/>
      <c r="R24" s="33"/>
      <c r="S24" s="33"/>
      <c r="T24" s="32" t="s">
        <v>15</v>
      </c>
      <c r="U24" s="33"/>
      <c r="V24" s="33"/>
      <c r="W24" s="33"/>
      <c r="X24" s="33"/>
      <c r="Y24" s="33"/>
      <c r="Z24" s="34" t="s">
        <v>17</v>
      </c>
      <c r="AA24" s="34"/>
      <c r="AB24" s="34"/>
      <c r="AC24" s="34"/>
      <c r="AD24" s="34"/>
      <c r="AE24" s="34"/>
      <c r="AF24" s="34"/>
    </row>
    <row r="25" spans="1:32" x14ac:dyDescent="0.25">
      <c r="B25" s="30" t="s">
        <v>2</v>
      </c>
      <c r="C25" s="18" t="s">
        <v>3</v>
      </c>
      <c r="D25" s="19"/>
      <c r="E25" s="19"/>
      <c r="F25" s="19"/>
      <c r="G25" s="19"/>
      <c r="H25" s="30" t="s">
        <v>2</v>
      </c>
      <c r="I25" s="18" t="s">
        <v>3</v>
      </c>
      <c r="J25" s="19"/>
      <c r="K25" s="19"/>
      <c r="L25" s="19"/>
      <c r="M25" s="19"/>
      <c r="N25" s="30" t="s">
        <v>2</v>
      </c>
      <c r="O25" s="18" t="s">
        <v>3</v>
      </c>
      <c r="P25" s="19"/>
      <c r="Q25" s="19"/>
      <c r="R25" s="19"/>
      <c r="S25" s="19"/>
      <c r="T25" s="30" t="s">
        <v>2</v>
      </c>
      <c r="U25" s="18" t="s">
        <v>3</v>
      </c>
      <c r="V25" s="19"/>
      <c r="W25" s="19"/>
      <c r="X25" s="19"/>
      <c r="Y25" s="19"/>
      <c r="Z25" s="30" t="s">
        <v>2</v>
      </c>
      <c r="AA25" s="18" t="s">
        <v>3</v>
      </c>
      <c r="AB25" s="19"/>
      <c r="AC25" s="19"/>
      <c r="AD25" s="19"/>
      <c r="AE25" s="19"/>
      <c r="AF25" s="19"/>
    </row>
    <row r="26" spans="1:32" ht="15.75" thickBot="1" x14ac:dyDescent="0.3">
      <c r="A26" s="6"/>
      <c r="B26" s="7" t="s">
        <v>18</v>
      </c>
      <c r="C26" s="13" t="s">
        <v>18</v>
      </c>
      <c r="D26" s="8" t="s">
        <v>19</v>
      </c>
      <c r="E26" s="8" t="s">
        <v>21</v>
      </c>
      <c r="F26" s="8" t="s">
        <v>22</v>
      </c>
      <c r="G26" s="8" t="s">
        <v>20</v>
      </c>
      <c r="H26" s="7" t="s">
        <v>18</v>
      </c>
      <c r="I26" s="13" t="s">
        <v>18</v>
      </c>
      <c r="J26" s="8" t="s">
        <v>19</v>
      </c>
      <c r="K26" s="8" t="s">
        <v>21</v>
      </c>
      <c r="L26" s="8" t="s">
        <v>22</v>
      </c>
      <c r="M26" s="8" t="s">
        <v>20</v>
      </c>
      <c r="N26" s="7" t="s">
        <v>18</v>
      </c>
      <c r="O26" s="13" t="s">
        <v>18</v>
      </c>
      <c r="P26" s="8" t="s">
        <v>19</v>
      </c>
      <c r="Q26" s="8" t="s">
        <v>21</v>
      </c>
      <c r="R26" s="8" t="s">
        <v>22</v>
      </c>
      <c r="S26" s="8" t="s">
        <v>20</v>
      </c>
      <c r="T26" s="7" t="s">
        <v>18</v>
      </c>
      <c r="U26" s="13" t="s">
        <v>18</v>
      </c>
      <c r="V26" s="8" t="s">
        <v>19</v>
      </c>
      <c r="W26" s="8" t="s">
        <v>21</v>
      </c>
      <c r="X26" s="8" t="s">
        <v>22</v>
      </c>
      <c r="Y26" s="8" t="s">
        <v>20</v>
      </c>
      <c r="Z26" s="7" t="s">
        <v>18</v>
      </c>
      <c r="AA26" s="13" t="s">
        <v>18</v>
      </c>
      <c r="AB26" s="8" t="s">
        <v>19</v>
      </c>
      <c r="AC26" s="8" t="s">
        <v>21</v>
      </c>
      <c r="AD26" s="8" t="s">
        <v>22</v>
      </c>
      <c r="AE26" s="9" t="s">
        <v>20</v>
      </c>
    </row>
    <row r="27" spans="1:32" x14ac:dyDescent="0.25">
      <c r="A27" t="s">
        <v>1</v>
      </c>
      <c r="B27" s="22">
        <v>183.078</v>
      </c>
      <c r="C27" s="14">
        <v>198.5625</v>
      </c>
      <c r="D27" s="11">
        <v>2828.8093760000002</v>
      </c>
      <c r="E27" s="12">
        <v>1170604</v>
      </c>
      <c r="F27" s="25">
        <f xml:space="preserve"> D27/E27</f>
        <v>2.4165382793839762E-3</v>
      </c>
      <c r="G27" s="11"/>
      <c r="H27" s="22">
        <v>1.891</v>
      </c>
      <c r="I27" s="14">
        <v>2.5</v>
      </c>
      <c r="J27" s="11">
        <v>58.685850000000002</v>
      </c>
      <c r="K27" s="12">
        <v>12230</v>
      </c>
      <c r="L27" s="25">
        <f xml:space="preserve"> J27/K27</f>
        <v>4.7985159443990188E-3</v>
      </c>
      <c r="M27" s="11"/>
      <c r="N27" s="22">
        <v>187.922</v>
      </c>
      <c r="O27" s="14">
        <v>160.640625</v>
      </c>
      <c r="P27" s="11">
        <v>2841.6364199999998</v>
      </c>
      <c r="Q27" s="12">
        <v>1166842</v>
      </c>
      <c r="R27" s="11">
        <f xml:space="preserve"> P27/Q27</f>
        <v>2.4353223658387336E-3</v>
      </c>
      <c r="S27" s="11"/>
      <c r="T27" s="22">
        <v>175.5</v>
      </c>
      <c r="U27" s="14">
        <v>193.890625</v>
      </c>
      <c r="V27" s="11">
        <v>3186.5754969999998</v>
      </c>
      <c r="W27" s="12">
        <v>1166856</v>
      </c>
      <c r="X27" s="11">
        <f xml:space="preserve"> V27/W27</f>
        <v>2.7309072387681084E-3</v>
      </c>
      <c r="Y27" s="11"/>
      <c r="Z27" s="10">
        <v>1.609375</v>
      </c>
      <c r="AA27" s="14">
        <v>1.46875</v>
      </c>
      <c r="AB27" s="11">
        <v>160.97245599999999</v>
      </c>
      <c r="AC27" s="12">
        <v>4044</v>
      </c>
      <c r="AD27" s="25">
        <f t="shared" ref="AD27:AD37" si="14" xml:space="preserve"> AB27/AC27</f>
        <v>3.9805256181998018E-2</v>
      </c>
      <c r="AE27" s="21"/>
    </row>
    <row r="28" spans="1:32" x14ac:dyDescent="0.25">
      <c r="A28" t="s">
        <v>4</v>
      </c>
      <c r="B28" s="23">
        <v>182.51599999999999</v>
      </c>
      <c r="C28" s="14">
        <v>148.89060000000001</v>
      </c>
      <c r="D28" s="11">
        <v>2830.48963</v>
      </c>
      <c r="E28" s="12">
        <v>1170604</v>
      </c>
      <c r="F28" s="25">
        <f t="shared" ref="F28:F36" si="15" xml:space="preserve"> D28/E28</f>
        <v>2.4179736529176391E-3</v>
      </c>
      <c r="G28" s="11"/>
      <c r="H28" s="23">
        <v>2.5649999999999999</v>
      </c>
      <c r="I28" s="14">
        <v>2.484375</v>
      </c>
      <c r="J28" s="11">
        <v>3.187414</v>
      </c>
      <c r="K28" s="12">
        <v>12230</v>
      </c>
      <c r="L28" s="25">
        <f t="shared" ref="L28:L37" si="16" xml:space="preserve"> J28/K28</f>
        <v>2.6062256745707277E-4</v>
      </c>
      <c r="M28" s="11"/>
      <c r="N28" s="23">
        <v>186.34399999999999</v>
      </c>
      <c r="O28" s="14">
        <v>159.609375</v>
      </c>
      <c r="P28" s="11">
        <v>2915.9254529999998</v>
      </c>
      <c r="Q28" s="12">
        <v>1166842</v>
      </c>
      <c r="R28" s="11">
        <f t="shared" ref="R28:R37" si="17" xml:space="preserve"> P28/Q28</f>
        <v>2.4989891116363652E-3</v>
      </c>
      <c r="S28" s="11"/>
      <c r="T28" s="23">
        <v>205.68799999999999</v>
      </c>
      <c r="U28" s="14">
        <v>188.859375</v>
      </c>
      <c r="V28" s="11">
        <v>3005.54124</v>
      </c>
      <c r="W28" s="12">
        <v>1166856</v>
      </c>
      <c r="X28" s="11">
        <f t="shared" ref="X28:X37" si="18" xml:space="preserve"> V28/W28</f>
        <v>2.5757601966309466E-3</v>
      </c>
      <c r="Y28" s="11"/>
      <c r="Z28" s="10">
        <v>1.328125</v>
      </c>
      <c r="AA28" s="14">
        <v>1.578125</v>
      </c>
      <c r="AB28" s="11">
        <v>48.032215000000001</v>
      </c>
      <c r="AC28" s="12">
        <v>4044</v>
      </c>
      <c r="AD28" s="25">
        <f t="shared" si="14"/>
        <v>1.1877402324431257E-2</v>
      </c>
      <c r="AE28" s="21"/>
    </row>
    <row r="29" spans="1:32" x14ac:dyDescent="0.25">
      <c r="A29" t="s">
        <v>5</v>
      </c>
      <c r="B29" s="23">
        <v>198.46899999999999</v>
      </c>
      <c r="C29" s="14">
        <v>181.40625</v>
      </c>
      <c r="D29" s="11"/>
      <c r="E29" s="12"/>
      <c r="F29" s="25" t="e">
        <f t="shared" si="15"/>
        <v>#DIV/0!</v>
      </c>
      <c r="G29" s="11"/>
      <c r="H29" s="23">
        <v>2.1560000000000001</v>
      </c>
      <c r="I29" s="14">
        <v>2.09375</v>
      </c>
      <c r="J29" s="11"/>
      <c r="K29" s="12">
        <v>12230</v>
      </c>
      <c r="L29" s="25">
        <f t="shared" si="16"/>
        <v>0</v>
      </c>
      <c r="M29" s="11"/>
      <c r="N29" s="23">
        <v>180.25</v>
      </c>
      <c r="O29" s="14">
        <v>158.375</v>
      </c>
      <c r="P29" s="11"/>
      <c r="Q29" s="12"/>
      <c r="R29" s="11" t="e">
        <f t="shared" si="17"/>
        <v>#DIV/0!</v>
      </c>
      <c r="S29" s="11"/>
      <c r="T29" s="23">
        <v>143.047</v>
      </c>
      <c r="U29" s="14">
        <v>183.109375</v>
      </c>
      <c r="V29" s="11"/>
      <c r="W29" s="12"/>
      <c r="X29" s="11" t="e">
        <f t="shared" si="18"/>
        <v>#DIV/0!</v>
      </c>
      <c r="Y29" s="11"/>
      <c r="Z29" s="10">
        <v>1.328125</v>
      </c>
      <c r="AA29" s="14">
        <v>1.28125</v>
      </c>
      <c r="AB29" s="11"/>
      <c r="AC29" s="12"/>
      <c r="AD29" s="25" t="e">
        <f t="shared" si="14"/>
        <v>#DIV/0!</v>
      </c>
      <c r="AE29" s="21"/>
    </row>
    <row r="30" spans="1:32" x14ac:dyDescent="0.25">
      <c r="A30" t="s">
        <v>6</v>
      </c>
      <c r="B30" s="23">
        <v>177.90600000000001</v>
      </c>
      <c r="C30" s="14">
        <v>199.5625</v>
      </c>
      <c r="D30" s="11"/>
      <c r="E30" s="12"/>
      <c r="F30" s="25" t="e">
        <f t="shared" si="15"/>
        <v>#DIV/0!</v>
      </c>
      <c r="G30" s="11"/>
      <c r="H30" s="23">
        <v>2.0470000000000002</v>
      </c>
      <c r="I30" s="14">
        <v>2.078125</v>
      </c>
      <c r="J30" s="11"/>
      <c r="K30" s="12">
        <v>12230</v>
      </c>
      <c r="L30" s="25">
        <f t="shared" si="16"/>
        <v>0</v>
      </c>
      <c r="M30" s="11"/>
      <c r="N30" s="23">
        <v>127.23399999999999</v>
      </c>
      <c r="O30" s="14">
        <v>157.28125</v>
      </c>
      <c r="P30" s="11"/>
      <c r="Q30" s="12"/>
      <c r="R30" s="11" t="e">
        <f t="shared" si="17"/>
        <v>#DIV/0!</v>
      </c>
      <c r="S30" s="11"/>
      <c r="T30" s="23">
        <v>133.578</v>
      </c>
      <c r="U30" s="14">
        <v>184.4375</v>
      </c>
      <c r="V30" s="11"/>
      <c r="W30" s="12"/>
      <c r="X30" s="11" t="e">
        <f t="shared" si="18"/>
        <v>#DIV/0!</v>
      </c>
      <c r="Y30" s="11"/>
      <c r="Z30" s="10">
        <v>1.328125</v>
      </c>
      <c r="AA30" s="14">
        <v>1.28125</v>
      </c>
      <c r="AB30" s="11"/>
      <c r="AC30" s="12"/>
      <c r="AD30" s="25" t="e">
        <f t="shared" si="14"/>
        <v>#DIV/0!</v>
      </c>
      <c r="AE30" s="21"/>
    </row>
    <row r="31" spans="1:32" x14ac:dyDescent="0.25">
      <c r="A31" t="s">
        <v>7</v>
      </c>
      <c r="B31" s="23">
        <v>137.35900000000001</v>
      </c>
      <c r="C31" s="14">
        <v>195.703</v>
      </c>
      <c r="D31" s="11"/>
      <c r="E31" s="12"/>
      <c r="F31" s="25" t="e">
        <f t="shared" si="15"/>
        <v>#DIV/0!</v>
      </c>
      <c r="G31" s="11"/>
      <c r="H31" s="23">
        <v>2.1720000000000002</v>
      </c>
      <c r="I31" s="14">
        <v>2.09375</v>
      </c>
      <c r="J31" s="11"/>
      <c r="K31" s="12">
        <v>12230</v>
      </c>
      <c r="L31" s="25">
        <f t="shared" si="16"/>
        <v>0</v>
      </c>
      <c r="M31" s="11"/>
      <c r="N31" s="23">
        <v>118.46899999999999</v>
      </c>
      <c r="O31" s="14">
        <v>178.75</v>
      </c>
      <c r="P31" s="11"/>
      <c r="Q31" s="12"/>
      <c r="R31" s="11" t="e">
        <f t="shared" si="17"/>
        <v>#DIV/0!</v>
      </c>
      <c r="S31" s="11"/>
      <c r="T31" s="23">
        <v>129</v>
      </c>
      <c r="U31" s="14">
        <v>161.96875</v>
      </c>
      <c r="V31" s="11"/>
      <c r="W31" s="12"/>
      <c r="X31" s="11" t="e">
        <f t="shared" si="18"/>
        <v>#DIV/0!</v>
      </c>
      <c r="Y31" s="11"/>
      <c r="Z31" s="10">
        <v>1.640625</v>
      </c>
      <c r="AA31" s="14">
        <v>1.5</v>
      </c>
      <c r="AB31" s="11"/>
      <c r="AC31" s="12"/>
      <c r="AD31" s="25" t="e">
        <f t="shared" si="14"/>
        <v>#DIV/0!</v>
      </c>
      <c r="AE31" s="21"/>
    </row>
    <row r="32" spans="1:32" x14ac:dyDescent="0.25">
      <c r="A32" t="s">
        <v>8</v>
      </c>
      <c r="B32" s="23">
        <v>187.15600000000001</v>
      </c>
      <c r="C32" s="14">
        <v>195.60900000000001</v>
      </c>
      <c r="D32" s="11"/>
      <c r="E32" s="12"/>
      <c r="F32" s="25" t="e">
        <f t="shared" si="15"/>
        <v>#DIV/0!</v>
      </c>
      <c r="G32" s="11"/>
      <c r="H32" s="23">
        <v>2</v>
      </c>
      <c r="I32" s="14">
        <v>1.90625</v>
      </c>
      <c r="J32" s="11"/>
      <c r="K32" s="12">
        <v>12230</v>
      </c>
      <c r="L32" s="25">
        <f t="shared" si="16"/>
        <v>0</v>
      </c>
      <c r="M32" s="11"/>
      <c r="N32" s="23">
        <v>149.56299999999999</v>
      </c>
      <c r="O32" s="14">
        <v>168.609375</v>
      </c>
      <c r="P32" s="11"/>
      <c r="Q32" s="12"/>
      <c r="R32" s="11" t="e">
        <f t="shared" si="17"/>
        <v>#DIV/0!</v>
      </c>
      <c r="S32" s="11"/>
      <c r="T32" s="23">
        <v>155.14099999999999</v>
      </c>
      <c r="U32" s="14">
        <v>178.9375</v>
      </c>
      <c r="V32" s="11"/>
      <c r="W32" s="12"/>
      <c r="X32" s="11" t="e">
        <f t="shared" si="18"/>
        <v>#DIV/0!</v>
      </c>
      <c r="Y32" s="11"/>
      <c r="Z32" s="10">
        <v>1.421875</v>
      </c>
      <c r="AA32" s="14">
        <v>1.2032</v>
      </c>
      <c r="AB32" s="11"/>
      <c r="AC32" s="12"/>
      <c r="AD32" s="25" t="e">
        <f t="shared" si="14"/>
        <v>#DIV/0!</v>
      </c>
      <c r="AE32" s="21"/>
    </row>
    <row r="33" spans="1:31" x14ac:dyDescent="0.25">
      <c r="A33" t="s">
        <v>9</v>
      </c>
      <c r="B33" s="23">
        <v>246.56</v>
      </c>
      <c r="C33" s="14">
        <v>199.125</v>
      </c>
      <c r="D33" s="11"/>
      <c r="E33" s="12"/>
      <c r="F33" s="25" t="e">
        <f t="shared" si="15"/>
        <v>#DIV/0!</v>
      </c>
      <c r="G33" s="11"/>
      <c r="H33" s="23">
        <v>1.609</v>
      </c>
      <c r="I33" s="14">
        <v>2.046875</v>
      </c>
      <c r="J33" s="11"/>
      <c r="K33" s="12">
        <v>12230</v>
      </c>
      <c r="L33" s="25">
        <f t="shared" si="16"/>
        <v>0</v>
      </c>
      <c r="M33" s="11"/>
      <c r="N33" s="23">
        <v>113.361</v>
      </c>
      <c r="O33" s="14">
        <v>181.640625</v>
      </c>
      <c r="P33" s="11"/>
      <c r="Q33" s="12"/>
      <c r="R33" s="11" t="e">
        <f t="shared" si="17"/>
        <v>#DIV/0!</v>
      </c>
      <c r="S33" s="11"/>
      <c r="T33" s="23">
        <v>166.625</v>
      </c>
      <c r="U33" s="14">
        <v>176.703125</v>
      </c>
      <c r="V33" s="11"/>
      <c r="W33" s="12"/>
      <c r="X33" s="11" t="e">
        <f t="shared" si="18"/>
        <v>#DIV/0!</v>
      </c>
      <c r="Y33" s="11"/>
      <c r="Z33" s="10">
        <v>1.46875</v>
      </c>
      <c r="AA33" s="14">
        <v>1.140625</v>
      </c>
      <c r="AB33" s="11"/>
      <c r="AC33" s="12"/>
      <c r="AD33" s="25" t="e">
        <f t="shared" si="14"/>
        <v>#DIV/0!</v>
      </c>
      <c r="AE33" s="21"/>
    </row>
    <row r="34" spans="1:31" x14ac:dyDescent="0.25">
      <c r="A34" t="s">
        <v>10</v>
      </c>
      <c r="B34" s="23">
        <v>272.34300000000002</v>
      </c>
      <c r="C34" s="14">
        <v>200.04679999999999</v>
      </c>
      <c r="D34" s="11"/>
      <c r="E34" s="12"/>
      <c r="F34" s="25" t="e">
        <f t="shared" si="15"/>
        <v>#DIV/0!</v>
      </c>
      <c r="G34" s="11"/>
      <c r="H34" s="23">
        <v>2.516</v>
      </c>
      <c r="I34" s="14">
        <v>2.75</v>
      </c>
      <c r="J34" s="11"/>
      <c r="K34" s="12">
        <v>12230</v>
      </c>
      <c r="L34" s="25">
        <f t="shared" si="16"/>
        <v>0</v>
      </c>
      <c r="M34" s="11"/>
      <c r="N34" s="23">
        <v>151.828</v>
      </c>
      <c r="O34" s="14">
        <v>159.171875</v>
      </c>
      <c r="P34" s="11"/>
      <c r="Q34" s="12"/>
      <c r="R34" s="11" t="e">
        <f t="shared" si="17"/>
        <v>#DIV/0!</v>
      </c>
      <c r="S34" s="11"/>
      <c r="T34" s="23">
        <v>148.203</v>
      </c>
      <c r="U34" s="14">
        <v>177.015625</v>
      </c>
      <c r="V34" s="11"/>
      <c r="W34" s="12"/>
      <c r="X34" s="11" t="e">
        <f t="shared" si="18"/>
        <v>#DIV/0!</v>
      </c>
      <c r="Y34" s="11"/>
      <c r="Z34" s="10">
        <v>1.484375</v>
      </c>
      <c r="AA34" s="14">
        <v>1.4375</v>
      </c>
      <c r="AB34" s="11"/>
      <c r="AC34" s="12"/>
      <c r="AD34" s="25" t="e">
        <f t="shared" si="14"/>
        <v>#DIV/0!</v>
      </c>
      <c r="AE34" s="21"/>
    </row>
    <row r="35" spans="1:31" x14ac:dyDescent="0.25">
      <c r="A35" t="s">
        <v>11</v>
      </c>
      <c r="B35" s="23">
        <v>232.453</v>
      </c>
      <c r="C35" s="14">
        <v>196.96875</v>
      </c>
      <c r="D35" s="11"/>
      <c r="E35" s="12"/>
      <c r="F35" s="25" t="e">
        <f t="shared" si="15"/>
        <v>#DIV/0!</v>
      </c>
      <c r="G35" s="11"/>
      <c r="H35" s="23">
        <v>1.9059999999999999</v>
      </c>
      <c r="I35" s="14">
        <v>2.0625</v>
      </c>
      <c r="J35" s="11"/>
      <c r="K35" s="12">
        <v>12230</v>
      </c>
      <c r="L35" s="25">
        <f t="shared" si="16"/>
        <v>0</v>
      </c>
      <c r="M35" s="11"/>
      <c r="N35" s="23">
        <v>159.59399999999999</v>
      </c>
      <c r="O35" s="14">
        <v>158.203125</v>
      </c>
      <c r="P35" s="11"/>
      <c r="Q35" s="12"/>
      <c r="R35" s="11" t="e">
        <f t="shared" si="17"/>
        <v>#DIV/0!</v>
      </c>
      <c r="S35" s="11"/>
      <c r="T35" s="23">
        <v>161.35900000000001</v>
      </c>
      <c r="U35" s="14">
        <v>172.140625</v>
      </c>
      <c r="V35" s="11"/>
      <c r="W35" s="12"/>
      <c r="X35" s="11" t="e">
        <f t="shared" si="18"/>
        <v>#DIV/0!</v>
      </c>
      <c r="Y35" s="11"/>
      <c r="Z35" s="10">
        <v>1.5769</v>
      </c>
      <c r="AA35" s="14">
        <v>1.421875</v>
      </c>
      <c r="AB35" s="11"/>
      <c r="AC35" s="12"/>
      <c r="AD35" s="25" t="e">
        <f t="shared" si="14"/>
        <v>#DIV/0!</v>
      </c>
      <c r="AE35" s="21"/>
    </row>
    <row r="36" spans="1:31" x14ac:dyDescent="0.25">
      <c r="A36" t="s">
        <v>12</v>
      </c>
      <c r="B36" s="23">
        <v>161.34399999999999</v>
      </c>
      <c r="C36" s="14">
        <v>185.75</v>
      </c>
      <c r="D36" s="11"/>
      <c r="E36" s="12"/>
      <c r="F36" s="25" t="e">
        <f t="shared" si="15"/>
        <v>#DIV/0!</v>
      </c>
      <c r="G36" s="11"/>
      <c r="H36" s="23">
        <v>2.0310000000000001</v>
      </c>
      <c r="I36" s="14">
        <v>2.03125</v>
      </c>
      <c r="J36" s="11"/>
      <c r="K36" s="12">
        <v>12230</v>
      </c>
      <c r="L36" s="25">
        <f t="shared" si="16"/>
        <v>0</v>
      </c>
      <c r="M36" s="11"/>
      <c r="N36" s="23">
        <v>162.547</v>
      </c>
      <c r="O36" s="14">
        <v>158.234375</v>
      </c>
      <c r="P36" s="11"/>
      <c r="Q36" s="12"/>
      <c r="R36" s="11" t="e">
        <f t="shared" si="17"/>
        <v>#DIV/0!</v>
      </c>
      <c r="S36" s="11"/>
      <c r="T36" s="23">
        <v>155.203</v>
      </c>
      <c r="U36" s="14">
        <v>176.625</v>
      </c>
      <c r="V36" s="11"/>
      <c r="W36" s="12"/>
      <c r="X36" s="11" t="e">
        <f t="shared" si="18"/>
        <v>#DIV/0!</v>
      </c>
      <c r="Y36" s="11"/>
      <c r="Z36" s="10">
        <v>1.4540999999999999</v>
      </c>
      <c r="AA36" s="14">
        <v>1.484375</v>
      </c>
      <c r="AB36" s="11"/>
      <c r="AC36" s="12"/>
      <c r="AD36" s="25" t="e">
        <f t="shared" si="14"/>
        <v>#DIV/0!</v>
      </c>
      <c r="AE36" s="21"/>
    </row>
    <row r="37" spans="1:31" x14ac:dyDescent="0.25">
      <c r="A37" t="s">
        <v>16</v>
      </c>
      <c r="B37" s="24">
        <f>MEDIAN(B27:B36)</f>
        <v>185.11700000000002</v>
      </c>
      <c r="C37" s="17">
        <f>MEDIAN(C27:C36)</f>
        <v>196.33587499999999</v>
      </c>
      <c r="D37" s="2">
        <f t="shared" ref="D37" si="19">MEDIAN(D27:D36)</f>
        <v>2829.6495030000001</v>
      </c>
      <c r="E37" s="16"/>
      <c r="F37" s="26" t="e">
        <f xml:space="preserve"> D37/E37</f>
        <v>#DIV/0!</v>
      </c>
      <c r="G37" s="2">
        <f>SUM(AVERAGE(B37:C37),D37)</f>
        <v>3020.3759405000001</v>
      </c>
      <c r="H37" s="15">
        <f>MEDIAN(H27:H36)</f>
        <v>2.0390000000000001</v>
      </c>
      <c r="I37" s="17">
        <f>MEDIAN(I27:I36)</f>
        <v>2.0859375</v>
      </c>
      <c r="J37" s="2">
        <f t="shared" ref="J37" si="20">MEDIAN(J27:J36)</f>
        <v>30.936632000000003</v>
      </c>
      <c r="K37" s="12">
        <v>12230</v>
      </c>
      <c r="L37" s="26">
        <f t="shared" si="16"/>
        <v>2.5295692559280459E-3</v>
      </c>
      <c r="M37" s="2">
        <f t="shared" ref="M37" si="21">SUM(AVERAGE(H37:I37),J37)</f>
        <v>32.999100750000004</v>
      </c>
      <c r="N37" s="15">
        <f>MEDIAN(N27:N36)</f>
        <v>155.71100000000001</v>
      </c>
      <c r="O37" s="17">
        <f>MEDIAN(O27:O36)</f>
        <v>159.390625</v>
      </c>
      <c r="P37" s="2">
        <f t="shared" ref="P37" si="22">MEDIAN(P27:P36)</f>
        <v>2878.7809364999998</v>
      </c>
      <c r="Q37" s="16"/>
      <c r="R37" s="2" t="e">
        <f t="shared" si="17"/>
        <v>#DIV/0!</v>
      </c>
      <c r="S37" s="2">
        <f t="shared" ref="S37" si="23">SUM(AVERAGE(N37:O37),P37)</f>
        <v>3036.3317489999999</v>
      </c>
      <c r="T37" s="15">
        <f>MEDIAN(T27:T36)</f>
        <v>155.172</v>
      </c>
      <c r="U37" s="17">
        <f>MEDIAN(U27:U36)</f>
        <v>177.9765625</v>
      </c>
      <c r="V37" s="2">
        <f t="shared" ref="V37" si="24">MEDIAN(V27:V36)</f>
        <v>3096.0583685000001</v>
      </c>
      <c r="W37" s="16"/>
      <c r="X37" s="2" t="e">
        <f t="shared" si="18"/>
        <v>#DIV/0!</v>
      </c>
      <c r="Y37" s="2">
        <f t="shared" ref="Y37" si="25">SUM(AVERAGE(T37:U37),V37)</f>
        <v>3262.6326497500004</v>
      </c>
      <c r="Z37" s="15">
        <f>MEDIAN(Z27:Z36)</f>
        <v>1.461425</v>
      </c>
      <c r="AA37" s="17">
        <f>MEDIAN(AA27:AA36)</f>
        <v>1.4296875</v>
      </c>
      <c r="AB37" s="2">
        <f t="shared" ref="AB37" si="26">MEDIAN(AB27:AB36)</f>
        <v>104.50233549999999</v>
      </c>
      <c r="AC37" s="16">
        <v>4044</v>
      </c>
      <c r="AD37" s="26">
        <f t="shared" si="14"/>
        <v>2.5841329253214636E-2</v>
      </c>
      <c r="AE37" s="1">
        <f t="shared" ref="AE37" si="27">SUM(AVERAGE(Z37:AA37),AB37)</f>
        <v>105.94789174999998</v>
      </c>
    </row>
  </sheetData>
  <mergeCells count="12">
    <mergeCell ref="A1:B1"/>
    <mergeCell ref="A22:B22"/>
    <mergeCell ref="B24:G24"/>
    <mergeCell ref="H24:M24"/>
    <mergeCell ref="N24:S24"/>
    <mergeCell ref="T24:Y24"/>
    <mergeCell ref="Z24:AF24"/>
    <mergeCell ref="B3:G3"/>
    <mergeCell ref="H3:M3"/>
    <mergeCell ref="N3:S3"/>
    <mergeCell ref="T3:Y3"/>
    <mergeCell ref="Z3:AF3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MYSQL</vt:lpstr>
      <vt:lpstr>MSSQL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Kristian Picht</dc:creator>
  <cp:lastModifiedBy>picht</cp:lastModifiedBy>
  <dcterms:created xsi:type="dcterms:W3CDTF">2015-06-05T18:19:34Z</dcterms:created>
  <dcterms:modified xsi:type="dcterms:W3CDTF">2021-01-03T18:10:03Z</dcterms:modified>
</cp:coreProperties>
</file>