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avimai\Documents\MB\Inostartas\Biudzetas\"/>
    </mc:Choice>
  </mc:AlternateContent>
  <xr:revisionPtr revIDLastSave="0" documentId="13_ncr:1_{5ADAFDFD-4CFA-47E5-B84D-2D42F2B1266F}" xr6:coauthVersionLast="47" xr6:coauthVersionMax="47" xr10:uidLastSave="{00000000-0000-0000-0000-000000000000}"/>
  <bookViews>
    <workbookView xWindow="-108" yWindow="-108" windowWidth="23256" windowHeight="12456" xr2:uid="{E9B154B0-2946-42DA-88DC-132B69F31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50" i="1"/>
  <c r="D32" i="1"/>
  <c r="D34" i="1"/>
  <c r="D35" i="1"/>
  <c r="D36" i="1"/>
  <c r="D37" i="1"/>
  <c r="D38" i="1"/>
  <c r="D39" i="1"/>
  <c r="D40" i="1"/>
  <c r="D41" i="1"/>
  <c r="D42" i="1"/>
  <c r="D33" i="1"/>
  <c r="B43" i="1"/>
  <c r="J34" i="1"/>
  <c r="J35" i="1"/>
  <c r="J36" i="1"/>
  <c r="J37" i="1"/>
  <c r="J38" i="1"/>
  <c r="J39" i="1"/>
  <c r="J40" i="1"/>
  <c r="J41" i="1"/>
  <c r="J42" i="1"/>
  <c r="J33" i="1"/>
  <c r="D25" i="1"/>
  <c r="D24" i="1"/>
  <c r="D23" i="1"/>
  <c r="D22" i="1"/>
  <c r="D43" i="1" l="1"/>
  <c r="H4" i="1"/>
  <c r="J4" i="1" s="1"/>
  <c r="J32" i="1"/>
  <c r="H43" i="1"/>
  <c r="H44" i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32" i="1"/>
  <c r="H8" i="1"/>
  <c r="J8" i="1" s="1"/>
  <c r="H5" i="1"/>
  <c r="J5" i="1" s="1"/>
  <c r="H6" i="1"/>
  <c r="J6" i="1" s="1"/>
  <c r="H7" i="1"/>
  <c r="J7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J15" i="1" l="1"/>
  <c r="J17" i="1" s="1"/>
  <c r="J43" i="1"/>
  <c r="H15" i="1"/>
  <c r="H17" i="1" s="1"/>
  <c r="H45" i="1"/>
  <c r="E43" i="1"/>
  <c r="E45" i="1" s="1"/>
  <c r="B45" i="1"/>
  <c r="G32" i="1"/>
  <c r="G43" i="1" s="1"/>
  <c r="G45" i="1" s="1"/>
  <c r="J45" i="1" l="1"/>
  <c r="K45" i="1" s="1"/>
</calcChain>
</file>

<file path=xl/sharedStrings.xml><?xml version="1.0" encoding="utf-8"?>
<sst xmlns="http://schemas.openxmlformats.org/spreadsheetml/2006/main" count="92" uniqueCount="63">
  <si>
    <t>Detalė</t>
  </si>
  <si>
    <t>Kiekis</t>
  </si>
  <si>
    <t>Medžiaga</t>
  </si>
  <si>
    <t>Anodavimas</t>
  </si>
  <si>
    <t>Al.6082 T6 / 5083</t>
  </si>
  <si>
    <t>Juodai</t>
  </si>
  <si>
    <t>LID2021012</t>
  </si>
  <si>
    <t>LID2021013</t>
  </si>
  <si>
    <t>LID2021014</t>
  </si>
  <si>
    <t>LID2021015</t>
  </si>
  <si>
    <t>LID2021016</t>
  </si>
  <si>
    <t>LID2021017</t>
  </si>
  <si>
    <t>LID2021018</t>
  </si>
  <si>
    <t>LID2021019</t>
  </si>
  <si>
    <t>LID2021020</t>
  </si>
  <si>
    <t>LID2021021</t>
  </si>
  <si>
    <t>LID2021022</t>
  </si>
  <si>
    <t>Al.6082 T6 / 5084</t>
  </si>
  <si>
    <t>Al.6082 T6 / 5085</t>
  </si>
  <si>
    <t>Al.6082 T6 / 5086</t>
  </si>
  <si>
    <t>Al.6082 T6 / 5087</t>
  </si>
  <si>
    <t>Al.6082 T6 / 5088</t>
  </si>
  <si>
    <t>Al.6082 T6 / 5089</t>
  </si>
  <si>
    <t>Al.6082 T6 / 5090</t>
  </si>
  <si>
    <t>Al.6082 T6 / 5091</t>
  </si>
  <si>
    <t>Al.6082 T6 / 5092</t>
  </si>
  <si>
    <t>Al.6082 T6 / 5093</t>
  </si>
  <si>
    <t>L</t>
  </si>
  <si>
    <t>B</t>
  </si>
  <si>
    <t>H/L</t>
  </si>
  <si>
    <t>kg</t>
  </si>
  <si>
    <t>eur/kg</t>
  </si>
  <si>
    <t>eur</t>
  </si>
  <si>
    <t>Suma</t>
  </si>
  <si>
    <t>Aliuminis</t>
  </si>
  <si>
    <t>Medžiagos:</t>
  </si>
  <si>
    <t>Kg</t>
  </si>
  <si>
    <t>Viso, Eur</t>
  </si>
  <si>
    <t>eur be PVM</t>
  </si>
  <si>
    <t>Suma, EUR</t>
  </si>
  <si>
    <t>Bandymų skaičius</t>
  </si>
  <si>
    <t>Viso, kg</t>
  </si>
  <si>
    <t>Medžiagų poreikio apskaičiavimas</t>
  </si>
  <si>
    <t>Eur</t>
  </si>
  <si>
    <t>Suma:</t>
  </si>
  <si>
    <t>Poreikis</t>
  </si>
  <si>
    <t>Anodavimas
(už 1  užsakymą)</t>
  </si>
  <si>
    <t>Anoduotų detalių transportavimas 
 (už 1  užsakymą)</t>
  </si>
  <si>
    <t>Kaina, Eur</t>
  </si>
  <si>
    <t>Viso suma</t>
  </si>
  <si>
    <t>Technologijų skyriaus vadovo darbo val.</t>
  </si>
  <si>
    <t>Technologo darbo val.</t>
  </si>
  <si>
    <t>Galutinė suma,Eur</t>
  </si>
  <si>
    <t>Vid. valandinis DU su mokesčiais Eur/val.</t>
  </si>
  <si>
    <t>Inžinieriaus-tyrėjo
darbo val.</t>
  </si>
  <si>
    <t>Suma,Eur</t>
  </si>
  <si>
    <t>Valandų skaičius, val. per visą projekto įgyvendinimo laikotarpį - 0, 5 etato arba 900 val.</t>
  </si>
  <si>
    <t xml:space="preserve">Medžiagų kaštų suvestinė </t>
  </si>
  <si>
    <t>UAB "Baltec CNC Technologies" Darbuotojų indėlio į prototipo gamybą poreikio apskaičiavimas</t>
  </si>
  <si>
    <t xml:space="preserve"> MTI skyriaus vadovo priežiūros/konsultacijos/administravimo laikas, kuriant prototipą</t>
  </si>
  <si>
    <t>Tolygiai per visa laikotarpi</t>
  </si>
  <si>
    <t>tolygiai per visa laikotarpi</t>
  </si>
  <si>
    <t>situos itraukti tik i iteracija #1 ir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</si>
</sst>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12" xfId="0" applyFont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3" borderId="5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0" borderId="16" xfId="0" applyBorder="1" applyAlignment="1">
      <alignment wrapText="1"/>
    </xf>
    <xf numFmtId="0" fontId="0" fillId="3" borderId="13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2" xfId="0" applyBorder="1" applyAlignment="1">
      <alignment wrapText="1"/>
    </xf>
    <xf numFmtId="0" fontId="0" fillId="3" borderId="19" xfId="0" applyFill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2" fillId="3" borderId="7" xfId="0" applyFont="1" applyFill="1" applyBorder="1"/>
    <xf numFmtId="0" fontId="2" fillId="3" borderId="8" xfId="0" applyFont="1" applyFill="1" applyBorder="1"/>
    <xf numFmtId="2" fontId="0" fillId="0" borderId="16" xfId="0" applyNumberFormat="1" applyBorder="1" applyAlignment="1">
      <alignment wrapText="1"/>
    </xf>
    <xf numFmtId="2" fontId="0" fillId="3" borderId="6" xfId="0" applyNumberFormat="1" applyFill="1" applyBorder="1"/>
    <xf numFmtId="0" fontId="2" fillId="0" borderId="0" xfId="0" applyFont="1"/>
    <xf numFmtId="2" fontId="2" fillId="3" borderId="9" xfId="0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2" fillId="4" borderId="1" xfId="0" applyFont="1" applyFill="1" applyBorder="1"/>
    <xf numFmtId="2" fontId="2" fillId="4" borderId="9" xfId="0" applyNumberFormat="1" applyFont="1" applyFill="1" applyBorder="1"/>
    <xf numFmtId="0" fontId="0" fillId="2" borderId="1" xfId="0" applyFill="1" applyBorder="1" applyAlignment="1">
      <alignment vertical="top" wrapText="1"/>
    </xf>
    <xf numFmtId="0" fontId="0" fillId="3" borderId="1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4B65-3116-4AE6-948E-40ABA29BC00C}">
  <sheetPr>
    <pageSetUpPr fitToPage="1"/>
  </sheetPr>
  <dimension ref="A1:K55"/>
  <sheetViews>
    <sheetView tabSelected="1" topLeftCell="A28" zoomScale="70" zoomScaleNormal="70" workbookViewId="0">
      <selection activeCell="H47" sqref="H47"/>
    </sheetView>
  </sheetViews>
  <sheetFormatPr defaultRowHeight="14.4" x14ac:dyDescent="0.3"/>
  <cols>
    <col min="1" max="1" width="20.21875" customWidth="1"/>
    <col min="2" max="2" width="13.109375" customWidth="1"/>
    <col min="3" max="3" width="18.77734375" customWidth="1"/>
    <col min="4" max="4" width="10.88671875" bestFit="1" customWidth="1"/>
    <col min="5" max="5" width="14.77734375" customWidth="1"/>
    <col min="6" max="6" width="11.5546875" customWidth="1"/>
    <col min="8" max="8" width="12.109375" customWidth="1"/>
    <col min="10" max="10" width="9.44140625" bestFit="1" customWidth="1"/>
    <col min="11" max="11" width="9.88671875" customWidth="1"/>
  </cols>
  <sheetData>
    <row r="1" spans="1:10" x14ac:dyDescent="0.3">
      <c r="A1" s="52" t="s">
        <v>42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15" thickBot="1" x14ac:dyDescent="0.35"/>
    <row r="3" spans="1:10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5" t="s">
        <v>32</v>
      </c>
    </row>
    <row r="4" spans="1:10" x14ac:dyDescent="0.3">
      <c r="A4" s="6" t="s">
        <v>6</v>
      </c>
      <c r="B4" s="2">
        <v>1</v>
      </c>
      <c r="C4" s="2" t="s">
        <v>4</v>
      </c>
      <c r="D4" s="2" t="s">
        <v>5</v>
      </c>
      <c r="E4" s="2">
        <v>160</v>
      </c>
      <c r="F4" s="2">
        <v>140</v>
      </c>
      <c r="G4" s="2">
        <v>100</v>
      </c>
      <c r="H4" s="2">
        <f>G4*F4*E4/1000/1000/1000*2800</f>
        <v>6.2720000000000002</v>
      </c>
      <c r="I4" s="2">
        <v>10</v>
      </c>
      <c r="J4" s="7">
        <f>I4*H4*B4</f>
        <v>62.72</v>
      </c>
    </row>
    <row r="5" spans="1:10" x14ac:dyDescent="0.3">
      <c r="A5" s="6" t="s">
        <v>7</v>
      </c>
      <c r="B5" s="2">
        <v>1</v>
      </c>
      <c r="C5" s="2" t="s">
        <v>17</v>
      </c>
      <c r="D5" s="2" t="s">
        <v>5</v>
      </c>
      <c r="E5" s="2">
        <v>290</v>
      </c>
      <c r="F5" s="2">
        <v>140</v>
      </c>
      <c r="G5" s="2">
        <v>15</v>
      </c>
      <c r="H5" s="2">
        <f t="shared" ref="H5:H14" si="0">G5*F5*E5/1000/1000/1000*2800</f>
        <v>1.7051999999999998</v>
      </c>
      <c r="I5" s="2">
        <v>10</v>
      </c>
      <c r="J5" s="7">
        <f t="shared" ref="J5:J13" si="1">I5*H5*B5</f>
        <v>17.052</v>
      </c>
    </row>
    <row r="6" spans="1:10" x14ac:dyDescent="0.3">
      <c r="A6" s="6" t="s">
        <v>8</v>
      </c>
      <c r="B6" s="2">
        <v>1</v>
      </c>
      <c r="C6" s="2" t="s">
        <v>18</v>
      </c>
      <c r="D6" s="2" t="s">
        <v>5</v>
      </c>
      <c r="E6" s="2">
        <v>110</v>
      </c>
      <c r="F6" s="2">
        <v>90</v>
      </c>
      <c r="G6" s="2">
        <v>30</v>
      </c>
      <c r="H6" s="2">
        <f t="shared" si="0"/>
        <v>0.83160000000000001</v>
      </c>
      <c r="I6" s="2">
        <v>10</v>
      </c>
      <c r="J6" s="7">
        <f t="shared" si="1"/>
        <v>8.3160000000000007</v>
      </c>
    </row>
    <row r="7" spans="1:10" x14ac:dyDescent="0.3">
      <c r="A7" s="6" t="s">
        <v>9</v>
      </c>
      <c r="B7" s="2">
        <v>1</v>
      </c>
      <c r="C7" s="2" t="s">
        <v>19</v>
      </c>
      <c r="D7" s="2" t="s">
        <v>5</v>
      </c>
      <c r="E7" s="2">
        <v>40</v>
      </c>
      <c r="F7" s="2">
        <v>40</v>
      </c>
      <c r="G7" s="2">
        <v>50</v>
      </c>
      <c r="H7" s="2">
        <f t="shared" si="0"/>
        <v>0.224</v>
      </c>
      <c r="I7" s="2">
        <v>10</v>
      </c>
      <c r="J7" s="7">
        <f t="shared" si="1"/>
        <v>2.2400000000000002</v>
      </c>
    </row>
    <row r="8" spans="1:10" x14ac:dyDescent="0.3">
      <c r="A8" s="6" t="s">
        <v>10</v>
      </c>
      <c r="B8" s="2">
        <v>2</v>
      </c>
      <c r="C8" s="2" t="s">
        <v>20</v>
      </c>
      <c r="D8" s="2" t="s">
        <v>5</v>
      </c>
      <c r="E8" s="2">
        <v>20</v>
      </c>
      <c r="F8" s="2"/>
      <c r="G8" s="2">
        <v>120</v>
      </c>
      <c r="H8" s="2">
        <f>3.14*G8/2*G8/2*E8/1000/1000</f>
        <v>0.22608</v>
      </c>
      <c r="I8" s="2">
        <v>10</v>
      </c>
      <c r="J8" s="7">
        <f t="shared" si="1"/>
        <v>4.5216000000000003</v>
      </c>
    </row>
    <row r="9" spans="1:10" x14ac:dyDescent="0.3">
      <c r="A9" s="6" t="s">
        <v>11</v>
      </c>
      <c r="B9" s="2">
        <v>1</v>
      </c>
      <c r="C9" s="2" t="s">
        <v>21</v>
      </c>
      <c r="D9" s="2" t="s">
        <v>5</v>
      </c>
      <c r="E9" s="2">
        <v>200</v>
      </c>
      <c r="F9" s="2">
        <v>100</v>
      </c>
      <c r="G9" s="2">
        <v>10</v>
      </c>
      <c r="H9" s="2">
        <f t="shared" si="0"/>
        <v>0.56000000000000005</v>
      </c>
      <c r="I9" s="2">
        <v>10</v>
      </c>
      <c r="J9" s="7">
        <f t="shared" si="1"/>
        <v>5.6000000000000005</v>
      </c>
    </row>
    <row r="10" spans="1:10" x14ac:dyDescent="0.3">
      <c r="A10" s="6" t="s">
        <v>12</v>
      </c>
      <c r="B10" s="2">
        <v>1</v>
      </c>
      <c r="C10" s="2" t="s">
        <v>22</v>
      </c>
      <c r="D10" s="2" t="s">
        <v>5</v>
      </c>
      <c r="E10" s="2">
        <v>160</v>
      </c>
      <c r="F10" s="2">
        <v>130</v>
      </c>
      <c r="G10" s="2">
        <v>10</v>
      </c>
      <c r="H10" s="2">
        <f t="shared" si="0"/>
        <v>0.58239999999999992</v>
      </c>
      <c r="I10" s="2">
        <v>10</v>
      </c>
      <c r="J10" s="7">
        <f t="shared" si="1"/>
        <v>5.823999999999999</v>
      </c>
    </row>
    <row r="11" spans="1:10" x14ac:dyDescent="0.3">
      <c r="A11" s="6" t="s">
        <v>13</v>
      </c>
      <c r="B11" s="2">
        <v>1</v>
      </c>
      <c r="C11" s="2" t="s">
        <v>23</v>
      </c>
      <c r="D11" s="2" t="s">
        <v>5</v>
      </c>
      <c r="E11" s="2">
        <v>70</v>
      </c>
      <c r="F11" s="2">
        <v>65</v>
      </c>
      <c r="G11" s="2">
        <v>10</v>
      </c>
      <c r="H11" s="2">
        <f t="shared" si="0"/>
        <v>0.12740000000000001</v>
      </c>
      <c r="I11" s="2">
        <v>10</v>
      </c>
      <c r="J11" s="7">
        <f t="shared" si="1"/>
        <v>1.274</v>
      </c>
    </row>
    <row r="12" spans="1:10" x14ac:dyDescent="0.3">
      <c r="A12" s="6" t="s">
        <v>14</v>
      </c>
      <c r="B12" s="2">
        <v>1</v>
      </c>
      <c r="C12" s="2" t="s">
        <v>24</v>
      </c>
      <c r="D12" s="2" t="s">
        <v>5</v>
      </c>
      <c r="E12" s="2">
        <v>90</v>
      </c>
      <c r="F12" s="2">
        <v>70</v>
      </c>
      <c r="G12" s="2">
        <v>10</v>
      </c>
      <c r="H12" s="2">
        <f t="shared" si="0"/>
        <v>0.1764</v>
      </c>
      <c r="I12" s="2">
        <v>10</v>
      </c>
      <c r="J12" s="7">
        <f t="shared" si="1"/>
        <v>1.764</v>
      </c>
    </row>
    <row r="13" spans="1:10" x14ac:dyDescent="0.3">
      <c r="A13" s="6" t="s">
        <v>15</v>
      </c>
      <c r="B13" s="2">
        <v>1</v>
      </c>
      <c r="C13" s="2" t="s">
        <v>25</v>
      </c>
      <c r="D13" s="2" t="s">
        <v>5</v>
      </c>
      <c r="E13" s="2">
        <v>140</v>
      </c>
      <c r="F13" s="2">
        <v>110</v>
      </c>
      <c r="G13" s="2">
        <v>20</v>
      </c>
      <c r="H13" s="2">
        <f t="shared" si="0"/>
        <v>0.86240000000000006</v>
      </c>
      <c r="I13" s="2">
        <v>10</v>
      </c>
      <c r="J13" s="7">
        <f t="shared" si="1"/>
        <v>8.6240000000000006</v>
      </c>
    </row>
    <row r="14" spans="1:10" ht="15" thickBot="1" x14ac:dyDescent="0.35">
      <c r="A14" s="8" t="s">
        <v>16</v>
      </c>
      <c r="B14" s="9">
        <v>1</v>
      </c>
      <c r="C14" s="9" t="s">
        <v>26</v>
      </c>
      <c r="D14" s="9" t="s">
        <v>5</v>
      </c>
      <c r="E14" s="9">
        <v>110</v>
      </c>
      <c r="F14" s="12">
        <v>70</v>
      </c>
      <c r="G14" s="12">
        <v>10</v>
      </c>
      <c r="H14" s="12">
        <f t="shared" si="0"/>
        <v>0.21560000000000001</v>
      </c>
      <c r="I14" s="12">
        <v>10</v>
      </c>
      <c r="J14" s="13">
        <f>I14*H14*B14</f>
        <v>2.1560000000000001</v>
      </c>
    </row>
    <row r="15" spans="1:10" x14ac:dyDescent="0.3">
      <c r="F15" s="10" t="s">
        <v>44</v>
      </c>
      <c r="G15" s="10" t="s">
        <v>36</v>
      </c>
      <c r="H15" s="14">
        <f>SUM(H4:H14)</f>
        <v>11.78308</v>
      </c>
      <c r="I15" s="15" t="s">
        <v>43</v>
      </c>
      <c r="J15" s="16">
        <f>SUM(J4:J14)</f>
        <v>120.09159999999999</v>
      </c>
    </row>
    <row r="16" spans="1:10" ht="28.8" x14ac:dyDescent="0.3">
      <c r="F16" s="15" t="s">
        <v>40</v>
      </c>
      <c r="G16" s="2"/>
      <c r="H16" s="10">
        <v>3</v>
      </c>
      <c r="I16" s="2"/>
      <c r="J16" s="16">
        <v>3</v>
      </c>
    </row>
    <row r="17" spans="1:11" x14ac:dyDescent="0.3">
      <c r="F17" s="10" t="s">
        <v>41</v>
      </c>
      <c r="G17" s="2"/>
      <c r="H17" s="14">
        <f>H16*H15</f>
        <v>35.349240000000002</v>
      </c>
      <c r="I17" s="15" t="s">
        <v>33</v>
      </c>
      <c r="J17" s="17">
        <f>J16*J15</f>
        <v>360.27479999999997</v>
      </c>
    </row>
    <row r="18" spans="1:11" x14ac:dyDescent="0.3">
      <c r="J18" s="11"/>
    </row>
    <row r="19" spans="1:11" x14ac:dyDescent="0.3">
      <c r="A19" s="52" t="s">
        <v>57</v>
      </c>
      <c r="B19" s="52"/>
      <c r="C19" s="52"/>
      <c r="D19" s="52"/>
      <c r="E19" s="52"/>
      <c r="F19" s="52"/>
      <c r="G19" s="52"/>
      <c r="H19" s="52"/>
      <c r="I19" s="52"/>
      <c r="J19" s="52"/>
    </row>
    <row r="20" spans="1:11" x14ac:dyDescent="0.3">
      <c r="A20" s="2"/>
      <c r="B20" s="2"/>
      <c r="C20" s="2"/>
      <c r="D20" s="2"/>
      <c r="J20" s="11"/>
    </row>
    <row r="21" spans="1:11" x14ac:dyDescent="0.3">
      <c r="A21" s="1" t="s">
        <v>35</v>
      </c>
      <c r="B21" s="1" t="s">
        <v>45</v>
      </c>
      <c r="C21" s="1" t="s">
        <v>48</v>
      </c>
      <c r="D21" s="1" t="s">
        <v>37</v>
      </c>
    </row>
    <row r="22" spans="1:11" x14ac:dyDescent="0.3">
      <c r="A22" s="15" t="s">
        <v>34</v>
      </c>
      <c r="B22" s="2">
        <v>36</v>
      </c>
      <c r="C22" s="2">
        <v>10</v>
      </c>
      <c r="D22" s="10">
        <f>B22*C22</f>
        <v>360</v>
      </c>
    </row>
    <row r="23" spans="1:11" ht="28.8" x14ac:dyDescent="0.3">
      <c r="A23" s="15" t="s">
        <v>46</v>
      </c>
      <c r="B23" s="2">
        <v>3</v>
      </c>
      <c r="C23" s="2">
        <v>100</v>
      </c>
      <c r="D23" s="2">
        <f>B23*C23</f>
        <v>300</v>
      </c>
    </row>
    <row r="24" spans="1:11" ht="43.2" x14ac:dyDescent="0.3">
      <c r="A24" s="15" t="s">
        <v>47</v>
      </c>
      <c r="B24" s="2">
        <v>3</v>
      </c>
      <c r="C24" s="2">
        <v>60</v>
      </c>
      <c r="D24" s="2">
        <f>B24*C24</f>
        <v>180</v>
      </c>
    </row>
    <row r="25" spans="1:11" x14ac:dyDescent="0.3">
      <c r="A25" s="20"/>
      <c r="B25" s="21"/>
      <c r="D25" s="18">
        <f>SUM(D22:D24)</f>
        <v>840</v>
      </c>
      <c r="E25" t="s">
        <v>38</v>
      </c>
    </row>
    <row r="26" spans="1:11" x14ac:dyDescent="0.3">
      <c r="A26" s="20"/>
      <c r="B26" s="21"/>
      <c r="D26" s="42"/>
    </row>
    <row r="28" spans="1:11" x14ac:dyDescent="0.3">
      <c r="A28" s="52"/>
      <c r="B28" s="52"/>
      <c r="C28" s="52"/>
      <c r="D28" s="52"/>
      <c r="E28" s="52"/>
      <c r="F28" s="52"/>
      <c r="G28" s="52"/>
      <c r="H28" s="52"/>
      <c r="I28" s="52"/>
      <c r="J28" s="52"/>
    </row>
    <row r="30" spans="1:11" ht="15" thickBot="1" x14ac:dyDescent="0.35">
      <c r="A30" s="52" t="s">
        <v>58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1" ht="69.599999999999994" customHeight="1" thickBot="1" x14ac:dyDescent="0.35">
      <c r="A31" s="34" t="s">
        <v>0</v>
      </c>
      <c r="B31" s="35" t="s">
        <v>54</v>
      </c>
      <c r="C31" s="36" t="s">
        <v>53</v>
      </c>
      <c r="D31" s="37" t="s">
        <v>39</v>
      </c>
      <c r="E31" s="35" t="s">
        <v>50</v>
      </c>
      <c r="F31" s="36" t="s">
        <v>53</v>
      </c>
      <c r="G31" s="37" t="s">
        <v>39</v>
      </c>
      <c r="H31" s="35" t="s">
        <v>51</v>
      </c>
      <c r="I31" s="36" t="s">
        <v>53</v>
      </c>
      <c r="J31" s="37" t="s">
        <v>39</v>
      </c>
      <c r="K31" s="30" t="s">
        <v>52</v>
      </c>
    </row>
    <row r="32" spans="1:11" x14ac:dyDescent="0.3">
      <c r="A32" s="31" t="s">
        <v>6</v>
      </c>
      <c r="B32" s="32">
        <v>16</v>
      </c>
      <c r="C32" s="53">
        <v>24.94</v>
      </c>
      <c r="D32" s="40">
        <f>B32*24.94</f>
        <v>399.04</v>
      </c>
      <c r="E32" s="32">
        <f>B32</f>
        <v>16</v>
      </c>
      <c r="F32" s="53">
        <v>21.72</v>
      </c>
      <c r="G32" s="29">
        <f>F32*E32</f>
        <v>347.52</v>
      </c>
      <c r="H32" s="32">
        <v>8</v>
      </c>
      <c r="I32" s="53">
        <v>9.4</v>
      </c>
      <c r="J32" s="33">
        <f>I32*H32</f>
        <v>75.2</v>
      </c>
      <c r="K32" s="29"/>
    </row>
    <row r="33" spans="1:11" x14ac:dyDescent="0.3">
      <c r="A33" s="22" t="s">
        <v>7</v>
      </c>
      <c r="B33" s="6">
        <v>8</v>
      </c>
      <c r="C33" s="54"/>
      <c r="D33" s="40">
        <f>B33*24.94</f>
        <v>199.52</v>
      </c>
      <c r="E33" s="6">
        <f t="shared" ref="E33:E42" si="2">B33</f>
        <v>8</v>
      </c>
      <c r="F33" s="54"/>
      <c r="G33" s="29">
        <f>E33*21.72</f>
        <v>173.76</v>
      </c>
      <c r="H33" s="6">
        <v>4</v>
      </c>
      <c r="I33" s="54"/>
      <c r="J33" s="2">
        <f>H33*9.4</f>
        <v>37.6</v>
      </c>
      <c r="K33" s="7"/>
    </row>
    <row r="34" spans="1:11" x14ac:dyDescent="0.3">
      <c r="A34" s="22" t="s">
        <v>8</v>
      </c>
      <c r="B34" s="6">
        <v>8</v>
      </c>
      <c r="C34" s="54"/>
      <c r="D34" s="40">
        <f t="shared" ref="D34:D42" si="3">B34*24.94</f>
        <v>199.52</v>
      </c>
      <c r="E34" s="6">
        <f t="shared" si="2"/>
        <v>8</v>
      </c>
      <c r="F34" s="54"/>
      <c r="G34" s="29">
        <f t="shared" ref="G34:G42" si="4">E34*21.72</f>
        <v>173.76</v>
      </c>
      <c r="H34" s="6">
        <v>4</v>
      </c>
      <c r="I34" s="54"/>
      <c r="J34" s="2">
        <f t="shared" ref="J34:J42" si="5">H34*9.4</f>
        <v>37.6</v>
      </c>
      <c r="K34" s="7"/>
    </row>
    <row r="35" spans="1:11" x14ac:dyDescent="0.3">
      <c r="A35" s="22" t="s">
        <v>9</v>
      </c>
      <c r="B35" s="6">
        <v>4</v>
      </c>
      <c r="C35" s="54"/>
      <c r="D35" s="40">
        <f t="shared" si="3"/>
        <v>99.76</v>
      </c>
      <c r="E35" s="6">
        <f t="shared" si="2"/>
        <v>4</v>
      </c>
      <c r="F35" s="54"/>
      <c r="G35" s="29">
        <f t="shared" si="4"/>
        <v>86.88</v>
      </c>
      <c r="H35" s="6">
        <v>2</v>
      </c>
      <c r="I35" s="54"/>
      <c r="J35" s="2">
        <f t="shared" si="5"/>
        <v>18.8</v>
      </c>
      <c r="K35" s="7"/>
    </row>
    <row r="36" spans="1:11" x14ac:dyDescent="0.3">
      <c r="A36" s="22" t="s">
        <v>10</v>
      </c>
      <c r="B36" s="6">
        <v>8</v>
      </c>
      <c r="C36" s="54"/>
      <c r="D36" s="40">
        <f t="shared" si="3"/>
        <v>199.52</v>
      </c>
      <c r="E36" s="6">
        <f t="shared" si="2"/>
        <v>8</v>
      </c>
      <c r="F36" s="54"/>
      <c r="G36" s="29">
        <f t="shared" si="4"/>
        <v>173.76</v>
      </c>
      <c r="H36" s="6">
        <v>4</v>
      </c>
      <c r="I36" s="54"/>
      <c r="J36" s="2">
        <f t="shared" si="5"/>
        <v>37.6</v>
      </c>
      <c r="K36" s="7"/>
    </row>
    <row r="37" spans="1:11" x14ac:dyDescent="0.3">
      <c r="A37" s="22" t="s">
        <v>11</v>
      </c>
      <c r="B37" s="6">
        <v>8</v>
      </c>
      <c r="C37" s="54"/>
      <c r="D37" s="40">
        <f t="shared" si="3"/>
        <v>199.52</v>
      </c>
      <c r="E37" s="6">
        <f t="shared" si="2"/>
        <v>8</v>
      </c>
      <c r="F37" s="54"/>
      <c r="G37" s="29">
        <f t="shared" si="4"/>
        <v>173.76</v>
      </c>
      <c r="H37" s="6">
        <v>4</v>
      </c>
      <c r="I37" s="54"/>
      <c r="J37" s="2">
        <f t="shared" si="5"/>
        <v>37.6</v>
      </c>
      <c r="K37" s="7"/>
    </row>
    <row r="38" spans="1:11" x14ac:dyDescent="0.3">
      <c r="A38" s="22" t="s">
        <v>12</v>
      </c>
      <c r="B38" s="6">
        <v>8</v>
      </c>
      <c r="C38" s="54"/>
      <c r="D38" s="40">
        <f t="shared" si="3"/>
        <v>199.52</v>
      </c>
      <c r="E38" s="6">
        <f t="shared" si="2"/>
        <v>8</v>
      </c>
      <c r="F38" s="54"/>
      <c r="G38" s="29">
        <f t="shared" si="4"/>
        <v>173.76</v>
      </c>
      <c r="H38" s="6">
        <v>4</v>
      </c>
      <c r="I38" s="54"/>
      <c r="J38" s="2">
        <f t="shared" si="5"/>
        <v>37.6</v>
      </c>
      <c r="K38" s="7"/>
    </row>
    <row r="39" spans="1:11" x14ac:dyDescent="0.3">
      <c r="A39" s="22" t="s">
        <v>13</v>
      </c>
      <c r="B39" s="6">
        <v>4</v>
      </c>
      <c r="C39" s="54"/>
      <c r="D39" s="40">
        <f t="shared" si="3"/>
        <v>99.76</v>
      </c>
      <c r="E39" s="6">
        <f t="shared" si="2"/>
        <v>4</v>
      </c>
      <c r="F39" s="54"/>
      <c r="G39" s="29">
        <f t="shared" si="4"/>
        <v>86.88</v>
      </c>
      <c r="H39" s="6">
        <v>2</v>
      </c>
      <c r="I39" s="54"/>
      <c r="J39" s="2">
        <f t="shared" si="5"/>
        <v>18.8</v>
      </c>
      <c r="K39" s="7"/>
    </row>
    <row r="40" spans="1:11" x14ac:dyDescent="0.3">
      <c r="A40" s="22" t="s">
        <v>14</v>
      </c>
      <c r="B40" s="6">
        <v>4</v>
      </c>
      <c r="C40" s="54"/>
      <c r="D40" s="40">
        <f t="shared" si="3"/>
        <v>99.76</v>
      </c>
      <c r="E40" s="6">
        <f t="shared" si="2"/>
        <v>4</v>
      </c>
      <c r="F40" s="54"/>
      <c r="G40" s="29">
        <f t="shared" si="4"/>
        <v>86.88</v>
      </c>
      <c r="H40" s="6">
        <v>2</v>
      </c>
      <c r="I40" s="54"/>
      <c r="J40" s="2">
        <f t="shared" si="5"/>
        <v>18.8</v>
      </c>
      <c r="K40" s="7"/>
    </row>
    <row r="41" spans="1:11" x14ac:dyDescent="0.3">
      <c r="A41" s="22" t="s">
        <v>15</v>
      </c>
      <c r="B41" s="6">
        <v>8</v>
      </c>
      <c r="C41" s="54"/>
      <c r="D41" s="40">
        <f t="shared" si="3"/>
        <v>199.52</v>
      </c>
      <c r="E41" s="6">
        <f t="shared" si="2"/>
        <v>8</v>
      </c>
      <c r="F41" s="54"/>
      <c r="G41" s="29">
        <f t="shared" si="4"/>
        <v>173.76</v>
      </c>
      <c r="H41" s="6">
        <v>4</v>
      </c>
      <c r="I41" s="54"/>
      <c r="J41" s="2">
        <f t="shared" si="5"/>
        <v>37.6</v>
      </c>
      <c r="K41" s="7"/>
    </row>
    <row r="42" spans="1:11" ht="15" thickBot="1" x14ac:dyDescent="0.35">
      <c r="A42" s="23" t="s">
        <v>16</v>
      </c>
      <c r="B42" s="6">
        <v>4</v>
      </c>
      <c r="C42" s="55"/>
      <c r="D42" s="40">
        <f t="shared" si="3"/>
        <v>99.76</v>
      </c>
      <c r="E42" s="6">
        <f t="shared" si="2"/>
        <v>4</v>
      </c>
      <c r="F42" s="55"/>
      <c r="G42" s="29">
        <f t="shared" si="4"/>
        <v>86.88</v>
      </c>
      <c r="H42" s="6">
        <v>2</v>
      </c>
      <c r="I42" s="55"/>
      <c r="J42" s="2">
        <f t="shared" si="5"/>
        <v>18.8</v>
      </c>
      <c r="K42" s="7"/>
    </row>
    <row r="43" spans="1:11" x14ac:dyDescent="0.3">
      <c r="B43" s="24">
        <f>SUM(B32:B42)</f>
        <v>80</v>
      </c>
      <c r="C43" s="49"/>
      <c r="D43" s="41">
        <f>D32+D33+D34+D35+D36+D37+D38+D39+D40+D41+D42</f>
        <v>1995.2</v>
      </c>
      <c r="E43" s="24">
        <f>SUM(E32:E42)</f>
        <v>80</v>
      </c>
      <c r="F43" s="49"/>
      <c r="G43" s="25">
        <f>SUM(G32:G42)</f>
        <v>1737.6</v>
      </c>
      <c r="H43" s="24">
        <f>SUM(H32:H42)</f>
        <v>40</v>
      </c>
      <c r="I43" s="49"/>
      <c r="J43" s="19">
        <f>SUM(J32:J42)</f>
        <v>376.00000000000006</v>
      </c>
      <c r="K43" s="25"/>
    </row>
    <row r="44" spans="1:11" x14ac:dyDescent="0.3">
      <c r="A44" t="s">
        <v>40</v>
      </c>
      <c r="B44" s="26">
        <v>2</v>
      </c>
      <c r="C44" s="50"/>
      <c r="D44" s="28">
        <v>2</v>
      </c>
      <c r="E44" s="26">
        <v>2</v>
      </c>
      <c r="F44" s="50"/>
      <c r="G44" s="28">
        <v>2</v>
      </c>
      <c r="H44" s="26">
        <f>D44</f>
        <v>2</v>
      </c>
      <c r="I44" s="50"/>
      <c r="J44" s="27">
        <v>2</v>
      </c>
      <c r="K44" s="25"/>
    </row>
    <row r="45" spans="1:11" ht="15" thickBot="1" x14ac:dyDescent="0.35">
      <c r="A45" t="s">
        <v>49</v>
      </c>
      <c r="B45" s="38">
        <f>B44*B43</f>
        <v>160</v>
      </c>
      <c r="C45" s="51"/>
      <c r="D45" s="43">
        <f>D43*D44</f>
        <v>3990.4</v>
      </c>
      <c r="E45" s="38">
        <f>E44*E43</f>
        <v>160</v>
      </c>
      <c r="F45" s="51"/>
      <c r="G45" s="43">
        <f>G44*G43</f>
        <v>3475.2</v>
      </c>
      <c r="H45" s="38">
        <f>H44*H43</f>
        <v>80</v>
      </c>
      <c r="I45" s="51"/>
      <c r="J45" s="39">
        <f>J44*J43</f>
        <v>752.00000000000011</v>
      </c>
      <c r="K45" s="47">
        <f>D45+G45+J45</f>
        <v>8217.6</v>
      </c>
    </row>
    <row r="46" spans="1:11" x14ac:dyDescent="0.3">
      <c r="B46" s="21" t="s">
        <v>61</v>
      </c>
      <c r="E46" s="21" t="s">
        <v>62</v>
      </c>
      <c r="H46" s="21" t="s">
        <v>62</v>
      </c>
    </row>
    <row r="49" spans="1:6" ht="115.2" x14ac:dyDescent="0.3">
      <c r="A49" s="45"/>
      <c r="B49" s="44" t="s">
        <v>56</v>
      </c>
      <c r="C49" s="44" t="s">
        <v>53</v>
      </c>
      <c r="D49" s="44" t="s">
        <v>55</v>
      </c>
    </row>
    <row r="50" spans="1:6" ht="87" customHeight="1" x14ac:dyDescent="0.3">
      <c r="A50" s="45" t="s">
        <v>59</v>
      </c>
      <c r="B50" s="2">
        <v>600</v>
      </c>
      <c r="C50" s="2">
        <v>20.81</v>
      </c>
      <c r="D50" s="46">
        <f>B50*C50</f>
        <v>12486</v>
      </c>
      <c r="F50" s="21" t="s">
        <v>60</v>
      </c>
    </row>
    <row r="53" spans="1:6" x14ac:dyDescent="0.3">
      <c r="A53" s="42"/>
      <c r="B53" s="42"/>
      <c r="C53" s="42"/>
      <c r="D53" s="42"/>
    </row>
    <row r="54" spans="1:6" ht="49.8" customHeight="1" x14ac:dyDescent="0.3">
      <c r="A54" s="48"/>
      <c r="B54" s="48"/>
      <c r="C54" s="48"/>
      <c r="D54" s="48"/>
    </row>
    <row r="55" spans="1:6" ht="19.2" customHeight="1" x14ac:dyDescent="0.3">
      <c r="A55" s="2"/>
      <c r="B55" s="2"/>
      <c r="C55" s="2"/>
      <c r="D55" s="46"/>
    </row>
  </sheetData>
  <mergeCells count="10">
    <mergeCell ref="C43:C45"/>
    <mergeCell ref="F43:F45"/>
    <mergeCell ref="I43:I45"/>
    <mergeCell ref="A1:J1"/>
    <mergeCell ref="A19:J19"/>
    <mergeCell ref="A28:J28"/>
    <mergeCell ref="C32:C42"/>
    <mergeCell ref="F32:F42"/>
    <mergeCell ref="I32:I42"/>
    <mergeCell ref="A30:J30"/>
  </mergeCells>
  <phoneticPr fontId="1" type="noConversion"/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 PC</dc:creator>
  <cp:lastModifiedBy>Pardavimai</cp:lastModifiedBy>
  <cp:lastPrinted>2023-03-30T10:42:08Z</cp:lastPrinted>
  <dcterms:created xsi:type="dcterms:W3CDTF">2021-08-12T08:19:55Z</dcterms:created>
  <dcterms:modified xsi:type="dcterms:W3CDTF">2023-04-02T18:39:18Z</dcterms:modified>
</cp:coreProperties>
</file>