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rdavimai\Documents\MB\Inostartas\Biudzetas\"/>
    </mc:Choice>
  </mc:AlternateContent>
  <xr:revisionPtr revIDLastSave="0" documentId="13_ncr:1_{4B4C224D-581D-42CC-B409-D50B8612A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11" i="1"/>
  <c r="J11" i="1"/>
  <c r="K10" i="1"/>
  <c r="J10" i="1"/>
  <c r="G30" i="1"/>
  <c r="H39" i="1" l="1"/>
  <c r="G39" i="1" s="1"/>
  <c r="H38" i="1"/>
  <c r="K39" i="1" s="1"/>
  <c r="G38" i="1"/>
  <c r="J39" i="1" s="1"/>
  <c r="H32" i="1"/>
  <c r="G32" i="1" s="1"/>
  <c r="H31" i="1"/>
  <c r="G31" i="1" s="1"/>
  <c r="F37" i="1" l="1"/>
  <c r="H37" i="1" s="1"/>
  <c r="G37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H30" i="1"/>
  <c r="F23" i="1"/>
  <c r="H23" i="1" s="1"/>
  <c r="G23" i="1" s="1"/>
  <c r="F24" i="1"/>
  <c r="G24" i="1" s="1"/>
  <c r="L5" i="1"/>
  <c r="H48" i="1"/>
  <c r="F8" i="1"/>
  <c r="H8" i="1" s="1"/>
  <c r="G8" i="1" s="1"/>
  <c r="F9" i="1"/>
  <c r="G9" i="1" s="1"/>
  <c r="H9" i="1" s="1"/>
  <c r="F10" i="1"/>
  <c r="G10" i="1" s="1"/>
  <c r="H10" i="1" s="1"/>
  <c r="F12" i="1"/>
  <c r="H12" i="1" s="1"/>
  <c r="G12" i="1" s="1"/>
  <c r="F13" i="1"/>
  <c r="H13" i="1" s="1"/>
  <c r="F14" i="1"/>
  <c r="H14" i="1" s="1"/>
  <c r="G14" i="1" s="1"/>
  <c r="F15" i="1"/>
  <c r="H15" i="1" s="1"/>
  <c r="G15" i="1" s="1"/>
  <c r="F16" i="1"/>
  <c r="H16" i="1" s="1"/>
  <c r="G16" i="1" s="1"/>
  <c r="F17" i="1"/>
  <c r="H17" i="1" s="1"/>
  <c r="G17" i="1" s="1"/>
  <c r="F18" i="1"/>
  <c r="H18" i="1" s="1"/>
  <c r="G18" i="1" s="1"/>
  <c r="F19" i="1"/>
  <c r="H19" i="1" s="1"/>
  <c r="G19" i="1" s="1"/>
  <c r="F20" i="1"/>
  <c r="H20" i="1" s="1"/>
  <c r="G20" i="1" s="1"/>
  <c r="F21" i="1"/>
  <c r="H21" i="1" s="1"/>
  <c r="G21" i="1" s="1"/>
  <c r="F22" i="1"/>
  <c r="H22" i="1" s="1"/>
  <c r="G22" i="1" s="1"/>
  <c r="F5" i="1"/>
  <c r="H5" i="1" s="1"/>
  <c r="G5" i="1" s="1"/>
  <c r="F6" i="1"/>
  <c r="H6" i="1" s="1"/>
  <c r="G6" i="1" s="1"/>
  <c r="F11" i="1"/>
  <c r="H11" i="1" s="1"/>
  <c r="G11" i="1" s="1"/>
  <c r="F7" i="1"/>
  <c r="H7" i="1" s="1"/>
  <c r="G7" i="1" s="1"/>
  <c r="F3" i="1"/>
  <c r="H3" i="1" s="1"/>
  <c r="G3" i="1" s="1"/>
  <c r="F4" i="1"/>
  <c r="H4" i="1" s="1"/>
  <c r="G4" i="1" s="1"/>
  <c r="H24" i="1" l="1"/>
  <c r="J33" i="1"/>
  <c r="G13" i="1"/>
  <c r="J21" i="1" s="1"/>
  <c r="K21" i="1"/>
  <c r="H50" i="1" l="1"/>
  <c r="H52" i="1" s="1"/>
  <c r="H51" i="1"/>
</calcChain>
</file>

<file path=xl/sharedStrings.xml><?xml version="1.0" encoding="utf-8"?>
<sst xmlns="http://schemas.openxmlformats.org/spreadsheetml/2006/main" count="73" uniqueCount="62">
  <si>
    <t>Standa</t>
  </si>
  <si>
    <t>Motorizuotas transliatorius 8MT30-50</t>
  </si>
  <si>
    <t>Motorizuotas transliatorius 8MT173-30</t>
  </si>
  <si>
    <t>Motorizuotas posūkio staliukas 8MR190-2-28</t>
  </si>
  <si>
    <t>KAMPAS 2AB173-20-50</t>
  </si>
  <si>
    <t>Aštuonių ašių kontrolerio blokas 8SMC5-M-ETH/RS232-B19x3-8</t>
  </si>
  <si>
    <t>Pristatymo kaina DAP (30) Transp. DAP (30)</t>
  </si>
  <si>
    <t>Kategorija</t>
  </si>
  <si>
    <t>Abibūdinimas</t>
  </si>
  <si>
    <t>Kiekis</t>
  </si>
  <si>
    <t>Vieneto kaina</t>
  </si>
  <si>
    <t>Kaina</t>
  </si>
  <si>
    <t>Kaina be PVM</t>
  </si>
  <si>
    <t>Kaina su PVM</t>
  </si>
  <si>
    <t>Avantes</t>
  </si>
  <si>
    <t>AvaSpec-ULS2048CL-EVO-UA-50</t>
  </si>
  <si>
    <t>AvaSpec-ULS2048CL-EVO</t>
  </si>
  <si>
    <t>Slit-100</t>
  </si>
  <si>
    <t>OSC-UA</t>
  </si>
  <si>
    <t>DCL-UV/VIS-200</t>
  </si>
  <si>
    <t>AvaLight-DHc</t>
  </si>
  <si>
    <t>PS-12V/1.0A</t>
  </si>
  <si>
    <t>IC-DB26-2</t>
  </si>
  <si>
    <t>Darbas</t>
  </si>
  <si>
    <t>Viso</t>
  </si>
  <si>
    <t>Turinys</t>
  </si>
  <si>
    <t>Mokslas</t>
  </si>
  <si>
    <t>EP</t>
  </si>
  <si>
    <t>Intensyvumas</t>
  </si>
  <si>
    <t>Efektinis intensyvumas</t>
  </si>
  <si>
    <t>Remimas</t>
  </si>
  <si>
    <t>Kofinansavimas</t>
  </si>
  <si>
    <t>50 mm Linear Translation Stage, DC Direct-Drive Servo Motor</t>
  </si>
  <si>
    <t xml:space="preserve">DDS050/M	</t>
  </si>
  <si>
    <t>K-Cube™ Brushless DC Servo Driver</t>
  </si>
  <si>
    <t>KBD101</t>
  </si>
  <si>
    <t>Nuoroda</t>
  </si>
  <si>
    <t>https://www.thorlabs.com/newgrouppage9.cfm?objectgroup_id=8535</t>
  </si>
  <si>
    <t>Kamera Point grey blackfly Model: BFLY-PGE-50A2M-CS: 5.0 MP, 13 FPS, Aptina MT9P031, Mono</t>
  </si>
  <si>
    <t>https://www.flir.eu/products/blackfly-gige/?model=BFLY-PGE-50A2M-CS&amp;vertical=machine+vision&amp;segment=iis</t>
  </si>
  <si>
    <t>Ø1" 90° Off-Axis Parabolic Mirror, UV-Enhanced Aluminum, RFL = 2"</t>
  </si>
  <si>
    <t>https://www.thorlabs.com/newgrouppage9.cfm?objectgroup_id=7002</t>
  </si>
  <si>
    <t>MPD129-F01, RFL = 2''</t>
  </si>
  <si>
    <t>MPD149-F01, RFL = 4''</t>
  </si>
  <si>
    <t>Ø1" 90° Off-Axis Parabolic Mirror, UV-Enhanced Aluminum, RFL = 4"</t>
  </si>
  <si>
    <t>https://www.thorlabs.com/newgrouppage9.cfm?objectgroup_id=12393</t>
  </si>
  <si>
    <t>PF20-03-F01, Ø2" UV-Enhanced Aluminum Mirror</t>
  </si>
  <si>
    <t>veidrodis kamerai</t>
  </si>
  <si>
    <t>https://www.thorlabs.com/newgrouppage9.cfm?objectgroup_id=890</t>
  </si>
  <si>
    <t>ME1-P01Ø1" Protected Silver Mirror, 3.2 mm Thick</t>
  </si>
  <si>
    <t>beam sampler</t>
  </si>
  <si>
    <t>BSF20-UV  Ø2" UVFS Beam Sampler for Beam Pick-Off, ARC: 245-400 nm, 8 mm Thick</t>
  </si>
  <si>
    <t>MPD129-F01</t>
  </si>
  <si>
    <t>parabolė 50mm</t>
  </si>
  <si>
    <t>PF20-03-F01, 	Ø2" UV-Enhanced Aluminum Mirror</t>
  </si>
  <si>
    <t xml:space="preserve"> 2''</t>
  </si>
  <si>
    <t>Optikos laikiklis 5KVDOM-05 https://www.standa.lt/products/catalog/optical_positioners?item=341&amp;prod=Kinematic_Vertical_Drive_Optical_Mount</t>
  </si>
  <si>
    <t>Viso be PVM</t>
  </si>
  <si>
    <t>CPS635, https://www.thorlabs.com/newgrouppage9.cfm?objectgroup_id=1487</t>
  </si>
  <si>
    <t>Laser pointer, 635nm</t>
  </si>
  <si>
    <t>Optomechanika</t>
  </si>
  <si>
    <t>Optika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</si>
</sst>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9"/>
      <color rgb="FF000000"/>
      <name val="Arial"/>
      <family val="2"/>
      <charset val="186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  <charset val="186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0" fillId="2" borderId="0" xfId="0" applyFill="1"/>
    <xf numFmtId="0" fontId="3" fillId="2" borderId="0" xfId="1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PF20-03-F01" TargetMode="External"/><Relationship Id="rId3" Type="http://schemas.openxmlformats.org/officeDocument/2006/relationships/hyperlink" Target="https://www.thorlabs.com/thorproduct.cfm?partnumber=MPD149-F01" TargetMode="External"/><Relationship Id="rId7" Type="http://schemas.openxmlformats.org/officeDocument/2006/relationships/hyperlink" Target="https://www.thorlabs.com/thorproduct.cfm?partnumber=BSF20-UV" TargetMode="External"/><Relationship Id="rId2" Type="http://schemas.openxmlformats.org/officeDocument/2006/relationships/hyperlink" Target="https://www.thorlabs.com/newgrouppage9.cfm?objectgroup_id=7002" TargetMode="External"/><Relationship Id="rId1" Type="http://schemas.openxmlformats.org/officeDocument/2006/relationships/hyperlink" Target="https://www.thorlabs.com/thorproduct.cfm?partnumber=MPD129-F01" TargetMode="External"/><Relationship Id="rId6" Type="http://schemas.openxmlformats.org/officeDocument/2006/relationships/hyperlink" Target="https://www.thorlabs.com/thorproduct.cfm?partnumber=ME1-P01" TargetMode="External"/><Relationship Id="rId5" Type="http://schemas.openxmlformats.org/officeDocument/2006/relationships/hyperlink" Target="https://www.thorlabs.com/newgrouppage9.cfm?objectgroup_id=12393" TargetMode="External"/><Relationship Id="rId4" Type="http://schemas.openxmlformats.org/officeDocument/2006/relationships/hyperlink" Target="https://www.thorlabs.com/thorproduct.cfm?partnumber=PF20-03-F0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2" workbookViewId="0">
      <selection activeCell="B44" sqref="B44"/>
    </sheetView>
  </sheetViews>
  <sheetFormatPr defaultRowHeight="14.4" x14ac:dyDescent="0.3"/>
  <cols>
    <col min="1" max="1" width="53.44140625" customWidth="1"/>
    <col min="2" max="2" width="21" customWidth="1"/>
    <col min="3" max="3" width="24.5546875" customWidth="1"/>
    <col min="5" max="5" width="15.109375" customWidth="1"/>
    <col min="7" max="7" width="16" customWidth="1"/>
    <col min="8" max="8" width="12.21875" customWidth="1"/>
    <col min="10" max="10" width="11.5546875" customWidth="1"/>
    <col min="11" max="11" width="14.33203125" customWidth="1"/>
    <col min="12" max="12" width="10.6640625" customWidth="1"/>
    <col min="13" max="13" width="11.21875" customWidth="1"/>
  </cols>
  <sheetData>
    <row r="1" spans="1:13" x14ac:dyDescent="0.3">
      <c r="A1" t="s">
        <v>7</v>
      </c>
      <c r="B1" t="s">
        <v>36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L1" t="s">
        <v>26</v>
      </c>
      <c r="M1" t="s">
        <v>27</v>
      </c>
    </row>
    <row r="2" spans="1:13" x14ac:dyDescent="0.3">
      <c r="A2" s="1" t="s">
        <v>0</v>
      </c>
      <c r="B2" s="1"/>
      <c r="C2" s="1"/>
      <c r="D2" s="1"/>
      <c r="E2" s="1"/>
      <c r="F2" s="1"/>
      <c r="G2" s="1"/>
      <c r="H2" s="1"/>
      <c r="K2" t="s">
        <v>25</v>
      </c>
      <c r="L2">
        <v>0.8</v>
      </c>
      <c r="M2">
        <v>0.2</v>
      </c>
    </row>
    <row r="3" spans="1:13" x14ac:dyDescent="0.3">
      <c r="A3" t="s">
        <v>1</v>
      </c>
      <c r="D3">
        <v>3</v>
      </c>
      <c r="E3">
        <v>699</v>
      </c>
      <c r="F3">
        <f>D3*E3</f>
        <v>2097</v>
      </c>
      <c r="G3">
        <f>H3/1.21</f>
        <v>1733.0578512396694</v>
      </c>
      <c r="H3">
        <f>F3</f>
        <v>2097</v>
      </c>
      <c r="K3" t="s">
        <v>28</v>
      </c>
      <c r="L3">
        <v>0.8</v>
      </c>
      <c r="M3">
        <v>0.6</v>
      </c>
    </row>
    <row r="4" spans="1:13" x14ac:dyDescent="0.3">
      <c r="A4" t="s">
        <v>2</v>
      </c>
      <c r="D4">
        <v>2</v>
      </c>
      <c r="E4">
        <v>549</v>
      </c>
      <c r="F4">
        <f>D4*E4</f>
        <v>1098</v>
      </c>
      <c r="G4">
        <f t="shared" ref="G4:G23" si="0">H4/1.21</f>
        <v>907.43801652892569</v>
      </c>
      <c r="H4">
        <f t="shared" ref="H4:H23" si="1">F4</f>
        <v>1098</v>
      </c>
    </row>
    <row r="5" spans="1:13" x14ac:dyDescent="0.3">
      <c r="A5" t="s">
        <v>3</v>
      </c>
      <c r="D5">
        <v>2</v>
      </c>
      <c r="E5">
        <v>1647</v>
      </c>
      <c r="F5">
        <f t="shared" ref="F5:F29" si="2">D5*E5</f>
        <v>3294</v>
      </c>
      <c r="G5">
        <f t="shared" si="0"/>
        <v>2722.3140495867769</v>
      </c>
      <c r="H5">
        <f t="shared" si="1"/>
        <v>3294</v>
      </c>
      <c r="K5" t="s">
        <v>29</v>
      </c>
      <c r="L5">
        <f>L2*L3+M2*M3</f>
        <v>0.76000000000000012</v>
      </c>
    </row>
    <row r="6" spans="1:13" x14ac:dyDescent="0.3">
      <c r="A6" t="s">
        <v>4</v>
      </c>
      <c r="D6">
        <v>1</v>
      </c>
      <c r="E6">
        <v>54</v>
      </c>
      <c r="F6">
        <f t="shared" si="2"/>
        <v>54</v>
      </c>
      <c r="G6">
        <f t="shared" si="0"/>
        <v>44.628099173553721</v>
      </c>
      <c r="H6">
        <f t="shared" si="1"/>
        <v>54</v>
      </c>
    </row>
    <row r="7" spans="1:13" x14ac:dyDescent="0.3">
      <c r="A7" t="s">
        <v>6</v>
      </c>
      <c r="D7">
        <v>1</v>
      </c>
      <c r="E7">
        <v>40</v>
      </c>
      <c r="F7">
        <f t="shared" si="2"/>
        <v>40</v>
      </c>
      <c r="G7">
        <f t="shared" si="0"/>
        <v>33.057851239669425</v>
      </c>
      <c r="H7">
        <f t="shared" si="1"/>
        <v>40</v>
      </c>
    </row>
    <row r="8" spans="1:13" x14ac:dyDescent="0.3">
      <c r="F8">
        <f t="shared" si="2"/>
        <v>0</v>
      </c>
      <c r="G8">
        <f t="shared" si="0"/>
        <v>0</v>
      </c>
      <c r="H8">
        <f t="shared" si="1"/>
        <v>0</v>
      </c>
    </row>
    <row r="9" spans="1:13" x14ac:dyDescent="0.3">
      <c r="A9" t="s">
        <v>33</v>
      </c>
      <c r="B9" t="s">
        <v>37</v>
      </c>
      <c r="C9" t="s">
        <v>32</v>
      </c>
      <c r="D9">
        <v>1</v>
      </c>
      <c r="E9">
        <v>2082.63</v>
      </c>
      <c r="F9">
        <f t="shared" si="2"/>
        <v>2082.63</v>
      </c>
      <c r="G9">
        <f>F9</f>
        <v>2082.63</v>
      </c>
      <c r="H9">
        <f>G9*1.21</f>
        <v>2519.9823000000001</v>
      </c>
      <c r="J9" t="s">
        <v>57</v>
      </c>
      <c r="K9" t="s">
        <v>24</v>
      </c>
    </row>
    <row r="10" spans="1:13" x14ac:dyDescent="0.3">
      <c r="A10" t="s">
        <v>35</v>
      </c>
      <c r="B10" t="s">
        <v>37</v>
      </c>
      <c r="C10" t="s">
        <v>34</v>
      </c>
      <c r="D10">
        <v>1</v>
      </c>
      <c r="E10">
        <v>804.71</v>
      </c>
      <c r="F10">
        <f t="shared" si="2"/>
        <v>804.71</v>
      </c>
      <c r="G10">
        <f>F10</f>
        <v>804.71</v>
      </c>
      <c r="H10">
        <f>G10*1.21</f>
        <v>973.69910000000004</v>
      </c>
      <c r="J10">
        <f>SUM(G2:G10)</f>
        <v>8327.8358677685956</v>
      </c>
      <c r="K10">
        <f>SUM(H2:H10)</f>
        <v>10076.681399999999</v>
      </c>
    </row>
    <row r="11" spans="1:13" x14ac:dyDescent="0.3">
      <c r="A11" t="s">
        <v>5</v>
      </c>
      <c r="D11">
        <v>1</v>
      </c>
      <c r="E11">
        <v>6764</v>
      </c>
      <c r="F11">
        <f>D11*E11</f>
        <v>6764</v>
      </c>
      <c r="G11">
        <f>H11/1.21</f>
        <v>5590.0826446280989</v>
      </c>
      <c r="H11">
        <f>F11</f>
        <v>6764</v>
      </c>
      <c r="J11">
        <f>G11</f>
        <v>5590.0826446280989</v>
      </c>
      <c r="K11">
        <f>H11</f>
        <v>6764</v>
      </c>
    </row>
    <row r="12" spans="1:13" x14ac:dyDescent="0.3">
      <c r="A12" s="1" t="s">
        <v>14</v>
      </c>
      <c r="B12" s="1"/>
      <c r="C12" s="1"/>
      <c r="D12" s="1"/>
      <c r="E12" s="1"/>
      <c r="F12" s="1">
        <f t="shared" si="2"/>
        <v>0</v>
      </c>
      <c r="G12" s="1">
        <f t="shared" si="0"/>
        <v>0</v>
      </c>
      <c r="H12" s="1">
        <f t="shared" si="1"/>
        <v>0</v>
      </c>
    </row>
    <row r="13" spans="1:13" x14ac:dyDescent="0.3">
      <c r="A13" t="s">
        <v>15</v>
      </c>
      <c r="D13">
        <v>2</v>
      </c>
      <c r="E13">
        <v>2773</v>
      </c>
      <c r="F13">
        <f t="shared" si="2"/>
        <v>5546</v>
      </c>
      <c r="G13">
        <f t="shared" si="0"/>
        <v>4583.4710743801652</v>
      </c>
      <c r="H13">
        <f t="shared" si="1"/>
        <v>5546</v>
      </c>
    </row>
    <row r="14" spans="1:13" x14ac:dyDescent="0.3">
      <c r="A14" t="s">
        <v>16</v>
      </c>
      <c r="D14">
        <v>1</v>
      </c>
      <c r="E14">
        <v>3104</v>
      </c>
      <c r="F14">
        <f t="shared" si="2"/>
        <v>3104</v>
      </c>
      <c r="G14">
        <f t="shared" si="0"/>
        <v>2565.2892561983472</v>
      </c>
      <c r="H14">
        <f t="shared" si="1"/>
        <v>3104</v>
      </c>
    </row>
    <row r="15" spans="1:13" x14ac:dyDescent="0.3">
      <c r="A15" s="2" t="s">
        <v>17</v>
      </c>
      <c r="B15" s="2"/>
      <c r="D15">
        <v>1</v>
      </c>
      <c r="E15">
        <v>143</v>
      </c>
      <c r="F15">
        <f t="shared" si="2"/>
        <v>143</v>
      </c>
      <c r="G15">
        <f t="shared" si="0"/>
        <v>118.18181818181819</v>
      </c>
      <c r="H15">
        <f t="shared" si="1"/>
        <v>143</v>
      </c>
    </row>
    <row r="16" spans="1:13" x14ac:dyDescent="0.3">
      <c r="A16" s="2" t="s">
        <v>18</v>
      </c>
      <c r="B16" s="2"/>
      <c r="D16">
        <v>1</v>
      </c>
      <c r="E16">
        <v>209</v>
      </c>
      <c r="F16">
        <f t="shared" si="2"/>
        <v>209</v>
      </c>
      <c r="G16">
        <f t="shared" si="0"/>
        <v>172.72727272727272</v>
      </c>
      <c r="H16">
        <f t="shared" si="1"/>
        <v>209</v>
      </c>
    </row>
    <row r="17" spans="1:11" x14ac:dyDescent="0.3">
      <c r="A17" s="2" t="s">
        <v>19</v>
      </c>
      <c r="B17" s="2"/>
      <c r="D17">
        <v>1</v>
      </c>
      <c r="E17">
        <v>154</v>
      </c>
      <c r="F17">
        <f t="shared" si="2"/>
        <v>154</v>
      </c>
      <c r="G17">
        <f t="shared" si="0"/>
        <v>127.27272727272728</v>
      </c>
      <c r="H17">
        <f t="shared" si="1"/>
        <v>154</v>
      </c>
    </row>
    <row r="18" spans="1:11" x14ac:dyDescent="0.3">
      <c r="F18">
        <f t="shared" si="2"/>
        <v>0</v>
      </c>
      <c r="G18">
        <f t="shared" si="0"/>
        <v>0</v>
      </c>
      <c r="H18">
        <f t="shared" si="1"/>
        <v>0</v>
      </c>
    </row>
    <row r="19" spans="1:11" x14ac:dyDescent="0.3">
      <c r="A19" s="2" t="s">
        <v>20</v>
      </c>
      <c r="B19" s="2"/>
      <c r="D19">
        <v>1</v>
      </c>
      <c r="E19">
        <v>1798</v>
      </c>
      <c r="F19">
        <f t="shared" si="2"/>
        <v>1798</v>
      </c>
      <c r="G19">
        <f t="shared" si="0"/>
        <v>1485.9504132231405</v>
      </c>
      <c r="H19">
        <f t="shared" si="1"/>
        <v>1798</v>
      </c>
    </row>
    <row r="20" spans="1:11" x14ac:dyDescent="0.3">
      <c r="A20" s="2" t="s">
        <v>21</v>
      </c>
      <c r="B20" s="2"/>
      <c r="D20">
        <v>4</v>
      </c>
      <c r="E20">
        <v>45</v>
      </c>
      <c r="F20">
        <f t="shared" si="2"/>
        <v>180</v>
      </c>
      <c r="G20">
        <f t="shared" si="0"/>
        <v>148.7603305785124</v>
      </c>
      <c r="H20">
        <f t="shared" si="1"/>
        <v>180</v>
      </c>
      <c r="J20" t="s">
        <v>57</v>
      </c>
      <c r="K20" t="s">
        <v>24</v>
      </c>
    </row>
    <row r="21" spans="1:11" x14ac:dyDescent="0.3">
      <c r="A21" s="2" t="s">
        <v>22</v>
      </c>
      <c r="B21" s="2"/>
      <c r="D21">
        <v>1</v>
      </c>
      <c r="E21">
        <v>115</v>
      </c>
      <c r="F21">
        <f t="shared" si="2"/>
        <v>115</v>
      </c>
      <c r="G21">
        <f t="shared" si="0"/>
        <v>95.041322314049594</v>
      </c>
      <c r="H21">
        <f t="shared" si="1"/>
        <v>115</v>
      </c>
      <c r="J21">
        <f>SUM(G13:G21)</f>
        <v>9296.6942148760318</v>
      </c>
      <c r="K21">
        <f>SUM(H13:H21)</f>
        <v>11249</v>
      </c>
    </row>
    <row r="22" spans="1:11" x14ac:dyDescent="0.3">
      <c r="F22">
        <f t="shared" si="2"/>
        <v>0</v>
      </c>
      <c r="G22">
        <f t="shared" si="0"/>
        <v>0</v>
      </c>
      <c r="H22">
        <f t="shared" si="1"/>
        <v>0</v>
      </c>
    </row>
    <row r="23" spans="1:11" x14ac:dyDescent="0.3">
      <c r="A23" s="3" t="s">
        <v>61</v>
      </c>
      <c r="B23" s="3"/>
      <c r="C23" s="1"/>
      <c r="D23" s="1"/>
      <c r="E23" s="1"/>
      <c r="F23" s="1">
        <f t="shared" si="2"/>
        <v>0</v>
      </c>
      <c r="G23" s="1">
        <f t="shared" si="0"/>
        <v>0</v>
      </c>
      <c r="H23" s="1">
        <f t="shared" si="1"/>
        <v>0</v>
      </c>
    </row>
    <row r="24" spans="1:11" x14ac:dyDescent="0.3">
      <c r="A24" s="4" t="s">
        <v>38</v>
      </c>
      <c r="B24" s="5" t="s">
        <v>39</v>
      </c>
      <c r="C24" s="5"/>
      <c r="D24" s="5">
        <v>1</v>
      </c>
      <c r="E24" s="5">
        <v>364</v>
      </c>
      <c r="F24" s="5">
        <f t="shared" si="2"/>
        <v>364</v>
      </c>
      <c r="G24" s="5">
        <f>F24</f>
        <v>364</v>
      </c>
      <c r="H24" s="5">
        <f>G24*1.21</f>
        <v>440.44</v>
      </c>
    </row>
    <row r="25" spans="1:11" x14ac:dyDescent="0.3">
      <c r="A25" s="6" t="s">
        <v>42</v>
      </c>
      <c r="B25" s="6" t="s">
        <v>41</v>
      </c>
      <c r="C25" s="7" t="s">
        <v>40</v>
      </c>
      <c r="D25" s="5">
        <v>1</v>
      </c>
      <c r="E25" s="5">
        <v>173.6</v>
      </c>
      <c r="F25" s="5">
        <f t="shared" si="2"/>
        <v>173.6</v>
      </c>
      <c r="G25" s="5">
        <f t="shared" ref="G25:G29" si="3">F25</f>
        <v>173.6</v>
      </c>
      <c r="H25" s="5">
        <f t="shared" ref="H25:H30" si="4">G25*1.21</f>
        <v>210.05599999999998</v>
      </c>
    </row>
    <row r="26" spans="1:11" x14ac:dyDescent="0.3">
      <c r="A26" s="6" t="s">
        <v>43</v>
      </c>
      <c r="B26" s="5" t="s">
        <v>41</v>
      </c>
      <c r="C26" s="5" t="s">
        <v>44</v>
      </c>
      <c r="D26" s="5">
        <v>1</v>
      </c>
      <c r="E26" s="5">
        <v>173.6</v>
      </c>
      <c r="F26" s="5">
        <f t="shared" si="2"/>
        <v>173.6</v>
      </c>
      <c r="G26" s="5">
        <f t="shared" si="3"/>
        <v>173.6</v>
      </c>
      <c r="H26" s="5">
        <f t="shared" si="4"/>
        <v>210.05599999999998</v>
      </c>
    </row>
    <row r="27" spans="1:11" x14ac:dyDescent="0.3">
      <c r="A27" s="6" t="s">
        <v>46</v>
      </c>
      <c r="B27" s="6" t="s">
        <v>45</v>
      </c>
      <c r="C27" s="5"/>
      <c r="D27" s="5">
        <v>2</v>
      </c>
      <c r="E27" s="5">
        <v>97.02</v>
      </c>
      <c r="F27" s="5">
        <f t="shared" si="2"/>
        <v>194.04</v>
      </c>
      <c r="G27" s="5">
        <f t="shared" si="3"/>
        <v>194.04</v>
      </c>
      <c r="H27" s="5">
        <f t="shared" si="4"/>
        <v>234.7884</v>
      </c>
    </row>
    <row r="28" spans="1:11" x14ac:dyDescent="0.3">
      <c r="A28" s="6" t="s">
        <v>49</v>
      </c>
      <c r="B28" s="5" t="s">
        <v>48</v>
      </c>
      <c r="C28" s="5" t="s">
        <v>47</v>
      </c>
      <c r="D28" s="5">
        <v>1</v>
      </c>
      <c r="E28" s="5">
        <v>30</v>
      </c>
      <c r="F28" s="5">
        <f t="shared" si="2"/>
        <v>30</v>
      </c>
      <c r="G28" s="5">
        <f t="shared" si="3"/>
        <v>30</v>
      </c>
      <c r="H28" s="5">
        <f t="shared" si="4"/>
        <v>36.299999999999997</v>
      </c>
    </row>
    <row r="29" spans="1:11" x14ac:dyDescent="0.3">
      <c r="A29" s="6" t="s">
        <v>51</v>
      </c>
      <c r="B29" s="5"/>
      <c r="C29" s="5" t="s">
        <v>50</v>
      </c>
      <c r="D29" s="5">
        <v>1</v>
      </c>
      <c r="E29" s="5">
        <v>102.96</v>
      </c>
      <c r="F29" s="5">
        <f t="shared" si="2"/>
        <v>102.96</v>
      </c>
      <c r="G29" s="5">
        <f t="shared" si="3"/>
        <v>102.96</v>
      </c>
      <c r="H29" s="5">
        <f t="shared" si="4"/>
        <v>124.58159999999999</v>
      </c>
    </row>
    <row r="30" spans="1:11" x14ac:dyDescent="0.3">
      <c r="A30" s="5" t="s">
        <v>58</v>
      </c>
      <c r="B30" s="8" t="s">
        <v>59</v>
      </c>
      <c r="C30" s="5"/>
      <c r="D30" s="5">
        <v>1</v>
      </c>
      <c r="E30" s="5">
        <v>93.96</v>
      </c>
      <c r="F30" s="9"/>
      <c r="G30" s="5">
        <f>E30*D30</f>
        <v>93.96</v>
      </c>
      <c r="H30" s="5">
        <f t="shared" si="4"/>
        <v>113.69159999999999</v>
      </c>
    </row>
    <row r="31" spans="1:11" x14ac:dyDescent="0.3">
      <c r="A31" s="5" t="s">
        <v>52</v>
      </c>
      <c r="B31" s="8" t="s">
        <v>53</v>
      </c>
      <c r="C31" s="5"/>
      <c r="D31" s="5">
        <v>2</v>
      </c>
      <c r="E31" s="5">
        <v>173.63</v>
      </c>
      <c r="F31" s="5"/>
      <c r="G31" s="9">
        <f t="shared" ref="G31:G32" si="5">H31*1.21</f>
        <v>420.18459999999999</v>
      </c>
      <c r="H31" s="5">
        <f>E31*D31</f>
        <v>347.26</v>
      </c>
    </row>
    <row r="32" spans="1:11" x14ac:dyDescent="0.3">
      <c r="A32" s="6" t="s">
        <v>54</v>
      </c>
      <c r="B32" s="8" t="s">
        <v>55</v>
      </c>
      <c r="C32" s="5"/>
      <c r="D32" s="5">
        <v>1</v>
      </c>
      <c r="E32" s="5">
        <v>97.02</v>
      </c>
      <c r="F32" s="5"/>
      <c r="G32" s="9">
        <f t="shared" si="5"/>
        <v>117.3942</v>
      </c>
      <c r="H32" s="5">
        <f t="shared" ref="H32" si="6">E32*D32</f>
        <v>97.02</v>
      </c>
      <c r="J32" t="s">
        <v>57</v>
      </c>
      <c r="K32" t="s">
        <v>24</v>
      </c>
    </row>
    <row r="33" spans="1:11" x14ac:dyDescent="0.3">
      <c r="J33">
        <f>SUM(G24:G32)</f>
        <v>1669.7388000000001</v>
      </c>
      <c r="K33">
        <f>SUM(H24:H32)</f>
        <v>1814.1935999999998</v>
      </c>
    </row>
    <row r="37" spans="1:11" x14ac:dyDescent="0.3">
      <c r="A37" s="3" t="s">
        <v>60</v>
      </c>
      <c r="B37" s="3"/>
      <c r="C37" s="1"/>
      <c r="D37" s="1"/>
      <c r="E37" s="1"/>
      <c r="F37" s="1">
        <f t="shared" ref="F37" si="7">D37*E37</f>
        <v>0</v>
      </c>
      <c r="G37" s="1">
        <f t="shared" ref="G37" si="8">H37/1.21</f>
        <v>0</v>
      </c>
      <c r="H37" s="1">
        <f t="shared" ref="H37" si="9">F37</f>
        <v>0</v>
      </c>
    </row>
    <row r="38" spans="1:11" x14ac:dyDescent="0.3">
      <c r="A38" s="5" t="s">
        <v>56</v>
      </c>
      <c r="B38" s="5"/>
      <c r="C38" s="5"/>
      <c r="D38" s="5">
        <v>5</v>
      </c>
      <c r="E38" s="5">
        <v>216.7</v>
      </c>
      <c r="F38" s="5"/>
      <c r="G38" s="5">
        <f>E38/1.21</f>
        <v>179.09090909090909</v>
      </c>
      <c r="H38" s="5">
        <f>D38*E38</f>
        <v>1083.5</v>
      </c>
      <c r="J38" t="s">
        <v>57</v>
      </c>
      <c r="K38" t="s">
        <v>24</v>
      </c>
    </row>
    <row r="39" spans="1:11" x14ac:dyDescent="0.3">
      <c r="A39" s="5" t="s">
        <v>56</v>
      </c>
      <c r="B39" s="5"/>
      <c r="C39" s="5"/>
      <c r="D39" s="5">
        <v>3</v>
      </c>
      <c r="E39" s="5">
        <v>216.7</v>
      </c>
      <c r="F39" s="5"/>
      <c r="G39" s="5">
        <f>H39/1.21</f>
        <v>537.27272727272725</v>
      </c>
      <c r="H39" s="5">
        <f>D39*E39</f>
        <v>650.09999999999991</v>
      </c>
      <c r="J39">
        <f>SUM(G38:G39)</f>
        <v>716.36363636363637</v>
      </c>
      <c r="K39">
        <f>SUM(H38:H39)</f>
        <v>1733.6</v>
      </c>
    </row>
    <row r="48" spans="1:11" x14ac:dyDescent="0.3">
      <c r="A48" t="s">
        <v>23</v>
      </c>
      <c r="C48">
        <v>1.5</v>
      </c>
      <c r="D48">
        <v>12</v>
      </c>
      <c r="E48">
        <v>1500</v>
      </c>
      <c r="H48">
        <f>C48*D48*E48</f>
        <v>27000</v>
      </c>
    </row>
    <row r="50" spans="1:8" x14ac:dyDescent="0.3">
      <c r="A50" t="s">
        <v>24</v>
      </c>
      <c r="E50" t="s">
        <v>24</v>
      </c>
      <c r="H50">
        <f>SUM(H3:H48)</f>
        <v>58637.474999999999</v>
      </c>
    </row>
    <row r="51" spans="1:8" x14ac:dyDescent="0.3">
      <c r="E51" t="s">
        <v>30</v>
      </c>
      <c r="H51">
        <f>H50*L5</f>
        <v>44564.481000000007</v>
      </c>
    </row>
    <row r="52" spans="1:8" x14ac:dyDescent="0.3">
      <c r="E52" t="s">
        <v>31</v>
      </c>
      <c r="H52">
        <f>H50*(1-L5)</f>
        <v>14072.993999999993</v>
      </c>
    </row>
  </sheetData>
  <hyperlinks>
    <hyperlink ref="A25" r:id="rId1" display="https://www.thorlabs.com/thorproduct.cfm?partnumber=MPD129-F01" xr:uid="{184E9E28-0C49-49FF-B643-129254B1DBB8}"/>
    <hyperlink ref="B25" r:id="rId2" xr:uid="{0907EBBC-3B7C-4647-B959-843E58ECBE70}"/>
    <hyperlink ref="A26" r:id="rId3" display="https://www.thorlabs.com/thorproduct.cfm?partnumber=MPD149-F01" xr:uid="{92564A54-62C1-4F2D-B63E-F90D75B22AD8}"/>
    <hyperlink ref="A27" r:id="rId4" display="https://www.thorlabs.com/thorproduct.cfm?partnumber=PF20-03-F01" xr:uid="{3C5CC62D-BD9E-4C90-BC3C-E2A8BB6857D1}"/>
    <hyperlink ref="B27" r:id="rId5" xr:uid="{859E88C2-DE7E-4928-94B4-04E7CBD57FE9}"/>
    <hyperlink ref="A28" r:id="rId6" display="https://www.thorlabs.com/thorproduct.cfm?partnumber=ME1-P01" xr:uid="{5DCE218B-34FB-438B-9271-4F5B89C1BCA4}"/>
    <hyperlink ref="A29" r:id="rId7" display="https://www.thorlabs.com/thorproduct.cfm?partnumber=BSF20-UV" xr:uid="{9F090975-9581-4175-AFB8-AD7E03934F75}"/>
    <hyperlink ref="A32" r:id="rId8" display="https://www.thorlabs.com/thorproduct.cfm?partnumber=PF20-03-F01" xr:uid="{4CEE7A40-5B7E-481E-838E-36E51D2E8DC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Pardavimai</dc:creator>
  <cp:lastModifiedBy>Pardavimai</cp:lastModifiedBy>
  <dcterms:created xsi:type="dcterms:W3CDTF">2015-06-05T18:17:20Z</dcterms:created>
  <dcterms:modified xsi:type="dcterms:W3CDTF">2023-04-02T09:01:29Z</dcterms:modified>
</cp:coreProperties>
</file>