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/>
  <mc:AlternateContent xmlns:mc="http://schemas.openxmlformats.org/markup-compatibility/2006">
    <mc:Choice Requires="x15">
      <x15ac:absPath xmlns:x15ac="http://schemas.microsoft.com/office/spreadsheetml/2010/11/ac" url="C:\Users\CAD PC\Desktop\Spectral mapper\"/>
    </mc:Choice>
  </mc:AlternateContent>
  <xr:revisionPtr revIDLastSave="0" documentId="13_ncr:1_{191F2925-1991-4373-A6C5-40D30F390576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0" i="2" l="1"/>
  <c r="F83" i="2" s="1"/>
  <c r="F114" i="2"/>
  <c r="F104" i="2"/>
  <c r="F110" i="2"/>
  <c r="F111" i="2"/>
  <c r="F112" i="2"/>
  <c r="F113" i="2"/>
  <c r="F109" i="2"/>
  <c r="F100" i="2"/>
  <c r="F101" i="2"/>
  <c r="F102" i="2"/>
  <c r="F103" i="2"/>
  <c r="F99" i="2"/>
  <c r="G24" i="2"/>
  <c r="F88" i="2"/>
  <c r="F89" i="2"/>
  <c r="F90" i="2"/>
  <c r="F91" i="2"/>
  <c r="F92" i="2"/>
  <c r="F93" i="2"/>
  <c r="F87" i="2"/>
  <c r="F78" i="2"/>
  <c r="F79" i="2"/>
  <c r="F80" i="2"/>
  <c r="F72" i="2"/>
  <c r="F73" i="2"/>
  <c r="F74" i="2"/>
  <c r="F75" i="2"/>
  <c r="F76" i="2"/>
  <c r="F77" i="2"/>
  <c r="F71" i="2"/>
  <c r="F63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48" i="2"/>
  <c r="F43" i="2"/>
  <c r="C15" i="2"/>
  <c r="E13" i="2"/>
  <c r="E12" i="2"/>
  <c r="E11" i="2"/>
  <c r="E10" i="2"/>
  <c r="C8" i="2"/>
  <c r="E8" i="2" s="1"/>
  <c r="E7" i="2"/>
  <c r="E6" i="2"/>
  <c r="E5" i="2"/>
  <c r="E4" i="2"/>
  <c r="F106" i="2" l="1"/>
  <c r="F116" i="2"/>
  <c r="F95" i="2"/>
  <c r="F65" i="2"/>
  <c r="E15" i="2"/>
  <c r="I5" i="2" l="1"/>
</calcChain>
</file>

<file path=xl/sharedStrings.xml><?xml version="1.0" encoding="utf-8"?>
<sst xmlns="http://schemas.openxmlformats.org/spreadsheetml/2006/main" count="153" uniqueCount="121">
  <si>
    <t>Nuolaida</t>
  </si>
  <si>
    <t>AvaSpec-ULS2048CL-EVO-UA-50</t>
  </si>
  <si>
    <t>Ultra-low stray light fiber optic UV/VIS/NIR spectrometer, 2048 pixel CMOS detector, grating UA (200-1100 nm), slit 50, OSC-UA, DCL-UV/VIS-200, USB3 powered, high speed USB3 and ETH interface. Includes Avasoft-Full.</t>
  </si>
  <si>
    <t>AvaSoft-Thinfilm</t>
  </si>
  <si>
    <t>Thinfilm software module for the AvaThinfilm system, to be ordered with AvaSoft-Full</t>
  </si>
  <si>
    <t>FCR-7UVIR200-2-ME</t>
  </si>
  <si>
    <t>Reflection probe, 6 illumination, 1 read fiber, 200 µm fibers with flexible metal sheathing, broadband UV/VIS/NIR (200-2500 nm)</t>
  </si>
  <si>
    <t>Fiber cable, 400 µm fiber, broadband UV/VIS/NIR (200-2500 nm), 2 m, SMA terminated</t>
  </si>
  <si>
    <t>Thinfilm-Standard</t>
  </si>
  <si>
    <t>3 Thinfilm Si-SiO2 wafer parts in housing, one reference and 2 samples, including calibration sheet</t>
  </si>
  <si>
    <t>AvaLight-DHc</t>
  </si>
  <si>
    <t>Compact Deuterium-Halogen light source 200-2500 nm with TTL-shutter, needs PS-12V/1.0A (not included)</t>
  </si>
  <si>
    <t>PS-12V/1.0A</t>
  </si>
  <si>
    <t>Power supply 100-240VAC/12VDC,  minimal 1.0A, necessary for AvaLight-XE, AvaLight-DHc, AvaLight-LED, AvaLight-CAL, AvaSpec-EVO (ETH mode) europlug standard, otherwise please specify -UK, -US, -AUS</t>
  </si>
  <si>
    <r>
      <t>FC-UVIR400-2-</t>
    </r>
    <r>
      <rPr>
        <b/>
        <sz val="9"/>
        <color rgb="FFFF0000"/>
        <rFont val="Arial"/>
        <family val="2"/>
        <charset val="186"/>
      </rPr>
      <t>ME</t>
    </r>
  </si>
  <si>
    <t>Standa</t>
  </si>
  <si>
    <t>8MT30-50 - Narrow Motorized Translation Stages</t>
  </si>
  <si>
    <t>https://www.standa.lt/products/catalog/motorised_positioners?item=348&amp;prod=narrow_motorized_translation_stages</t>
  </si>
  <si>
    <t>50 mm travel range. Designed to operate in Z plane with motor facing up or down.</t>
  </si>
  <si>
    <t>Device</t>
  </si>
  <si>
    <t>Description</t>
  </si>
  <si>
    <t>Link</t>
  </si>
  <si>
    <t>Quantity</t>
  </si>
  <si>
    <t>Discount</t>
  </si>
  <si>
    <t>Price</t>
  </si>
  <si>
    <t>Final price</t>
  </si>
  <si>
    <t>8MT173 - Motorized Translation Stages</t>
  </si>
  <si>
    <t>https://www.standa.lt/products/catalog/motorised_positioners?item=59&amp;prod=motorized_translation_stages</t>
  </si>
  <si>
    <t>8MR190-2-28  - Motorized Rotation Stage</t>
  </si>
  <si>
    <t>360°rotation. 50.8mm aperture in the middle. Zero backlash. 4.5arcsec resolution (1/8 step)</t>
  </si>
  <si>
    <t>https://www.standa.lt/products/catalog/motorised_positioners?item=244&amp;prod=motorized_rotation_stage</t>
  </si>
  <si>
    <t>2AB173-20-50 - Angle Bracket</t>
  </si>
  <si>
    <t>Rigid, 90° angled mounting plates. Is used to transform "horizontal" 8MT30-50 translators into vertical ones.</t>
  </si>
  <si>
    <t>https://www.standa.lt/products/catalog/brackets_rails?item=412</t>
  </si>
  <si>
    <t>The CBB1(/M) Cage System U-Bench provides a tapped mounting surface within a standard 30 mm cage assembly or a Ø1" lens tube setup</t>
  </si>
  <si>
    <r>
      <rPr>
        <b/>
        <u/>
        <sz val="12"/>
        <rFont val="Calibri"/>
        <family val="2"/>
        <scheme val="minor"/>
      </rPr>
      <t>10</t>
    </r>
    <r>
      <rPr>
        <sz val="12"/>
        <rFont val="Calibri"/>
        <family val="2"/>
        <scheme val="minor"/>
      </rPr>
      <t>, 20, 25, 30 mm travel range. Compact design with narrow profile. Resolution of 1.25 µm</t>
    </r>
  </si>
  <si>
    <t>Ekstremalė</t>
  </si>
  <si>
    <t>ER6-P4 - Cage Assembly Rod, 6" Long, Ø6 mm, 4 Pack</t>
  </si>
  <si>
    <t>KC1/M - Kinematic 30 mm-Cage-Compatible Mount for Ø1" Optic, Metric</t>
  </si>
  <si>
    <t>CRM1T/M - Cage Rotation Mount for Ø1" Optics, SM1 Threaded, M4 Tap</t>
  </si>
  <si>
    <t>RC02SMA-F01 - UV-Enhanced Aluminum Reflective Collimator, 250 - 450 nm, Ø2 mm Beam, SMA905</t>
  </si>
  <si>
    <t>KB25/M - Complete 25 mm x 25 mm Kinematic Base, Top and Bottom Plates, M4 Counterbores</t>
  </si>
  <si>
    <t>KBT25/M - Top Plate Only of the KB25/M Kinematic Base, M4 Counterbore</t>
  </si>
  <si>
    <t>KM200CP/M - Kinematic Mirror Mount for Ø2" Optics with Post-Centered Front Plate, M4 Taps</t>
  </si>
  <si>
    <t>KM100CP/M - Kinematic Mirror Mount for Ø1" Optics with Post-Centered Front Plate, M4 Taps</t>
  </si>
  <si>
    <t>KM05CP/M - Kinematic Mirror Mount for Ø1/2" Optics with Post-Centered Front Plate, M4 Taps</t>
  </si>
  <si>
    <r>
      <rPr>
        <b/>
        <sz val="9.5"/>
        <rFont val="Trebuchet MS"/>
        <family val="2"/>
      </rPr>
      <t>Poz.   Art. Nr.</t>
    </r>
  </si>
  <si>
    <r>
      <rPr>
        <b/>
        <sz val="9.5"/>
        <rFont val="Trebuchet MS"/>
        <family val="2"/>
      </rPr>
      <t>Pavadinimas</t>
    </r>
  </si>
  <si>
    <r>
      <rPr>
        <b/>
        <sz val="9.5"/>
        <rFont val="Trebuchet MS"/>
        <family val="2"/>
      </rPr>
      <t>Kiekis, vnt.</t>
    </r>
  </si>
  <si>
    <r>
      <rPr>
        <b/>
        <sz val="9.5"/>
        <rFont val="Trebuchet MS"/>
        <family val="2"/>
      </rPr>
      <t>Kaina, vnt.</t>
    </r>
  </si>
  <si>
    <r>
      <rPr>
        <b/>
        <sz val="9.5"/>
        <rFont val="Trebuchet MS"/>
        <family val="2"/>
      </rPr>
      <t>Suma</t>
    </r>
  </si>
  <si>
    <r>
      <rPr>
        <sz val="9.5"/>
        <rFont val="Trebuchet MS"/>
        <family val="2"/>
      </rPr>
      <t>1      LID2021012</t>
    </r>
  </si>
  <si>
    <r>
      <rPr>
        <sz val="9.5"/>
        <rFont val="Trebuchet MS"/>
        <family val="2"/>
      </rPr>
      <t>2      LID2021013</t>
    </r>
  </si>
  <si>
    <r>
      <rPr>
        <sz val="9.5"/>
        <rFont val="Trebuchet MS"/>
        <family val="2"/>
      </rPr>
      <t>3      LID2021014</t>
    </r>
  </si>
  <si>
    <r>
      <rPr>
        <sz val="9.5"/>
        <rFont val="Trebuchet MS"/>
        <family val="2"/>
      </rPr>
      <t>4      LID2021015</t>
    </r>
  </si>
  <si>
    <r>
      <rPr>
        <sz val="9.5"/>
        <rFont val="Trebuchet MS"/>
        <family val="2"/>
      </rPr>
      <t>5      LID2021016</t>
    </r>
  </si>
  <si>
    <r>
      <rPr>
        <sz val="9.5"/>
        <rFont val="Trebuchet MS"/>
        <family val="2"/>
      </rPr>
      <t>6      LID2021017</t>
    </r>
  </si>
  <si>
    <r>
      <rPr>
        <sz val="9.5"/>
        <rFont val="Trebuchet MS"/>
        <family val="2"/>
      </rPr>
      <t>7      LID2021018</t>
    </r>
  </si>
  <si>
    <r>
      <rPr>
        <sz val="9.5"/>
        <rFont val="Trebuchet MS"/>
        <family val="2"/>
      </rPr>
      <t>8      LID2021019</t>
    </r>
  </si>
  <si>
    <r>
      <rPr>
        <sz val="9.5"/>
        <rFont val="Trebuchet MS"/>
        <family val="2"/>
      </rPr>
      <t>9      LID2021020</t>
    </r>
  </si>
  <si>
    <r>
      <rPr>
        <sz val="9.5"/>
        <rFont val="Trebuchet MS"/>
        <family val="2"/>
      </rPr>
      <t>10     LID2021021</t>
    </r>
  </si>
  <si>
    <r>
      <rPr>
        <sz val="9.5"/>
        <rFont val="Trebuchet MS"/>
        <family val="2"/>
      </rPr>
      <t>11     LID2021022</t>
    </r>
  </si>
  <si>
    <t>Bendra suma</t>
  </si>
  <si>
    <t>MBH6060/M - Aluminum Breadboard, 600 mm x 600 mm x 19.05 mm, M6 Taps</t>
  </si>
  <si>
    <t>XE25L525/M - 25 mm Square Construction Rail, 525 mm Long, M6 Taps</t>
  </si>
  <si>
    <t>XE25L375/M - 25 mm Square Construction Rail, 375 mm Long, M6 Taps</t>
  </si>
  <si>
    <t>BBH1 - Breadboard Lifting Handles, Reinforced Polymer (Set of 2)</t>
  </si>
  <si>
    <t>RM1S - 1" Construction Cube with Slotted Corners, Three 1/4" (M6) Counterbored Holes</t>
  </si>
  <si>
    <t>CP33/M - SM1-Threaded 30 mm Cage Plate, 0.35" Thick, 2 Retaining Rings, M4 Tap</t>
  </si>
  <si>
    <t>SM1D12CZ - SM1 Graduated Ring-Actuated Zero Aperture Iris Diaphragm, Ø12 mm Max Aperture</t>
  </si>
  <si>
    <t>PAKEISTA ROTACINIO JUNGTIS VIRSUJE 2/3</t>
  </si>
  <si>
    <t>Spektroskopo dalis</t>
  </si>
  <si>
    <t>Custom detalės</t>
  </si>
  <si>
    <t>REIKES PAKEIST LAIKIKLIU L FORMA</t>
  </si>
  <si>
    <t>Užvedimo ranka</t>
  </si>
  <si>
    <t>TR100/M - Ø12.7 mm Optical Post, SS, M4 Setscrew, M6 Tap, L = 100 mm</t>
  </si>
  <si>
    <t>Kiekis</t>
  </si>
  <si>
    <t>UPH100/M - Ø12.7 mm Universal Post Holder, Spring-Loaded Locking Thumbscrew, L = 100 mm</t>
  </si>
  <si>
    <t>CP02B - 30 mm Cage Mounting Bracket</t>
  </si>
  <si>
    <t>3UTC-1 - Universal Fork Clamp</t>
  </si>
  <si>
    <t xml:space="preserve"> Standa</t>
  </si>
  <si>
    <t>3MP25 - Fixed Pedestal</t>
  </si>
  <si>
    <t>CH1030/M - 30 mm Cage Clamp for Ø25.0 mm Posts</t>
  </si>
  <si>
    <t>Vnt. Kaina</t>
  </si>
  <si>
    <t>Galutinė kaina</t>
  </si>
  <si>
    <t>SP05/M - 30 mm to 16 mm Cage Adapter Plate, Metric</t>
  </si>
  <si>
    <t>PAKEISTO ALKUNĖS SKYLUTĖS (prideta dar 1 skylute PADARYTA KAD ROTACINI GALETU PRISIJUNGTI IS VISU PUSIU)</t>
  </si>
  <si>
    <t>SR05-P4 - Compact Cage Assembly Rod, 1/2" Long, Ø4 mm, 4 Pack</t>
  </si>
  <si>
    <t>KCB05/M - Right-Angle Kinematic Mirror Mount, 16 mm Cage System and SM05 Compatible, M3 and M4 Mounting Holes</t>
  </si>
  <si>
    <t>1/2" Mirror</t>
  </si>
  <si>
    <t>SR1.5-P4 - Compact Cage Assembly Rod, 1.5" Long, Ø4 mm, 4 Pack</t>
  </si>
  <si>
    <t>MPD029-F01 - Ø1/2" 90° Off-Axis Parabolic Mirror, UV-Enhanced Aluminum, RFL = 2"</t>
  </si>
  <si>
    <t>KC05-T/M - SM05 Threaded Kinematic Cage Mount, Ø1/2" Optics, Metric</t>
  </si>
  <si>
    <t>Surinkimo ranka</t>
  </si>
  <si>
    <t>Surenkant su lešiu</t>
  </si>
  <si>
    <t>1'' Lens</t>
  </si>
  <si>
    <t>Poliarizatorius</t>
  </si>
  <si>
    <t>Poliarizatoriaus holderis</t>
  </si>
  <si>
    <t>ER2-P4 - Cage Assembly Rod, 2" Long, Ø6 mm, 4 Pack</t>
  </si>
  <si>
    <t>Naudojant parabolinius veidrodžius</t>
  </si>
  <si>
    <t>Surenkant su paraboliu veidrodžiu PAPILDOMAI:</t>
  </si>
  <si>
    <t>SR3-P4 - Compact Cage Assembly Rod, 3" Long, Ø4 mm, 4 Pack</t>
  </si>
  <si>
    <t>Bandinių laikikliai</t>
  </si>
  <si>
    <t>VISKO BENDRA SUMA</t>
  </si>
  <si>
    <t>Spaceriai 1" ir 1/2"</t>
  </si>
  <si>
    <t>Breadbord'as ir enclosure</t>
  </si>
  <si>
    <t>Plexi glass</t>
  </si>
  <si>
    <t>Pasiūlymo dar nesiunčiau. Spėčiau, kad apie 60euru būtų</t>
  </si>
  <si>
    <t>Kas dar neįvertinta:</t>
  </si>
  <si>
    <t>Optika: Lešiai, poliarizatoriai, veidrodžiai</t>
  </si>
  <si>
    <t>Mechanika: Poliarizatoriaus holderis, pora spaceriu, plexi glass ir visur nėra varžtų</t>
  </si>
  <si>
    <t>PF05-03-F01 - Ø1/2" UV-Enhanced Aluminum Mirror</t>
  </si>
  <si>
    <t>Nedaug, apie max 10-15 euru</t>
  </si>
  <si>
    <t>LA4725 - f = 75.3 mm, Ø1" UV Fused Silica Plano-Convex Lens, Uncoated</t>
  </si>
  <si>
    <t>8SMC4-ETHERNET / RS232-B19 - Multi-Axis Motion Controller / Driver</t>
  </si>
  <si>
    <t>https://www.skytech.lt/np5104-netrack-np5104-server-case-microatxatxeatx-482-177-530mm-rack-p-277378.html</t>
  </si>
  <si>
    <t>Kompo rack</t>
  </si>
  <si>
    <t>https://www.thomann.de/gb/millenium_ir_2012.htm</t>
  </si>
  <si>
    <t xml:space="preserve"> Rack case</t>
  </si>
  <si>
    <t>Spaceriai</t>
  </si>
  <si>
    <t>https://www.baselabtools.com/127mm-Post-Metric_c_185.html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</si>
</sst>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charset val="186"/>
      <scheme val="minor"/>
    </font>
    <font>
      <b/>
      <sz val="9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  <charset val="186"/>
    </font>
    <font>
      <b/>
      <sz val="9"/>
      <color rgb="FFFF0000"/>
      <name val="Arial"/>
      <family val="2"/>
      <charset val="186"/>
    </font>
    <font>
      <b/>
      <sz val="11"/>
      <color theme="1"/>
      <name val="Calibri"/>
      <family val="2"/>
      <charset val="186"/>
      <scheme val="minor"/>
    </font>
    <font>
      <sz val="9"/>
      <color rgb="FF0000FF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333333"/>
      <name val="Calibri"/>
      <family val="2"/>
      <scheme val="minor"/>
    </font>
    <font>
      <b/>
      <u/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9.5"/>
      <name val="Trebuchet MS"/>
      <family val="2"/>
    </font>
    <font>
      <sz val="9.5"/>
      <name val="Trebuchet MS"/>
      <family val="2"/>
    </font>
    <font>
      <sz val="9.5"/>
      <color rgb="FF000000"/>
      <name val="Trebuchet MS"/>
      <family val="2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3" fillId="0" borderId="0" applyNumberFormat="0" applyFill="0" applyBorder="0" applyAlignment="0" applyProtection="0"/>
    <xf numFmtId="0" fontId="14" fillId="0" borderId="0"/>
  </cellStyleXfs>
  <cellXfs count="80">
    <xf numFmtId="0" fontId="0" fillId="0" borderId="0" xfId="0"/>
    <xf numFmtId="2" fontId="0" fillId="0" borderId="0" xfId="0" applyNumberFormat="1"/>
    <xf numFmtId="2" fontId="4" fillId="0" borderId="0" xfId="0" applyNumberFormat="1" applyFont="1" applyAlignment="1">
      <alignment vertical="top"/>
    </xf>
    <xf numFmtId="0" fontId="7" fillId="0" borderId="0" xfId="0" applyFont="1"/>
    <xf numFmtId="1" fontId="8" fillId="0" borderId="0" xfId="0" applyNumberFormat="1" applyFont="1" applyAlignment="1">
      <alignment vertical="top" wrapText="1"/>
    </xf>
    <xf numFmtId="0" fontId="8" fillId="0" borderId="0" xfId="0" applyFont="1" applyAlignment="1">
      <alignment vertical="top"/>
    </xf>
    <xf numFmtId="0" fontId="0" fillId="0" borderId="1" xfId="0" applyFill="1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9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0" fontId="10" fillId="0" borderId="4" xfId="0" applyFont="1" applyFill="1" applyBorder="1" applyAlignment="1">
      <alignment vertical="top" wrapText="1"/>
    </xf>
    <xf numFmtId="2" fontId="9" fillId="0" borderId="4" xfId="0" applyNumberFormat="1" applyFont="1" applyBorder="1" applyAlignment="1">
      <alignment vertical="top"/>
    </xf>
    <xf numFmtId="0" fontId="9" fillId="0" borderId="4" xfId="0" applyNumberFormat="1" applyFont="1" applyBorder="1" applyAlignment="1">
      <alignment horizontal="center" vertical="top"/>
    </xf>
    <xf numFmtId="0" fontId="10" fillId="4" borderId="4" xfId="0" applyFont="1" applyFill="1" applyBorder="1" applyAlignment="1" applyProtection="1">
      <alignment vertical="top"/>
      <protection locked="0"/>
    </xf>
    <xf numFmtId="0" fontId="0" fillId="4" borderId="1" xfId="0" applyFill="1" applyBorder="1"/>
    <xf numFmtId="2" fontId="13" fillId="0" borderId="4" xfId="1" applyNumberFormat="1" applyBorder="1" applyAlignment="1">
      <alignment vertical="top"/>
    </xf>
    <xf numFmtId="0" fontId="0" fillId="7" borderId="0" xfId="0" applyFill="1" applyAlignment="1"/>
    <xf numFmtId="0" fontId="9" fillId="7" borderId="0" xfId="0" applyFont="1" applyFill="1" applyBorder="1" applyAlignment="1">
      <alignment horizontal="center" vertical="center"/>
    </xf>
    <xf numFmtId="0" fontId="15" fillId="0" borderId="1" xfId="2" applyFont="1" applyFill="1" applyBorder="1" applyAlignment="1">
      <alignment horizontal="left" vertical="top" wrapText="1" indent="7"/>
    </xf>
    <xf numFmtId="0" fontId="15" fillId="0" borderId="1" xfId="2" applyFont="1" applyFill="1" applyBorder="1" applyAlignment="1">
      <alignment horizontal="left" vertical="top" wrapText="1" indent="10"/>
    </xf>
    <xf numFmtId="0" fontId="15" fillId="0" borderId="1" xfId="2" applyFont="1" applyFill="1" applyBorder="1" applyAlignment="1">
      <alignment horizontal="right" vertical="top" wrapText="1"/>
    </xf>
    <xf numFmtId="0" fontId="14" fillId="0" borderId="1" xfId="2" applyFill="1" applyBorder="1" applyAlignment="1">
      <alignment horizontal="left" wrapText="1"/>
    </xf>
    <xf numFmtId="2" fontId="17" fillId="0" borderId="1" xfId="2" applyNumberFormat="1" applyFont="1" applyFill="1" applyBorder="1" applyAlignment="1">
      <alignment horizontal="right" vertical="top" indent="1" shrinkToFit="1"/>
    </xf>
    <xf numFmtId="2" fontId="17" fillId="0" borderId="1" xfId="2" applyNumberFormat="1" applyFont="1" applyFill="1" applyBorder="1" applyAlignment="1">
      <alignment horizontal="right" vertical="top" shrinkToFit="1"/>
    </xf>
    <xf numFmtId="2" fontId="0" fillId="0" borderId="7" xfId="0" applyNumberFormat="1" applyBorder="1"/>
    <xf numFmtId="0" fontId="15" fillId="4" borderId="1" xfId="2" applyFont="1" applyFill="1" applyBorder="1" applyAlignment="1">
      <alignment horizontal="left" vertical="top" wrapText="1" indent="1"/>
    </xf>
    <xf numFmtId="0" fontId="16" fillId="4" borderId="1" xfId="2" applyFont="1" applyFill="1" applyBorder="1" applyAlignment="1">
      <alignment horizontal="left" vertical="top" wrapText="1" indent="2"/>
    </xf>
    <xf numFmtId="0" fontId="16" fillId="4" borderId="1" xfId="2" applyFont="1" applyFill="1" applyBorder="1" applyAlignment="1">
      <alignment horizontal="left" vertical="top" wrapText="1" indent="1"/>
    </xf>
    <xf numFmtId="0" fontId="0" fillId="0" borderId="5" xfId="0" applyBorder="1"/>
    <xf numFmtId="0" fontId="0" fillId="6" borderId="0" xfId="0" applyFill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2" fillId="2" borderId="1" xfId="0" applyFont="1" applyFill="1" applyBorder="1" applyAlignment="1" applyProtection="1">
      <alignment vertical="top"/>
      <protection locked="0"/>
    </xf>
    <xf numFmtId="0" fontId="3" fillId="0" borderId="1" xfId="0" applyFont="1" applyBorder="1" applyAlignment="1">
      <alignment vertical="top" wrapText="1"/>
    </xf>
    <xf numFmtId="2" fontId="4" fillId="0" borderId="1" xfId="0" applyNumberFormat="1" applyFont="1" applyBorder="1" applyAlignment="1">
      <alignment vertical="top"/>
    </xf>
    <xf numFmtId="9" fontId="4" fillId="0" borderId="1" xfId="0" applyNumberFormat="1" applyFont="1" applyBorder="1" applyAlignment="1">
      <alignment vertical="top"/>
    </xf>
    <xf numFmtId="2" fontId="5" fillId="0" borderId="1" xfId="0" applyNumberFormat="1" applyFont="1" applyBorder="1" applyAlignment="1">
      <alignment vertical="top"/>
    </xf>
    <xf numFmtId="0" fontId="2" fillId="3" borderId="1" xfId="0" applyFont="1" applyFill="1" applyBorder="1" applyAlignment="1" applyProtection="1">
      <alignment vertical="top"/>
      <protection locked="0"/>
    </xf>
    <xf numFmtId="2" fontId="7" fillId="0" borderId="5" xfId="0" applyNumberFormat="1" applyFont="1" applyBorder="1"/>
    <xf numFmtId="0" fontId="0" fillId="8" borderId="1" xfId="0" applyFill="1" applyBorder="1" applyAlignment="1">
      <alignment horizontal="center"/>
    </xf>
    <xf numFmtId="0" fontId="18" fillId="5" borderId="1" xfId="0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1" borderId="1" xfId="0" applyFill="1" applyBorder="1"/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8" borderId="1" xfId="0" applyFill="1" applyBorder="1"/>
    <xf numFmtId="0" fontId="0" fillId="0" borderId="6" xfId="0" applyBorder="1" applyAlignment="1"/>
    <xf numFmtId="0" fontId="0" fillId="0" borderId="0" xfId="0" applyBorder="1" applyAlignment="1"/>
    <xf numFmtId="0" fontId="0" fillId="4" borderId="1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9" fillId="4" borderId="8" xfId="0" applyFont="1" applyFill="1" applyBorder="1"/>
    <xf numFmtId="0" fontId="11" fillId="0" borderId="0" xfId="0" applyFont="1" applyBorder="1" applyAlignment="1">
      <alignment vertical="center"/>
    </xf>
    <xf numFmtId="0" fontId="13" fillId="0" borderId="8" xfId="1" applyBorder="1"/>
    <xf numFmtId="0" fontId="9" fillId="0" borderId="8" xfId="0" applyFont="1" applyBorder="1" applyAlignment="1">
      <alignment horizontal="center"/>
    </xf>
    <xf numFmtId="0" fontId="9" fillId="0" borderId="8" xfId="0" applyFont="1" applyBorder="1"/>
    <xf numFmtId="0" fontId="0" fillId="0" borderId="2" xfId="0" applyBorder="1"/>
    <xf numFmtId="0" fontId="0" fillId="12" borderId="6" xfId="0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2" fontId="0" fillId="12" borderId="5" xfId="0" applyNumberFormat="1" applyFill="1" applyBorder="1" applyAlignment="1">
      <alignment horizontal="center" vertical="center"/>
    </xf>
    <xf numFmtId="0" fontId="0" fillId="11" borderId="5" xfId="0" applyFill="1" applyBorder="1"/>
    <xf numFmtId="0" fontId="0" fillId="0" borderId="0" xfId="0" applyFill="1" applyBorder="1" applyAlignment="1"/>
    <xf numFmtId="0" fontId="9" fillId="0" borderId="0" xfId="0" applyFont="1" applyFill="1" applyBorder="1" applyAlignment="1">
      <alignment horizontal="center" vertical="center"/>
    </xf>
    <xf numFmtId="2" fontId="0" fillId="0" borderId="6" xfId="0" applyNumberFormat="1" applyBorder="1"/>
    <xf numFmtId="0" fontId="13" fillId="0" borderId="0" xfId="1"/>
    <xf numFmtId="0" fontId="18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9" fillId="5" borderId="2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</cellXfs>
  <cellStyles count="3">
    <cellStyle name="Hyperlink" xfId="1" builtinId="8"/>
    <cellStyle name="Normal" xfId="0" builtinId="0"/>
    <cellStyle name="Normal 2" xfId="2" xr:uid="{650EA7E1-2939-4D1D-A1AF-3E707343CD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kytech.lt/np5104-netrack-np5104-server-case-microatxatxeatx-482-177-530mm-rack-p-277378.html" TargetMode="External"/><Relationship Id="rId2" Type="http://schemas.openxmlformats.org/officeDocument/2006/relationships/hyperlink" Target="https://www.standa.lt/products/catalog/brackets_rails?item=412" TargetMode="External"/><Relationship Id="rId1" Type="http://schemas.openxmlformats.org/officeDocument/2006/relationships/hyperlink" Target="https://www.standa.lt/products/catalog/motorised_positioners?item=244&amp;prod=motorized_rotation_stage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homann.de/gb/millenium_ir_2012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31562-4294-4D0C-95D4-F5492892787E}">
  <dimension ref="A2:L121"/>
  <sheetViews>
    <sheetView tabSelected="1" zoomScale="85" zoomScaleNormal="85" workbookViewId="0">
      <selection activeCell="O13" sqref="O13"/>
    </sheetView>
  </sheetViews>
  <sheetFormatPr defaultRowHeight="15" x14ac:dyDescent="0.25"/>
  <cols>
    <col min="1" max="1" width="118.140625" customWidth="1"/>
    <col min="2" max="2" width="68.7109375" customWidth="1"/>
    <col min="3" max="3" width="24.7109375" customWidth="1"/>
    <col min="4" max="4" width="14.5703125" customWidth="1"/>
    <col min="5" max="5" width="17" customWidth="1"/>
    <col min="6" max="6" width="27.7109375" customWidth="1"/>
    <col min="7" max="7" width="13.28515625" customWidth="1"/>
    <col min="8" max="8" width="39.7109375" customWidth="1"/>
    <col min="9" max="9" width="20.28515625" customWidth="1"/>
  </cols>
  <sheetData>
    <row r="2" spans="1:9" ht="15.75" x14ac:dyDescent="0.25">
      <c r="B2" s="45" t="s">
        <v>71</v>
      </c>
      <c r="C2" s="1"/>
      <c r="D2" s="1"/>
      <c r="E2" s="1"/>
      <c r="F2" s="1"/>
    </row>
    <row r="3" spans="1:9" x14ac:dyDescent="0.25">
      <c r="A3" s="7"/>
      <c r="B3" s="35"/>
      <c r="C3" s="7"/>
      <c r="D3" s="36" t="s">
        <v>0</v>
      </c>
      <c r="E3" s="7"/>
    </row>
    <row r="4" spans="1:9" ht="36.75" thickBot="1" x14ac:dyDescent="0.3">
      <c r="A4" s="37" t="s">
        <v>1</v>
      </c>
      <c r="B4" s="38" t="s">
        <v>2</v>
      </c>
      <c r="C4" s="39">
        <v>2679</v>
      </c>
      <c r="D4" s="40">
        <v>0.05</v>
      </c>
      <c r="E4" s="41">
        <f>C4*(1-D4)</f>
        <v>2545.0499999999997</v>
      </c>
      <c r="F4" s="2"/>
      <c r="G4" s="4"/>
    </row>
    <row r="5" spans="1:9" ht="36.75" thickBot="1" x14ac:dyDescent="0.3">
      <c r="A5" s="37" t="s">
        <v>1</v>
      </c>
      <c r="B5" s="38" t="s">
        <v>2</v>
      </c>
      <c r="C5" s="39">
        <v>2679</v>
      </c>
      <c r="D5" s="40">
        <v>0.05</v>
      </c>
      <c r="E5" s="41">
        <f t="shared" ref="E5:E13" si="0">C5*(1-D5)</f>
        <v>2545.0499999999997</v>
      </c>
      <c r="F5" s="2"/>
      <c r="G5" s="4"/>
      <c r="H5" s="68" t="s">
        <v>103</v>
      </c>
      <c r="I5" s="70">
        <f>SUM(E15,G24,F43,F65,F83,F95,F106,F116)</f>
        <v>24144.3</v>
      </c>
    </row>
    <row r="6" spans="1:9" ht="15.75" thickBot="1" x14ac:dyDescent="0.3">
      <c r="A6" s="37" t="s">
        <v>3</v>
      </c>
      <c r="B6" s="38" t="s">
        <v>4</v>
      </c>
      <c r="C6" s="39">
        <v>110.9</v>
      </c>
      <c r="D6" s="40">
        <v>0.1</v>
      </c>
      <c r="E6" s="41">
        <f t="shared" si="0"/>
        <v>99.81</v>
      </c>
      <c r="F6" s="2"/>
      <c r="G6" s="4"/>
    </row>
    <row r="7" spans="1:9" ht="24.75" thickBot="1" x14ac:dyDescent="0.3">
      <c r="A7" s="42" t="s">
        <v>5</v>
      </c>
      <c r="B7" s="38" t="s">
        <v>6</v>
      </c>
      <c r="C7" s="39">
        <v>530.6</v>
      </c>
      <c r="D7" s="40">
        <v>0.05</v>
      </c>
      <c r="E7" s="41">
        <f t="shared" si="0"/>
        <v>504.07</v>
      </c>
      <c r="F7" s="2"/>
      <c r="G7" s="4"/>
      <c r="H7" s="71" t="s">
        <v>108</v>
      </c>
      <c r="I7" t="s">
        <v>109</v>
      </c>
    </row>
    <row r="8" spans="1:9" ht="24" x14ac:dyDescent="0.25">
      <c r="A8" s="42" t="s">
        <v>14</v>
      </c>
      <c r="B8" s="38" t="s">
        <v>7</v>
      </c>
      <c r="C8" s="39">
        <f>147.7+(2*15.9)</f>
        <v>179.5</v>
      </c>
      <c r="D8" s="40">
        <v>0.05</v>
      </c>
      <c r="E8" s="41">
        <f t="shared" si="0"/>
        <v>170.52500000000001</v>
      </c>
      <c r="F8" s="2"/>
      <c r="G8" s="4"/>
      <c r="I8" t="s">
        <v>110</v>
      </c>
    </row>
    <row r="9" spans="1:9" x14ac:dyDescent="0.25">
      <c r="A9" s="37"/>
      <c r="B9" s="38"/>
      <c r="C9" s="39"/>
      <c r="D9" s="40"/>
      <c r="E9" s="41"/>
      <c r="F9" s="2"/>
      <c r="G9" s="4"/>
    </row>
    <row r="10" spans="1:9" x14ac:dyDescent="0.25">
      <c r="A10" s="7"/>
      <c r="B10" s="7"/>
      <c r="C10" s="7"/>
      <c r="D10" s="40"/>
      <c r="E10" s="41">
        <f t="shared" si="0"/>
        <v>0</v>
      </c>
      <c r="H10" t="s">
        <v>119</v>
      </c>
      <c r="I10" t="s">
        <v>120</v>
      </c>
    </row>
    <row r="11" spans="1:9" ht="24" x14ac:dyDescent="0.25">
      <c r="A11" s="37" t="s">
        <v>8</v>
      </c>
      <c r="B11" s="38" t="s">
        <v>9</v>
      </c>
      <c r="C11" s="39">
        <v>325.3</v>
      </c>
      <c r="D11" s="40">
        <v>0.05</v>
      </c>
      <c r="E11" s="41">
        <f t="shared" si="0"/>
        <v>309.03499999999997</v>
      </c>
      <c r="F11" s="2"/>
      <c r="G11" s="5"/>
    </row>
    <row r="12" spans="1:9" ht="24" x14ac:dyDescent="0.25">
      <c r="A12" s="37" t="s">
        <v>10</v>
      </c>
      <c r="B12" s="38" t="s">
        <v>11</v>
      </c>
      <c r="C12" s="39">
        <v>1737.1</v>
      </c>
      <c r="D12" s="40">
        <v>0</v>
      </c>
      <c r="E12" s="41">
        <f t="shared" si="0"/>
        <v>1737.1</v>
      </c>
      <c r="F12" s="2"/>
      <c r="G12" s="5"/>
    </row>
    <row r="13" spans="1:9" ht="36" x14ac:dyDescent="0.25">
      <c r="A13" s="37" t="s">
        <v>12</v>
      </c>
      <c r="B13" s="38" t="s">
        <v>13</v>
      </c>
      <c r="C13" s="39">
        <v>43.5</v>
      </c>
      <c r="D13" s="40">
        <v>0</v>
      </c>
      <c r="E13" s="41">
        <f t="shared" si="0"/>
        <v>43.5</v>
      </c>
      <c r="F13" s="2"/>
      <c r="G13" s="5"/>
    </row>
    <row r="14" spans="1:9" ht="15.75" thickBot="1" x14ac:dyDescent="0.3">
      <c r="A14" s="3"/>
      <c r="E14" s="3"/>
    </row>
    <row r="15" spans="1:9" ht="15.75" thickBot="1" x14ac:dyDescent="0.3">
      <c r="C15" s="1">
        <f>SUM(C4:C14)</f>
        <v>8284.9</v>
      </c>
      <c r="D15" s="74" t="s">
        <v>62</v>
      </c>
      <c r="E15" s="43">
        <f>SUM(E4:E14)</f>
        <v>7954.1399999999994</v>
      </c>
      <c r="F15" s="1"/>
    </row>
    <row r="17" spans="1:12" ht="16.5" thickBot="1" x14ac:dyDescent="0.3">
      <c r="A17" s="78" t="s">
        <v>15</v>
      </c>
      <c r="B17" s="78"/>
      <c r="C17" s="78"/>
      <c r="D17" s="78"/>
      <c r="E17" s="78"/>
      <c r="F17" s="78"/>
      <c r="G17" s="78"/>
    </row>
    <row r="18" spans="1:12" ht="15.75" x14ac:dyDescent="0.25">
      <c r="A18" s="10" t="s">
        <v>19</v>
      </c>
      <c r="B18" s="10" t="s">
        <v>20</v>
      </c>
      <c r="C18" s="10" t="s">
        <v>21</v>
      </c>
      <c r="D18" s="10" t="s">
        <v>22</v>
      </c>
      <c r="E18" s="10" t="s">
        <v>24</v>
      </c>
      <c r="F18" s="10" t="s">
        <v>23</v>
      </c>
      <c r="G18" s="10" t="s">
        <v>25</v>
      </c>
    </row>
    <row r="19" spans="1:12" ht="15.75" x14ac:dyDescent="0.25">
      <c r="A19" s="11" t="s">
        <v>16</v>
      </c>
      <c r="B19" s="12" t="s">
        <v>18</v>
      </c>
      <c r="C19" s="13" t="s">
        <v>17</v>
      </c>
      <c r="D19" s="14">
        <v>3</v>
      </c>
      <c r="E19" s="13"/>
      <c r="F19" s="13"/>
      <c r="G19">
        <v>1654.95</v>
      </c>
    </row>
    <row r="20" spans="1:12" ht="15" customHeight="1" x14ac:dyDescent="0.25">
      <c r="A20" s="18" t="s">
        <v>26</v>
      </c>
      <c r="B20" s="15" t="s">
        <v>35</v>
      </c>
      <c r="C20" s="16" t="s">
        <v>27</v>
      </c>
      <c r="D20" s="17">
        <v>2</v>
      </c>
      <c r="E20" s="16"/>
      <c r="F20" s="16"/>
      <c r="G20">
        <v>746.3</v>
      </c>
    </row>
    <row r="21" spans="1:12" ht="15" customHeight="1" x14ac:dyDescent="0.25">
      <c r="A21" s="18" t="s">
        <v>28</v>
      </c>
      <c r="B21" s="15" t="s">
        <v>29</v>
      </c>
      <c r="C21" s="20" t="s">
        <v>30</v>
      </c>
      <c r="D21" s="17">
        <v>2</v>
      </c>
      <c r="E21" s="16"/>
      <c r="F21" s="16"/>
      <c r="G21">
        <v>1951.6</v>
      </c>
    </row>
    <row r="22" spans="1:12" ht="15.75" x14ac:dyDescent="0.25">
      <c r="A22" s="62" t="s">
        <v>31</v>
      </c>
      <c r="B22" s="63" t="s">
        <v>32</v>
      </c>
      <c r="C22" s="64" t="s">
        <v>33</v>
      </c>
      <c r="D22" s="65">
        <v>1</v>
      </c>
      <c r="E22" s="66"/>
      <c r="F22" s="66"/>
      <c r="G22">
        <v>41.65</v>
      </c>
    </row>
    <row r="23" spans="1:12" ht="15.75" thickBot="1" x14ac:dyDescent="0.3">
      <c r="A23" s="19" t="s">
        <v>114</v>
      </c>
      <c r="B23" s="6"/>
      <c r="C23" s="7"/>
      <c r="D23" s="7">
        <v>1</v>
      </c>
      <c r="E23" s="7"/>
      <c r="F23" s="67"/>
      <c r="G23" s="67">
        <v>5742</v>
      </c>
    </row>
    <row r="24" spans="1:12" ht="15.75" thickBot="1" x14ac:dyDescent="0.3">
      <c r="A24" s="8"/>
      <c r="B24" s="8"/>
      <c r="C24" s="9"/>
      <c r="D24" s="9"/>
      <c r="E24" s="9"/>
      <c r="F24" s="60" t="s">
        <v>62</v>
      </c>
      <c r="G24" s="33">
        <f>SUM(G19:G23)</f>
        <v>10136.5</v>
      </c>
    </row>
    <row r="25" spans="1:12" x14ac:dyDescent="0.25">
      <c r="A25" s="72"/>
      <c r="B25" s="72"/>
      <c r="C25" s="72"/>
      <c r="D25" s="72"/>
      <c r="E25" s="72"/>
      <c r="F25" s="72"/>
      <c r="G25" s="72"/>
    </row>
    <row r="26" spans="1:12" ht="15.75" x14ac:dyDescent="0.25">
      <c r="A26" s="73"/>
      <c r="B26" s="73"/>
      <c r="C26" s="73"/>
      <c r="D26" s="73"/>
      <c r="E26" s="73"/>
      <c r="F26" s="73"/>
      <c r="G26" s="73"/>
    </row>
    <row r="27" spans="1:12" x14ac:dyDescent="0.25">
      <c r="B27" s="47" t="s">
        <v>72</v>
      </c>
    </row>
    <row r="28" spans="1:12" x14ac:dyDescent="0.25">
      <c r="A28" s="79" t="s">
        <v>36</v>
      </c>
      <c r="B28" s="79"/>
      <c r="C28" s="79"/>
      <c r="D28" s="79"/>
      <c r="E28" s="79"/>
      <c r="F28" s="79"/>
      <c r="G28" s="21"/>
    </row>
    <row r="29" spans="1:12" ht="15.75" x14ac:dyDescent="0.25">
      <c r="A29" s="30" t="s">
        <v>46</v>
      </c>
      <c r="B29" s="23" t="s">
        <v>47</v>
      </c>
      <c r="C29" s="24" t="s">
        <v>48</v>
      </c>
      <c r="D29" s="25" t="s">
        <v>49</v>
      </c>
      <c r="E29" s="26"/>
      <c r="F29" s="25" t="s">
        <v>50</v>
      </c>
      <c r="G29" s="22"/>
      <c r="H29" s="34" t="s">
        <v>70</v>
      </c>
      <c r="I29" s="34"/>
      <c r="J29" s="34"/>
      <c r="K29" s="34"/>
      <c r="L29" s="34"/>
    </row>
    <row r="30" spans="1:12" x14ac:dyDescent="0.25">
      <c r="A30" s="31" t="s">
        <v>51</v>
      </c>
      <c r="B30" s="26"/>
      <c r="C30" s="27">
        <v>1</v>
      </c>
      <c r="D30" s="28">
        <v>219.29</v>
      </c>
      <c r="E30" s="26"/>
      <c r="F30" s="28">
        <v>219.29</v>
      </c>
    </row>
    <row r="31" spans="1:12" x14ac:dyDescent="0.25">
      <c r="A31" s="31" t="s">
        <v>52</v>
      </c>
      <c r="B31" s="26"/>
      <c r="C31" s="27">
        <v>1</v>
      </c>
      <c r="D31" s="28">
        <v>87.48</v>
      </c>
      <c r="E31" s="26"/>
      <c r="F31" s="28">
        <v>87.48</v>
      </c>
      <c r="H31" s="34" t="s">
        <v>73</v>
      </c>
    </row>
    <row r="32" spans="1:12" x14ac:dyDescent="0.25">
      <c r="A32" s="31" t="s">
        <v>53</v>
      </c>
      <c r="B32" s="26"/>
      <c r="C32" s="27">
        <v>1</v>
      </c>
      <c r="D32" s="28">
        <v>145.4</v>
      </c>
      <c r="E32" s="26"/>
      <c r="F32" s="28">
        <v>145.4</v>
      </c>
    </row>
    <row r="33" spans="1:8" x14ac:dyDescent="0.25">
      <c r="A33" s="31" t="s">
        <v>54</v>
      </c>
      <c r="B33" s="26"/>
      <c r="C33" s="27">
        <v>1</v>
      </c>
      <c r="D33" s="28">
        <v>106.46</v>
      </c>
      <c r="E33" s="26"/>
      <c r="F33" s="28">
        <v>106.46</v>
      </c>
      <c r="H33" s="34" t="s">
        <v>86</v>
      </c>
    </row>
    <row r="34" spans="1:8" x14ac:dyDescent="0.25">
      <c r="A34" s="31" t="s">
        <v>55</v>
      </c>
      <c r="B34" s="26"/>
      <c r="C34" s="27">
        <v>2</v>
      </c>
      <c r="D34" s="28">
        <v>30.06</v>
      </c>
      <c r="E34" s="26"/>
      <c r="F34" s="28">
        <v>60.12</v>
      </c>
    </row>
    <row r="35" spans="1:8" x14ac:dyDescent="0.25">
      <c r="A35" s="31" t="s">
        <v>56</v>
      </c>
      <c r="B35" s="26"/>
      <c r="C35" s="27">
        <v>1</v>
      </c>
      <c r="D35" s="28">
        <v>61.18</v>
      </c>
      <c r="E35" s="26"/>
      <c r="F35" s="28">
        <v>61.18</v>
      </c>
    </row>
    <row r="36" spans="1:8" x14ac:dyDescent="0.25">
      <c r="A36" s="31" t="s">
        <v>57</v>
      </c>
      <c r="B36" s="26"/>
      <c r="C36" s="27">
        <v>1</v>
      </c>
      <c r="D36" s="28">
        <v>58.64</v>
      </c>
      <c r="E36" s="26"/>
      <c r="F36" s="28">
        <v>58.64</v>
      </c>
    </row>
    <row r="37" spans="1:8" x14ac:dyDescent="0.25">
      <c r="A37" s="31" t="s">
        <v>58</v>
      </c>
      <c r="B37" s="26"/>
      <c r="C37" s="27">
        <v>1</v>
      </c>
      <c r="D37" s="28">
        <v>50.66</v>
      </c>
      <c r="E37" s="26"/>
      <c r="F37" s="28">
        <v>50.66</v>
      </c>
    </row>
    <row r="38" spans="1:8" x14ac:dyDescent="0.25">
      <c r="A38" s="31" t="s">
        <v>59</v>
      </c>
      <c r="B38" s="26"/>
      <c r="C38" s="27">
        <v>1</v>
      </c>
      <c r="D38" s="28">
        <v>41.65</v>
      </c>
      <c r="E38" s="26"/>
      <c r="F38" s="28">
        <v>41.65</v>
      </c>
    </row>
    <row r="39" spans="1:8" x14ac:dyDescent="0.25">
      <c r="A39" s="32" t="s">
        <v>60</v>
      </c>
      <c r="B39" s="26"/>
      <c r="C39" s="27">
        <v>1</v>
      </c>
      <c r="D39" s="28">
        <v>167.25</v>
      </c>
      <c r="E39" s="26"/>
      <c r="F39" s="28">
        <v>167.25</v>
      </c>
    </row>
    <row r="40" spans="1:8" x14ac:dyDescent="0.25">
      <c r="A40" s="32" t="s">
        <v>61</v>
      </c>
      <c r="B40" s="26"/>
      <c r="C40" s="27">
        <v>1</v>
      </c>
      <c r="D40" s="28">
        <v>58.96</v>
      </c>
      <c r="E40" s="26"/>
      <c r="F40" s="28">
        <v>58.96</v>
      </c>
    </row>
    <row r="42" spans="1:8" ht="15.75" thickBot="1" x14ac:dyDescent="0.3"/>
    <row r="43" spans="1:8" ht="15.75" thickBot="1" x14ac:dyDescent="0.3">
      <c r="D43" s="58"/>
      <c r="E43" s="57" t="s">
        <v>62</v>
      </c>
      <c r="F43" s="29">
        <f>SUM(F30:F40)</f>
        <v>1057.0899999999999</v>
      </c>
    </row>
    <row r="46" spans="1:8" ht="15.75" x14ac:dyDescent="0.25">
      <c r="A46" s="76" t="s">
        <v>74</v>
      </c>
      <c r="B46" s="77"/>
      <c r="C46" s="77"/>
      <c r="D46" s="77"/>
      <c r="E46" s="77"/>
      <c r="F46" s="77"/>
    </row>
    <row r="47" spans="1:8" x14ac:dyDescent="0.25">
      <c r="A47" s="48"/>
      <c r="B47" s="47" t="s">
        <v>99</v>
      </c>
      <c r="C47" s="48" t="s">
        <v>76</v>
      </c>
      <c r="D47" s="48"/>
      <c r="E47" s="48" t="s">
        <v>83</v>
      </c>
      <c r="F47" s="48" t="s">
        <v>84</v>
      </c>
    </row>
    <row r="48" spans="1:8" x14ac:dyDescent="0.25">
      <c r="A48" s="50" t="s">
        <v>75</v>
      </c>
      <c r="B48" s="35"/>
      <c r="C48" s="35">
        <v>1</v>
      </c>
      <c r="D48" s="35"/>
      <c r="E48" s="35">
        <v>5.5</v>
      </c>
      <c r="F48" s="35">
        <f>C48*E48</f>
        <v>5.5</v>
      </c>
    </row>
    <row r="49" spans="1:6" x14ac:dyDescent="0.25">
      <c r="A49" s="50" t="s">
        <v>77</v>
      </c>
      <c r="B49" s="35"/>
      <c r="C49" s="35">
        <v>1</v>
      </c>
      <c r="D49" s="35"/>
      <c r="E49" s="35">
        <v>32.96</v>
      </c>
      <c r="F49" s="35">
        <f>C49*E49</f>
        <v>32.96</v>
      </c>
    </row>
    <row r="50" spans="1:6" x14ac:dyDescent="0.25">
      <c r="A50" s="50" t="s">
        <v>78</v>
      </c>
      <c r="B50" s="35"/>
      <c r="C50" s="35">
        <v>1</v>
      </c>
      <c r="D50" s="35"/>
      <c r="E50" s="35">
        <v>13.58</v>
      </c>
      <c r="F50" s="35">
        <f t="shared" ref="F50:F63" si="1">C50*E50</f>
        <v>13.58</v>
      </c>
    </row>
    <row r="51" spans="1:6" x14ac:dyDescent="0.25">
      <c r="A51" s="50" t="s">
        <v>79</v>
      </c>
      <c r="B51" s="35" t="s">
        <v>80</v>
      </c>
      <c r="C51" s="35">
        <v>1</v>
      </c>
      <c r="D51" s="35"/>
      <c r="E51" s="35">
        <v>15</v>
      </c>
      <c r="F51" s="35">
        <f t="shared" si="1"/>
        <v>15</v>
      </c>
    </row>
    <row r="52" spans="1:6" x14ac:dyDescent="0.25">
      <c r="A52" s="50" t="s">
        <v>81</v>
      </c>
      <c r="B52" s="35" t="s">
        <v>15</v>
      </c>
      <c r="C52" s="35">
        <v>1</v>
      </c>
      <c r="D52" s="35"/>
      <c r="E52" s="35">
        <v>28</v>
      </c>
      <c r="F52" s="35">
        <f t="shared" si="1"/>
        <v>28</v>
      </c>
    </row>
    <row r="53" spans="1:6" x14ac:dyDescent="0.25">
      <c r="A53" s="50" t="s">
        <v>82</v>
      </c>
      <c r="B53" s="35"/>
      <c r="C53" s="35">
        <v>1</v>
      </c>
      <c r="D53" s="35"/>
      <c r="E53" s="35">
        <v>79.61</v>
      </c>
      <c r="F53" s="35">
        <f t="shared" si="1"/>
        <v>79.61</v>
      </c>
    </row>
    <row r="54" spans="1:6" x14ac:dyDescent="0.25">
      <c r="A54" s="50" t="s">
        <v>40</v>
      </c>
      <c r="B54" s="35"/>
      <c r="C54" s="35">
        <v>1</v>
      </c>
      <c r="D54" s="35"/>
      <c r="E54" s="35">
        <v>878.4</v>
      </c>
      <c r="F54" s="35">
        <f t="shared" si="1"/>
        <v>878.4</v>
      </c>
    </row>
    <row r="55" spans="1:6" x14ac:dyDescent="0.25">
      <c r="A55" s="50" t="s">
        <v>38</v>
      </c>
      <c r="B55" s="35"/>
      <c r="C55" s="35">
        <v>1</v>
      </c>
      <c r="D55" s="35"/>
      <c r="E55" s="35">
        <v>90.25</v>
      </c>
      <c r="F55" s="35">
        <f t="shared" si="1"/>
        <v>90.25</v>
      </c>
    </row>
    <row r="56" spans="1:6" x14ac:dyDescent="0.25">
      <c r="A56" s="50" t="s">
        <v>85</v>
      </c>
      <c r="B56" s="35"/>
      <c r="C56" s="35">
        <v>1</v>
      </c>
      <c r="D56" s="35"/>
      <c r="E56" s="35">
        <v>31.53</v>
      </c>
      <c r="F56" s="35">
        <f t="shared" si="1"/>
        <v>31.53</v>
      </c>
    </row>
    <row r="57" spans="1:6" x14ac:dyDescent="0.25">
      <c r="A57" s="50" t="s">
        <v>37</v>
      </c>
      <c r="B57" s="35"/>
      <c r="C57" s="35">
        <v>1</v>
      </c>
      <c r="D57" s="35"/>
      <c r="E57" s="35">
        <v>30.78</v>
      </c>
      <c r="F57" s="35">
        <f t="shared" si="1"/>
        <v>30.78</v>
      </c>
    </row>
    <row r="58" spans="1:6" x14ac:dyDescent="0.25">
      <c r="A58" s="44" t="s">
        <v>87</v>
      </c>
      <c r="B58" s="35"/>
      <c r="C58" s="35">
        <v>1</v>
      </c>
      <c r="D58" s="35"/>
      <c r="E58" s="35">
        <v>21.68</v>
      </c>
      <c r="F58" s="35">
        <f t="shared" si="1"/>
        <v>21.68</v>
      </c>
    </row>
    <row r="59" spans="1:6" x14ac:dyDescent="0.25">
      <c r="A59" s="44" t="s">
        <v>88</v>
      </c>
      <c r="B59" s="35"/>
      <c r="C59" s="35">
        <v>1</v>
      </c>
      <c r="D59" s="35"/>
      <c r="E59" s="35">
        <v>149.47999999999999</v>
      </c>
      <c r="F59" s="35">
        <f t="shared" si="1"/>
        <v>149.47999999999999</v>
      </c>
    </row>
    <row r="60" spans="1:6" x14ac:dyDescent="0.25">
      <c r="A60" s="51" t="s">
        <v>89</v>
      </c>
      <c r="B60" s="51" t="s">
        <v>111</v>
      </c>
      <c r="C60" s="51">
        <v>1</v>
      </c>
      <c r="D60" s="51"/>
      <c r="E60" s="51">
        <v>30.75</v>
      </c>
      <c r="F60" s="35">
        <f t="shared" si="1"/>
        <v>30.75</v>
      </c>
    </row>
    <row r="61" spans="1:6" x14ac:dyDescent="0.25">
      <c r="A61" s="44" t="s">
        <v>90</v>
      </c>
      <c r="B61" s="35"/>
      <c r="C61" s="35">
        <v>1</v>
      </c>
      <c r="D61" s="35"/>
      <c r="E61" s="35">
        <v>25.61</v>
      </c>
      <c r="F61" s="35">
        <f t="shared" si="1"/>
        <v>25.61</v>
      </c>
    </row>
    <row r="62" spans="1:6" x14ac:dyDescent="0.25">
      <c r="A62" s="44" t="s">
        <v>91</v>
      </c>
      <c r="B62" s="35"/>
      <c r="C62" s="52">
        <v>1</v>
      </c>
      <c r="D62" s="35"/>
      <c r="E62" s="35">
        <v>135.74</v>
      </c>
      <c r="F62" s="35">
        <f t="shared" si="1"/>
        <v>135.74</v>
      </c>
    </row>
    <row r="63" spans="1:6" x14ac:dyDescent="0.25">
      <c r="A63" s="44" t="s">
        <v>92</v>
      </c>
      <c r="B63" s="35"/>
      <c r="C63" s="52">
        <v>1</v>
      </c>
      <c r="D63" s="35"/>
      <c r="E63" s="35">
        <v>86.55</v>
      </c>
      <c r="F63" s="35">
        <f t="shared" si="1"/>
        <v>86.55</v>
      </c>
    </row>
    <row r="64" spans="1:6" ht="15.75" thickBot="1" x14ac:dyDescent="0.3"/>
    <row r="65" spans="1:7" ht="15.75" thickBot="1" x14ac:dyDescent="0.3">
      <c r="E65" s="53" t="s">
        <v>62</v>
      </c>
      <c r="F65" s="54">
        <f>(SUM(F48:F63))</f>
        <v>1655.4199999999998</v>
      </c>
    </row>
    <row r="68" spans="1:7" ht="15.75" x14ac:dyDescent="0.25">
      <c r="A68" s="76" t="s">
        <v>93</v>
      </c>
      <c r="B68" s="76"/>
      <c r="C68" s="76"/>
      <c r="D68" s="76"/>
      <c r="E68" s="76"/>
      <c r="F68" s="76"/>
    </row>
    <row r="69" spans="1:7" x14ac:dyDescent="0.25">
      <c r="A69" s="44"/>
      <c r="B69" s="47" t="s">
        <v>94</v>
      </c>
      <c r="C69" s="48" t="s">
        <v>76</v>
      </c>
      <c r="D69" s="48"/>
      <c r="E69" s="48" t="s">
        <v>83</v>
      </c>
      <c r="F69" s="48" t="s">
        <v>84</v>
      </c>
    </row>
    <row r="70" spans="1:7" x14ac:dyDescent="0.25">
      <c r="A70" s="51" t="s">
        <v>95</v>
      </c>
      <c r="B70" s="51" t="s">
        <v>113</v>
      </c>
      <c r="C70" s="51">
        <v>1</v>
      </c>
      <c r="D70" s="51"/>
      <c r="E70" s="51">
        <v>89.76</v>
      </c>
      <c r="F70" s="35">
        <f>C70*E70</f>
        <v>89.76</v>
      </c>
    </row>
    <row r="71" spans="1:7" x14ac:dyDescent="0.25">
      <c r="A71" s="59" t="s">
        <v>38</v>
      </c>
      <c r="B71" s="55"/>
      <c r="C71" s="35">
        <v>2</v>
      </c>
      <c r="D71" s="35"/>
      <c r="E71" s="35">
        <v>90.25</v>
      </c>
      <c r="F71" s="35">
        <f>C71*E71</f>
        <v>180.5</v>
      </c>
    </row>
    <row r="72" spans="1:7" x14ac:dyDescent="0.25">
      <c r="A72" s="59" t="s">
        <v>69</v>
      </c>
      <c r="B72" s="52"/>
      <c r="C72" s="55">
        <v>1</v>
      </c>
      <c r="D72" s="35"/>
      <c r="E72" s="52">
        <v>113.12</v>
      </c>
      <c r="F72" s="35">
        <f t="shared" ref="F72:F80" si="2">C72*E72</f>
        <v>113.12</v>
      </c>
    </row>
    <row r="73" spans="1:7" x14ac:dyDescent="0.25">
      <c r="A73" s="59" t="s">
        <v>68</v>
      </c>
      <c r="B73" s="55"/>
      <c r="C73" s="35">
        <v>1</v>
      </c>
      <c r="D73" s="35"/>
      <c r="E73" s="52">
        <v>15.35</v>
      </c>
      <c r="F73" s="35">
        <f t="shared" si="2"/>
        <v>15.35</v>
      </c>
    </row>
    <row r="74" spans="1:7" x14ac:dyDescent="0.25">
      <c r="A74" s="50" t="s">
        <v>34</v>
      </c>
      <c r="B74" s="55"/>
      <c r="C74" s="35">
        <v>1</v>
      </c>
      <c r="D74" s="35"/>
      <c r="E74" s="35">
        <v>74.27</v>
      </c>
      <c r="F74" s="35">
        <f t="shared" si="2"/>
        <v>74.27</v>
      </c>
    </row>
    <row r="75" spans="1:7" x14ac:dyDescent="0.25">
      <c r="A75" s="51" t="s">
        <v>96</v>
      </c>
      <c r="B75" s="51"/>
      <c r="C75" s="51"/>
      <c r="D75" s="51"/>
      <c r="E75" s="51"/>
      <c r="F75" s="35">
        <f t="shared" si="2"/>
        <v>0</v>
      </c>
    </row>
    <row r="76" spans="1:7" x14ac:dyDescent="0.25">
      <c r="A76" s="51" t="s">
        <v>97</v>
      </c>
      <c r="B76" s="51"/>
      <c r="C76" s="51"/>
      <c r="D76" s="51"/>
      <c r="E76" s="51"/>
      <c r="F76" s="35">
        <f t="shared" si="2"/>
        <v>0</v>
      </c>
    </row>
    <row r="77" spans="1:7" x14ac:dyDescent="0.25">
      <c r="A77" s="59" t="s">
        <v>39</v>
      </c>
      <c r="B77" s="55"/>
      <c r="C77" s="35">
        <v>1</v>
      </c>
      <c r="D77" s="35"/>
      <c r="E77" s="35">
        <v>79.44</v>
      </c>
      <c r="F77" s="35">
        <f t="shared" si="2"/>
        <v>79.44</v>
      </c>
    </row>
    <row r="78" spans="1:7" x14ac:dyDescent="0.25">
      <c r="A78" s="50" t="s">
        <v>40</v>
      </c>
      <c r="B78" s="55"/>
      <c r="C78" s="35">
        <v>1</v>
      </c>
      <c r="D78" s="35"/>
      <c r="E78" s="35">
        <v>878.4</v>
      </c>
      <c r="F78" s="35">
        <f t="shared" si="2"/>
        <v>878.4</v>
      </c>
      <c r="G78" s="21"/>
    </row>
    <row r="79" spans="1:7" x14ac:dyDescent="0.25">
      <c r="A79" s="59" t="s">
        <v>37</v>
      </c>
      <c r="B79" s="55"/>
      <c r="C79" s="35">
        <v>1</v>
      </c>
      <c r="D79" s="35"/>
      <c r="E79" s="35">
        <v>30.78</v>
      </c>
      <c r="F79" s="35">
        <f t="shared" si="2"/>
        <v>30.78</v>
      </c>
    </row>
    <row r="80" spans="1:7" x14ac:dyDescent="0.25">
      <c r="A80" s="44" t="s">
        <v>98</v>
      </c>
      <c r="B80" s="35"/>
      <c r="C80" s="35">
        <v>1</v>
      </c>
      <c r="D80" s="35"/>
      <c r="E80" s="35">
        <v>21.71</v>
      </c>
      <c r="F80" s="35">
        <f t="shared" si="2"/>
        <v>21.71</v>
      </c>
    </row>
    <row r="81" spans="1:6" x14ac:dyDescent="0.25">
      <c r="A81" s="56"/>
      <c r="B81" s="7"/>
      <c r="C81" s="7"/>
      <c r="D81" s="7"/>
      <c r="E81" s="7"/>
      <c r="F81" s="7"/>
    </row>
    <row r="82" spans="1:6" ht="15.75" thickBot="1" x14ac:dyDescent="0.3"/>
    <row r="83" spans="1:6" ht="15.75" thickBot="1" x14ac:dyDescent="0.3">
      <c r="E83" s="60" t="s">
        <v>62</v>
      </c>
      <c r="F83" s="61">
        <f>SUM(F70:F80)</f>
        <v>1483.3300000000002</v>
      </c>
    </row>
    <row r="86" spans="1:6" ht="15.75" x14ac:dyDescent="0.25">
      <c r="A86" s="44"/>
      <c r="B86" s="46" t="s">
        <v>100</v>
      </c>
      <c r="C86" s="48" t="s">
        <v>76</v>
      </c>
      <c r="D86" s="48"/>
      <c r="E86" s="48" t="s">
        <v>83</v>
      </c>
      <c r="F86" s="48" t="s">
        <v>84</v>
      </c>
    </row>
    <row r="87" spans="1:6" x14ac:dyDescent="0.25">
      <c r="A87" s="50" t="s">
        <v>85</v>
      </c>
      <c r="B87" s="35"/>
      <c r="C87" s="35">
        <v>1</v>
      </c>
      <c r="D87" s="35"/>
      <c r="E87" s="35">
        <v>31.53</v>
      </c>
      <c r="F87" s="35">
        <f>C87*E87</f>
        <v>31.53</v>
      </c>
    </row>
    <row r="88" spans="1:6" x14ac:dyDescent="0.25">
      <c r="A88" s="44" t="s">
        <v>90</v>
      </c>
      <c r="B88" s="35"/>
      <c r="C88" s="35">
        <v>1</v>
      </c>
      <c r="D88" s="35"/>
      <c r="E88" s="35">
        <v>25.61</v>
      </c>
      <c r="F88" s="35">
        <f t="shared" ref="F88:F93" si="3">C88*E88</f>
        <v>25.61</v>
      </c>
    </row>
    <row r="89" spans="1:6" x14ac:dyDescent="0.25">
      <c r="A89" s="44" t="s">
        <v>88</v>
      </c>
      <c r="B89" s="35"/>
      <c r="C89" s="35">
        <v>1</v>
      </c>
      <c r="D89" s="35"/>
      <c r="E89" s="35">
        <v>149.47999999999999</v>
      </c>
      <c r="F89" s="35">
        <f t="shared" si="3"/>
        <v>149.47999999999999</v>
      </c>
    </row>
    <row r="90" spans="1:6" x14ac:dyDescent="0.25">
      <c r="A90" s="51" t="s">
        <v>89</v>
      </c>
      <c r="B90" s="51" t="s">
        <v>111</v>
      </c>
      <c r="C90" s="51">
        <v>1</v>
      </c>
      <c r="D90" s="51"/>
      <c r="E90" s="51">
        <v>30.75</v>
      </c>
      <c r="F90" s="35">
        <f t="shared" si="3"/>
        <v>30.75</v>
      </c>
    </row>
    <row r="91" spans="1:6" x14ac:dyDescent="0.25">
      <c r="A91" s="35" t="s">
        <v>101</v>
      </c>
      <c r="B91" s="35"/>
      <c r="C91" s="35">
        <v>1</v>
      </c>
      <c r="D91" s="35"/>
      <c r="E91" s="35">
        <v>29.53</v>
      </c>
      <c r="F91" s="35">
        <f t="shared" si="3"/>
        <v>29.53</v>
      </c>
    </row>
    <row r="92" spans="1:6" x14ac:dyDescent="0.25">
      <c r="A92" s="44" t="s">
        <v>91</v>
      </c>
      <c r="B92" s="35"/>
      <c r="C92" s="52">
        <v>1</v>
      </c>
      <c r="D92" s="35"/>
      <c r="E92" s="35">
        <v>135.74</v>
      </c>
      <c r="F92" s="35">
        <f t="shared" si="3"/>
        <v>135.74</v>
      </c>
    </row>
    <row r="93" spans="1:6" x14ac:dyDescent="0.25">
      <c r="A93" s="44" t="s">
        <v>92</v>
      </c>
      <c r="B93" s="35"/>
      <c r="C93" s="52">
        <v>1</v>
      </c>
      <c r="D93" s="35"/>
      <c r="E93" s="35">
        <v>86.55</v>
      </c>
      <c r="F93" s="35">
        <f t="shared" si="3"/>
        <v>86.55</v>
      </c>
    </row>
    <row r="94" spans="1:6" ht="15.75" thickBot="1" x14ac:dyDescent="0.3">
      <c r="A94" s="9"/>
      <c r="B94" s="9"/>
      <c r="C94" s="9"/>
      <c r="D94" s="9"/>
      <c r="E94" s="9"/>
      <c r="F94" s="9"/>
    </row>
    <row r="95" spans="1:6" ht="15.75" thickBot="1" x14ac:dyDescent="0.3">
      <c r="A95" s="9"/>
      <c r="B95" s="9"/>
      <c r="C95" s="9"/>
      <c r="D95" s="9"/>
      <c r="E95" s="60" t="s">
        <v>62</v>
      </c>
      <c r="F95" s="54">
        <f>SUM(F87:F93)</f>
        <v>489.19</v>
      </c>
    </row>
    <row r="98" spans="1:6" ht="15.75" x14ac:dyDescent="0.25">
      <c r="A98" s="19"/>
      <c r="B98" s="46" t="s">
        <v>102</v>
      </c>
      <c r="C98" s="48" t="s">
        <v>76</v>
      </c>
      <c r="D98" s="48"/>
      <c r="E98" s="48" t="s">
        <v>83</v>
      </c>
      <c r="F98" s="48" t="s">
        <v>84</v>
      </c>
    </row>
    <row r="99" spans="1:6" x14ac:dyDescent="0.25">
      <c r="A99" s="19" t="s">
        <v>41</v>
      </c>
      <c r="B99" s="7"/>
      <c r="C99" s="7">
        <v>1</v>
      </c>
      <c r="D99" s="7"/>
      <c r="E99" s="7">
        <v>70.22</v>
      </c>
      <c r="F99" s="7">
        <f>C99*E99</f>
        <v>70.22</v>
      </c>
    </row>
    <row r="100" spans="1:6" x14ac:dyDescent="0.25">
      <c r="A100" s="19" t="s">
        <v>42</v>
      </c>
      <c r="B100" s="7"/>
      <c r="C100" s="7">
        <v>2</v>
      </c>
      <c r="D100" s="7"/>
      <c r="E100" s="7">
        <v>35.58</v>
      </c>
      <c r="F100" s="7">
        <f t="shared" ref="F100:F104" si="4">C100*E100</f>
        <v>71.16</v>
      </c>
    </row>
    <row r="101" spans="1:6" x14ac:dyDescent="0.25">
      <c r="A101" s="19" t="s">
        <v>43</v>
      </c>
      <c r="B101" s="7"/>
      <c r="C101" s="7">
        <v>1</v>
      </c>
      <c r="D101" s="7"/>
      <c r="E101" s="7">
        <v>99.34</v>
      </c>
      <c r="F101" s="7">
        <f t="shared" si="4"/>
        <v>99.34</v>
      </c>
    </row>
    <row r="102" spans="1:6" x14ac:dyDescent="0.25">
      <c r="A102" s="19" t="s">
        <v>44</v>
      </c>
      <c r="B102" s="7"/>
      <c r="C102" s="7">
        <v>1</v>
      </c>
      <c r="D102" s="7"/>
      <c r="E102" s="7">
        <v>69.349999999999994</v>
      </c>
      <c r="F102" s="7">
        <f t="shared" si="4"/>
        <v>69.349999999999994</v>
      </c>
    </row>
    <row r="103" spans="1:6" x14ac:dyDescent="0.25">
      <c r="A103" s="19" t="s">
        <v>45</v>
      </c>
      <c r="B103" s="7"/>
      <c r="C103" s="7">
        <v>1</v>
      </c>
      <c r="D103" s="7"/>
      <c r="E103" s="7">
        <v>73.77</v>
      </c>
      <c r="F103" s="7">
        <f t="shared" si="4"/>
        <v>73.77</v>
      </c>
    </row>
    <row r="104" spans="1:6" x14ac:dyDescent="0.25">
      <c r="A104" s="49" t="s">
        <v>104</v>
      </c>
      <c r="B104" s="49" t="s">
        <v>112</v>
      </c>
      <c r="C104" s="49">
        <v>1</v>
      </c>
      <c r="D104" s="49"/>
      <c r="E104" s="49">
        <v>15</v>
      </c>
      <c r="F104" s="7">
        <f t="shared" si="4"/>
        <v>15</v>
      </c>
    </row>
    <row r="105" spans="1:6" ht="15.75" thickBot="1" x14ac:dyDescent="0.3"/>
    <row r="106" spans="1:6" ht="15.75" thickBot="1" x14ac:dyDescent="0.3">
      <c r="E106" s="60" t="s">
        <v>62</v>
      </c>
      <c r="F106" s="61">
        <f>SUM(F99:F104)</f>
        <v>398.84</v>
      </c>
    </row>
    <row r="108" spans="1:6" ht="15.75" x14ac:dyDescent="0.25">
      <c r="A108" s="44"/>
      <c r="B108" s="69" t="s">
        <v>105</v>
      </c>
      <c r="C108" s="48" t="s">
        <v>76</v>
      </c>
      <c r="D108" s="48"/>
      <c r="E108" s="48" t="s">
        <v>83</v>
      </c>
      <c r="F108" s="48" t="s">
        <v>84</v>
      </c>
    </row>
    <row r="109" spans="1:6" x14ac:dyDescent="0.25">
      <c r="A109" s="19" t="s">
        <v>63</v>
      </c>
      <c r="B109" s="7"/>
      <c r="C109" s="7">
        <v>1</v>
      </c>
      <c r="D109" s="7"/>
      <c r="E109" s="6">
        <v>641.83000000000004</v>
      </c>
      <c r="F109" s="7">
        <f>C109*E109</f>
        <v>641.83000000000004</v>
      </c>
    </row>
    <row r="110" spans="1:6" x14ac:dyDescent="0.25">
      <c r="A110" s="19" t="s">
        <v>64</v>
      </c>
      <c r="B110" s="7"/>
      <c r="C110" s="6">
        <v>4</v>
      </c>
      <c r="D110" s="7"/>
      <c r="E110" s="6">
        <v>25.33</v>
      </c>
      <c r="F110" s="7">
        <f t="shared" ref="F110:F114" si="5">C110*E110</f>
        <v>101.32</v>
      </c>
    </row>
    <row r="111" spans="1:6" x14ac:dyDescent="0.25">
      <c r="A111" s="19" t="s">
        <v>65</v>
      </c>
      <c r="B111" s="7"/>
      <c r="C111" s="7">
        <v>4</v>
      </c>
      <c r="D111" s="7"/>
      <c r="E111" s="7">
        <v>18.989999999999998</v>
      </c>
      <c r="F111" s="7">
        <f t="shared" si="5"/>
        <v>75.959999999999994</v>
      </c>
    </row>
    <row r="112" spans="1:6" x14ac:dyDescent="0.25">
      <c r="A112" s="19" t="s">
        <v>67</v>
      </c>
      <c r="B112" s="7"/>
      <c r="C112" s="6">
        <v>4</v>
      </c>
      <c r="D112" s="7"/>
      <c r="E112" s="6">
        <v>19.079999999999998</v>
      </c>
      <c r="F112" s="7">
        <f t="shared" si="5"/>
        <v>76.319999999999993</v>
      </c>
    </row>
    <row r="113" spans="1:6" x14ac:dyDescent="0.25">
      <c r="A113" s="19" t="s">
        <v>66</v>
      </c>
      <c r="B113" s="7"/>
      <c r="C113" s="7">
        <v>1</v>
      </c>
      <c r="D113" s="7"/>
      <c r="E113" s="7">
        <v>14.36</v>
      </c>
      <c r="F113" s="7">
        <f t="shared" si="5"/>
        <v>14.36</v>
      </c>
    </row>
    <row r="114" spans="1:6" x14ac:dyDescent="0.25">
      <c r="A114" s="49" t="s">
        <v>106</v>
      </c>
      <c r="B114" s="49" t="s">
        <v>107</v>
      </c>
      <c r="C114" s="7">
        <v>1</v>
      </c>
      <c r="D114" s="7"/>
      <c r="E114" s="7">
        <v>60</v>
      </c>
      <c r="F114" s="7">
        <f t="shared" si="5"/>
        <v>60</v>
      </c>
    </row>
    <row r="115" spans="1:6" ht="15.75" thickBot="1" x14ac:dyDescent="0.3">
      <c r="A115" s="9"/>
      <c r="B115" s="9"/>
      <c r="C115" s="9"/>
      <c r="D115" s="9"/>
      <c r="E115" s="9"/>
      <c r="F115" s="9"/>
    </row>
    <row r="116" spans="1:6" ht="15.75" thickBot="1" x14ac:dyDescent="0.3">
      <c r="A116" s="9"/>
      <c r="B116" s="9"/>
      <c r="C116" s="9"/>
      <c r="D116" s="9"/>
      <c r="E116" s="60" t="s">
        <v>62</v>
      </c>
      <c r="F116" s="61">
        <f>SUM(F109:F114)</f>
        <v>969.79000000000008</v>
      </c>
    </row>
    <row r="117" spans="1:6" x14ac:dyDescent="0.25">
      <c r="A117" s="75" t="s">
        <v>115</v>
      </c>
      <c r="B117" t="s">
        <v>116</v>
      </c>
    </row>
    <row r="118" spans="1:6" x14ac:dyDescent="0.25">
      <c r="A118" s="75" t="s">
        <v>117</v>
      </c>
      <c r="B118" t="s">
        <v>118</v>
      </c>
    </row>
    <row r="121" spans="1:6" x14ac:dyDescent="0.25">
      <c r="A121" s="9"/>
      <c r="B121" s="9"/>
      <c r="C121" s="9"/>
      <c r="D121" s="9"/>
      <c r="E121" s="9"/>
      <c r="F121" s="9"/>
    </row>
  </sheetData>
  <mergeCells count="4">
    <mergeCell ref="A46:F46"/>
    <mergeCell ref="A68:F68"/>
    <mergeCell ref="A17:G17"/>
    <mergeCell ref="A28:F28"/>
  </mergeCells>
  <hyperlinks>
    <hyperlink ref="C21" r:id="rId1" xr:uid="{1EBBA5D4-F1A8-4526-8A9C-FA899C1FFBDD}"/>
    <hyperlink ref="C22" r:id="rId2" xr:uid="{109E5437-DA8D-4758-912E-02CBDD320642}"/>
    <hyperlink ref="A117" r:id="rId3" xr:uid="{523A8ED1-B14A-46FB-BFE4-A980D7DFC2FA}"/>
    <hyperlink ref="A118" r:id="rId4" xr:uid="{8458BA14-DAEF-456F-9F08-4985600BE465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Deimante</dc:creator>
  <cp:lastModifiedBy>CAD PC</cp:lastModifiedBy>
  <dcterms:created xsi:type="dcterms:W3CDTF">2015-06-05T18:17:20Z</dcterms:created>
  <dcterms:modified xsi:type="dcterms:W3CDTF">2021-12-13T14:05:27Z</dcterms:modified>
</cp:coreProperties>
</file>