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\Documents\BUSINESS\OptikDesign\JMOptics\Community\PublicDomainTools\cos_n_distribution\"/>
    </mc:Choice>
  </mc:AlternateContent>
  <xr:revisionPtr revIDLastSave="0" documentId="13_ncr:1_{D5680A72-15C4-476A-8C02-D7BD38CCF9FC}" xr6:coauthVersionLast="43" xr6:coauthVersionMax="43" xr10:uidLastSave="{00000000-0000-0000-0000-000000000000}"/>
  <bookViews>
    <workbookView xWindow="-120" yWindow="-120" windowWidth="29040" windowHeight="15990" xr2:uid="{2404FF1C-8706-4BBF-B845-1757FA66F213}"/>
  </bookViews>
  <sheets>
    <sheet name="cosn" sheetId="2" r:id="rId1"/>
    <sheet name="LightTools apodization fi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5" i="2" l="1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94" i="2"/>
  <c r="T3" i="2"/>
  <c r="B2" i="3" l="1"/>
  <c r="J3" i="2" l="1"/>
  <c r="D15" i="2"/>
  <c r="D18" i="2" s="1"/>
  <c r="E15" i="2"/>
  <c r="E16" i="2" l="1"/>
  <c r="E17" i="2"/>
  <c r="L3" i="2"/>
  <c r="K3" i="2"/>
  <c r="D17" i="2"/>
  <c r="B17" i="2"/>
  <c r="N5" i="2" l="1"/>
  <c r="P5" i="2" s="1"/>
  <c r="N6" i="2"/>
  <c r="P6" i="2" s="1"/>
  <c r="N7" i="2"/>
  <c r="P7" i="2" s="1"/>
  <c r="N8" i="2"/>
  <c r="P8" i="2" s="1"/>
  <c r="N9" i="2"/>
  <c r="P9" i="2" s="1"/>
  <c r="N10" i="2"/>
  <c r="P10" i="2" s="1"/>
  <c r="N11" i="2"/>
  <c r="P11" i="2" s="1"/>
  <c r="N12" i="2"/>
  <c r="P12" i="2" s="1"/>
  <c r="Q11" i="2" s="1"/>
  <c r="A13" i="3" s="1"/>
  <c r="N13" i="2"/>
  <c r="P13" i="2" s="1"/>
  <c r="N14" i="2"/>
  <c r="P14" i="2" s="1"/>
  <c r="N15" i="2"/>
  <c r="P15" i="2" s="1"/>
  <c r="N16" i="2"/>
  <c r="P16" i="2" s="1"/>
  <c r="N17" i="2"/>
  <c r="P17" i="2" s="1"/>
  <c r="N18" i="2"/>
  <c r="P18" i="2" s="1"/>
  <c r="Q17" i="2" s="1"/>
  <c r="A19" i="3" s="1"/>
  <c r="N19" i="2"/>
  <c r="P19" i="2" s="1"/>
  <c r="N20" i="2"/>
  <c r="P20" i="2" s="1"/>
  <c r="Q19" i="2" s="1"/>
  <c r="A21" i="3" s="1"/>
  <c r="N21" i="2"/>
  <c r="P21" i="2" s="1"/>
  <c r="N22" i="2"/>
  <c r="P22" i="2" s="1"/>
  <c r="N23" i="2"/>
  <c r="P23" i="2" s="1"/>
  <c r="N24" i="2"/>
  <c r="P24" i="2" s="1"/>
  <c r="N25" i="2"/>
  <c r="P25" i="2" s="1"/>
  <c r="N26" i="2"/>
  <c r="P26" i="2" s="1"/>
  <c r="Q25" i="2" s="1"/>
  <c r="A27" i="3" s="1"/>
  <c r="N27" i="2"/>
  <c r="P27" i="2" s="1"/>
  <c r="N28" i="2"/>
  <c r="P28" i="2" s="1"/>
  <c r="Q27" i="2" s="1"/>
  <c r="A29" i="3" s="1"/>
  <c r="N29" i="2"/>
  <c r="P29" i="2" s="1"/>
  <c r="N30" i="2"/>
  <c r="P30" i="2" s="1"/>
  <c r="N31" i="2"/>
  <c r="P31" i="2" s="1"/>
  <c r="N32" i="2"/>
  <c r="P32" i="2" s="1"/>
  <c r="N33" i="2"/>
  <c r="P33" i="2" s="1"/>
  <c r="N34" i="2"/>
  <c r="P34" i="2" s="1"/>
  <c r="Q33" i="2" s="1"/>
  <c r="A35" i="3" s="1"/>
  <c r="N35" i="2"/>
  <c r="P35" i="2" s="1"/>
  <c r="N36" i="2"/>
  <c r="P36" i="2" s="1"/>
  <c r="Q35" i="2" s="1"/>
  <c r="A37" i="3" s="1"/>
  <c r="N37" i="2"/>
  <c r="P37" i="2" s="1"/>
  <c r="N38" i="2"/>
  <c r="P38" i="2" s="1"/>
  <c r="N39" i="2"/>
  <c r="P39" i="2" s="1"/>
  <c r="N40" i="2"/>
  <c r="P40" i="2" s="1"/>
  <c r="N41" i="2"/>
  <c r="P41" i="2" s="1"/>
  <c r="N42" i="2"/>
  <c r="P42" i="2" s="1"/>
  <c r="Q41" i="2" s="1"/>
  <c r="A43" i="3" s="1"/>
  <c r="N43" i="2"/>
  <c r="P43" i="2" s="1"/>
  <c r="N44" i="2"/>
  <c r="P44" i="2" s="1"/>
  <c r="Q43" i="2" s="1"/>
  <c r="A45" i="3" s="1"/>
  <c r="N45" i="2"/>
  <c r="P45" i="2" s="1"/>
  <c r="N46" i="2"/>
  <c r="P46" i="2" s="1"/>
  <c r="N47" i="2"/>
  <c r="P47" i="2" s="1"/>
  <c r="N48" i="2"/>
  <c r="P48" i="2" s="1"/>
  <c r="N49" i="2"/>
  <c r="P49" i="2" s="1"/>
  <c r="N50" i="2"/>
  <c r="P50" i="2" s="1"/>
  <c r="Q49" i="2" s="1"/>
  <c r="A51" i="3" s="1"/>
  <c r="N51" i="2"/>
  <c r="P51" i="2" s="1"/>
  <c r="N52" i="2"/>
  <c r="P52" i="2" s="1"/>
  <c r="Q51" i="2" s="1"/>
  <c r="A53" i="3" s="1"/>
  <c r="N53" i="2"/>
  <c r="P53" i="2" s="1"/>
  <c r="N54" i="2"/>
  <c r="P54" i="2" s="1"/>
  <c r="N55" i="2"/>
  <c r="P55" i="2" s="1"/>
  <c r="N56" i="2"/>
  <c r="P56" i="2" s="1"/>
  <c r="N57" i="2"/>
  <c r="P57" i="2" s="1"/>
  <c r="N58" i="2"/>
  <c r="P58" i="2" s="1"/>
  <c r="Q57" i="2" s="1"/>
  <c r="A59" i="3" s="1"/>
  <c r="N59" i="2"/>
  <c r="P59" i="2" s="1"/>
  <c r="N60" i="2"/>
  <c r="P60" i="2" s="1"/>
  <c r="Q59" i="2" s="1"/>
  <c r="A61" i="3" s="1"/>
  <c r="N61" i="2"/>
  <c r="P61" i="2" s="1"/>
  <c r="N62" i="2"/>
  <c r="P62" i="2" s="1"/>
  <c r="N63" i="2"/>
  <c r="P63" i="2" s="1"/>
  <c r="N64" i="2"/>
  <c r="P64" i="2" s="1"/>
  <c r="N65" i="2"/>
  <c r="P65" i="2" s="1"/>
  <c r="N66" i="2"/>
  <c r="P66" i="2" s="1"/>
  <c r="Q65" i="2" s="1"/>
  <c r="A67" i="3" s="1"/>
  <c r="N67" i="2"/>
  <c r="P67" i="2" s="1"/>
  <c r="N68" i="2"/>
  <c r="P68" i="2" s="1"/>
  <c r="Q67" i="2" s="1"/>
  <c r="A69" i="3" s="1"/>
  <c r="N69" i="2"/>
  <c r="P69" i="2" s="1"/>
  <c r="N70" i="2"/>
  <c r="P70" i="2" s="1"/>
  <c r="N71" i="2"/>
  <c r="P71" i="2" s="1"/>
  <c r="N72" i="2"/>
  <c r="P72" i="2" s="1"/>
  <c r="N73" i="2"/>
  <c r="P73" i="2" s="1"/>
  <c r="N74" i="2"/>
  <c r="P74" i="2" s="1"/>
  <c r="Q73" i="2" s="1"/>
  <c r="A75" i="3" s="1"/>
  <c r="N75" i="2"/>
  <c r="P75" i="2" s="1"/>
  <c r="N76" i="2"/>
  <c r="P76" i="2" s="1"/>
  <c r="Q75" i="2" s="1"/>
  <c r="A77" i="3" s="1"/>
  <c r="N77" i="2"/>
  <c r="P77" i="2" s="1"/>
  <c r="N78" i="2"/>
  <c r="P78" i="2" s="1"/>
  <c r="N79" i="2"/>
  <c r="P79" i="2" s="1"/>
  <c r="N80" i="2"/>
  <c r="P80" i="2" s="1"/>
  <c r="N81" i="2"/>
  <c r="P81" i="2" s="1"/>
  <c r="N82" i="2"/>
  <c r="P82" i="2" s="1"/>
  <c r="Q81" i="2" s="1"/>
  <c r="A83" i="3" s="1"/>
  <c r="N83" i="2"/>
  <c r="P83" i="2" s="1"/>
  <c r="N84" i="2"/>
  <c r="P84" i="2" s="1"/>
  <c r="Q83" i="2" s="1"/>
  <c r="A85" i="3" s="1"/>
  <c r="N85" i="2"/>
  <c r="P85" i="2" s="1"/>
  <c r="N86" i="2"/>
  <c r="P86" i="2" s="1"/>
  <c r="N87" i="2"/>
  <c r="P87" i="2" s="1"/>
  <c r="N88" i="2"/>
  <c r="P88" i="2" s="1"/>
  <c r="N89" i="2"/>
  <c r="P89" i="2" s="1"/>
  <c r="N90" i="2"/>
  <c r="P90" i="2" s="1"/>
  <c r="Q89" i="2" s="1"/>
  <c r="A91" i="3" s="1"/>
  <c r="N91" i="2"/>
  <c r="P91" i="2" s="1"/>
  <c r="N92" i="2"/>
  <c r="P92" i="2" s="1"/>
  <c r="Q91" i="2" s="1"/>
  <c r="A93" i="3" s="1"/>
  <c r="N93" i="2"/>
  <c r="P93" i="2" s="1"/>
  <c r="N94" i="2"/>
  <c r="P94" i="2" s="1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4" i="2"/>
  <c r="P4" i="2" s="1"/>
  <c r="Q9" i="2" l="1"/>
  <c r="A11" i="3" s="1"/>
  <c r="Q7" i="2"/>
  <c r="A9" i="3" s="1"/>
  <c r="Q86" i="2"/>
  <c r="A88" i="3" s="1"/>
  <c r="Q78" i="2"/>
  <c r="A80" i="3" s="1"/>
  <c r="Q70" i="2"/>
  <c r="A72" i="3" s="1"/>
  <c r="Q62" i="2"/>
  <c r="A64" i="3" s="1"/>
  <c r="Q54" i="2"/>
  <c r="A56" i="3" s="1"/>
  <c r="Q46" i="2"/>
  <c r="A48" i="3" s="1"/>
  <c r="Q38" i="2"/>
  <c r="A40" i="3" s="1"/>
  <c r="Q30" i="2"/>
  <c r="A32" i="3" s="1"/>
  <c r="Q22" i="2"/>
  <c r="A24" i="3" s="1"/>
  <c r="Q14" i="2"/>
  <c r="A16" i="3" s="1"/>
  <c r="Q6" i="2"/>
  <c r="A8" i="3" s="1"/>
  <c r="Q10" i="2"/>
  <c r="A12" i="3" s="1"/>
  <c r="Q93" i="2"/>
  <c r="A95" i="3" s="1"/>
  <c r="Q85" i="2"/>
  <c r="A87" i="3" s="1"/>
  <c r="Q77" i="2"/>
  <c r="A79" i="3" s="1"/>
  <c r="Q69" i="2"/>
  <c r="A71" i="3" s="1"/>
  <c r="Q61" i="2"/>
  <c r="A63" i="3" s="1"/>
  <c r="Q53" i="2"/>
  <c r="A55" i="3" s="1"/>
  <c r="Q45" i="2"/>
  <c r="A47" i="3" s="1"/>
  <c r="Q37" i="2"/>
  <c r="A39" i="3" s="1"/>
  <c r="Q29" i="2"/>
  <c r="A31" i="3" s="1"/>
  <c r="Q21" i="2"/>
  <c r="A23" i="3" s="1"/>
  <c r="Q13" i="2"/>
  <c r="A15" i="3" s="1"/>
  <c r="Q5" i="2"/>
  <c r="A7" i="3" s="1"/>
  <c r="Q88" i="2"/>
  <c r="A90" i="3" s="1"/>
  <c r="Q80" i="2"/>
  <c r="A82" i="3" s="1"/>
  <c r="Q72" i="2"/>
  <c r="A74" i="3" s="1"/>
  <c r="Q64" i="2"/>
  <c r="A66" i="3" s="1"/>
  <c r="Q56" i="2"/>
  <c r="A58" i="3" s="1"/>
  <c r="Q48" i="2"/>
  <c r="A50" i="3" s="1"/>
  <c r="Q40" i="2"/>
  <c r="A42" i="3" s="1"/>
  <c r="Q32" i="2"/>
  <c r="A34" i="3" s="1"/>
  <c r="Q24" i="2"/>
  <c r="A26" i="3" s="1"/>
  <c r="Q16" i="2"/>
  <c r="A18" i="3" s="1"/>
  <c r="Q8" i="2"/>
  <c r="A10" i="3" s="1"/>
  <c r="Q90" i="2"/>
  <c r="A92" i="3" s="1"/>
  <c r="Q82" i="2"/>
  <c r="A84" i="3" s="1"/>
  <c r="Q74" i="2"/>
  <c r="A76" i="3" s="1"/>
  <c r="Q66" i="2"/>
  <c r="A68" i="3" s="1"/>
  <c r="Q58" i="2"/>
  <c r="A60" i="3" s="1"/>
  <c r="Q50" i="2"/>
  <c r="A52" i="3" s="1"/>
  <c r="Q42" i="2"/>
  <c r="A44" i="3" s="1"/>
  <c r="Q34" i="2"/>
  <c r="A36" i="3" s="1"/>
  <c r="Q26" i="2"/>
  <c r="A28" i="3" s="1"/>
  <c r="Q18" i="2"/>
  <c r="A20" i="3" s="1"/>
  <c r="Q87" i="2"/>
  <c r="A89" i="3" s="1"/>
  <c r="Q79" i="2"/>
  <c r="A81" i="3" s="1"/>
  <c r="Q71" i="2"/>
  <c r="A73" i="3" s="1"/>
  <c r="Q63" i="2"/>
  <c r="A65" i="3" s="1"/>
  <c r="Q55" i="2"/>
  <c r="A57" i="3" s="1"/>
  <c r="Q47" i="2"/>
  <c r="A49" i="3" s="1"/>
  <c r="Q39" i="2"/>
  <c r="A41" i="3" s="1"/>
  <c r="Q31" i="2"/>
  <c r="A33" i="3" s="1"/>
  <c r="Q23" i="2"/>
  <c r="A25" i="3" s="1"/>
  <c r="Q15" i="2"/>
  <c r="A17" i="3" s="1"/>
  <c r="Q92" i="2"/>
  <c r="A94" i="3" s="1"/>
  <c r="Q84" i="2"/>
  <c r="A86" i="3" s="1"/>
  <c r="Q76" i="2"/>
  <c r="A78" i="3" s="1"/>
  <c r="Q68" i="2"/>
  <c r="A70" i="3" s="1"/>
  <c r="Q60" i="2"/>
  <c r="A62" i="3" s="1"/>
  <c r="Q52" i="2"/>
  <c r="A54" i="3" s="1"/>
  <c r="Q44" i="2"/>
  <c r="A46" i="3" s="1"/>
  <c r="Q36" i="2"/>
  <c r="A38" i="3" s="1"/>
  <c r="Q28" i="2"/>
  <c r="A30" i="3" s="1"/>
  <c r="Q20" i="2"/>
  <c r="A22" i="3" s="1"/>
  <c r="Q12" i="2"/>
  <c r="A14" i="3" s="1"/>
  <c r="Q4" i="2"/>
  <c r="A6" i="3" s="1"/>
  <c r="J140" i="2"/>
  <c r="L140" i="2"/>
  <c r="K140" i="2"/>
  <c r="J100" i="2"/>
  <c r="K100" i="2"/>
  <c r="L100" i="2"/>
  <c r="J60" i="2"/>
  <c r="K60" i="2"/>
  <c r="L60" i="2"/>
  <c r="J139" i="2"/>
  <c r="K139" i="2"/>
  <c r="L139" i="2"/>
  <c r="J156" i="2"/>
  <c r="L156" i="2"/>
  <c r="K156" i="2"/>
  <c r="J92" i="2"/>
  <c r="L92" i="2"/>
  <c r="K92" i="2"/>
  <c r="J12" i="2"/>
  <c r="L12" i="2"/>
  <c r="K12" i="2"/>
  <c r="J163" i="2"/>
  <c r="K163" i="2"/>
  <c r="L163" i="2"/>
  <c r="J107" i="2"/>
  <c r="K107" i="2"/>
  <c r="L107" i="2"/>
  <c r="J75" i="2"/>
  <c r="K75" i="2"/>
  <c r="L75" i="2"/>
  <c r="J35" i="2"/>
  <c r="K35" i="2"/>
  <c r="L35" i="2"/>
  <c r="J178" i="2"/>
  <c r="L178" i="2"/>
  <c r="K178" i="2"/>
  <c r="J122" i="2"/>
  <c r="L122" i="2"/>
  <c r="K122" i="2"/>
  <c r="J82" i="2"/>
  <c r="K82" i="2"/>
  <c r="L82" i="2"/>
  <c r="J74" i="2"/>
  <c r="K74" i="2"/>
  <c r="L74" i="2"/>
  <c r="J66" i="2"/>
  <c r="L66" i="2"/>
  <c r="K66" i="2"/>
  <c r="J58" i="2"/>
  <c r="K58" i="2"/>
  <c r="L58" i="2"/>
  <c r="J50" i="2"/>
  <c r="K50" i="2"/>
  <c r="L50" i="2"/>
  <c r="J42" i="2"/>
  <c r="L42" i="2"/>
  <c r="K42" i="2"/>
  <c r="J34" i="2"/>
  <c r="K34" i="2"/>
  <c r="L34" i="2"/>
  <c r="J26" i="2"/>
  <c r="L26" i="2"/>
  <c r="K26" i="2"/>
  <c r="J18" i="2"/>
  <c r="K18" i="2"/>
  <c r="L18" i="2"/>
  <c r="J10" i="2"/>
  <c r="L10" i="2"/>
  <c r="K10" i="2"/>
  <c r="J172" i="2"/>
  <c r="K172" i="2"/>
  <c r="L172" i="2"/>
  <c r="J124" i="2"/>
  <c r="K124" i="2"/>
  <c r="L124" i="2"/>
  <c r="J68" i="2"/>
  <c r="K68" i="2"/>
  <c r="L68" i="2"/>
  <c r="J44" i="2"/>
  <c r="K44" i="2"/>
  <c r="L44" i="2"/>
  <c r="J155" i="2"/>
  <c r="L155" i="2"/>
  <c r="K155" i="2"/>
  <c r="J99" i="2"/>
  <c r="L99" i="2"/>
  <c r="K99" i="2"/>
  <c r="J67" i="2"/>
  <c r="L67" i="2"/>
  <c r="K67" i="2"/>
  <c r="J11" i="2"/>
  <c r="K11" i="2"/>
  <c r="L11" i="2"/>
  <c r="J138" i="2"/>
  <c r="L138" i="2"/>
  <c r="K138" i="2"/>
  <c r="J106" i="2"/>
  <c r="L106" i="2"/>
  <c r="K106" i="2"/>
  <c r="J177" i="2"/>
  <c r="K177" i="2"/>
  <c r="L177" i="2"/>
  <c r="J169" i="2"/>
  <c r="K169" i="2"/>
  <c r="L169" i="2"/>
  <c r="J161" i="2"/>
  <c r="K161" i="2"/>
  <c r="L161" i="2"/>
  <c r="J153" i="2"/>
  <c r="L153" i="2"/>
  <c r="K153" i="2"/>
  <c r="J145" i="2"/>
  <c r="K145" i="2"/>
  <c r="L145" i="2"/>
  <c r="J137" i="2"/>
  <c r="L137" i="2"/>
  <c r="K137" i="2"/>
  <c r="J129" i="2"/>
  <c r="L129" i="2"/>
  <c r="K129" i="2"/>
  <c r="J121" i="2"/>
  <c r="L121" i="2"/>
  <c r="K121" i="2"/>
  <c r="J113" i="2"/>
  <c r="K113" i="2"/>
  <c r="L113" i="2"/>
  <c r="J105" i="2"/>
  <c r="K105" i="2"/>
  <c r="L105" i="2"/>
  <c r="J97" i="2"/>
  <c r="K97" i="2"/>
  <c r="L97" i="2"/>
  <c r="J89" i="2"/>
  <c r="K89" i="2"/>
  <c r="L89" i="2"/>
  <c r="J81" i="2"/>
  <c r="K81" i="2"/>
  <c r="L81" i="2"/>
  <c r="J73" i="2"/>
  <c r="K73" i="2"/>
  <c r="L73" i="2"/>
  <c r="J65" i="2"/>
  <c r="K65" i="2"/>
  <c r="L65" i="2"/>
  <c r="J57" i="2"/>
  <c r="K57" i="2"/>
  <c r="L57" i="2"/>
  <c r="J49" i="2"/>
  <c r="K49" i="2"/>
  <c r="L49" i="2"/>
  <c r="J41" i="2"/>
  <c r="K41" i="2"/>
  <c r="L41" i="2"/>
  <c r="J33" i="2"/>
  <c r="L33" i="2"/>
  <c r="K33" i="2"/>
  <c r="J25" i="2"/>
  <c r="L25" i="2"/>
  <c r="K25" i="2"/>
  <c r="J17" i="2"/>
  <c r="L17" i="2"/>
  <c r="K17" i="2"/>
  <c r="J9" i="2"/>
  <c r="K9" i="2"/>
  <c r="L9" i="2"/>
  <c r="J116" i="2"/>
  <c r="L116" i="2"/>
  <c r="K116" i="2"/>
  <c r="J52" i="2"/>
  <c r="L52" i="2"/>
  <c r="K52" i="2"/>
  <c r="J131" i="2"/>
  <c r="L131" i="2"/>
  <c r="K131" i="2"/>
  <c r="J51" i="2"/>
  <c r="K51" i="2"/>
  <c r="L51" i="2"/>
  <c r="J154" i="2"/>
  <c r="K154" i="2"/>
  <c r="L154" i="2"/>
  <c r="J98" i="2"/>
  <c r="K98" i="2"/>
  <c r="L98" i="2"/>
  <c r="J184" i="2"/>
  <c r="K184" i="2"/>
  <c r="L184" i="2"/>
  <c r="J176" i="2"/>
  <c r="K176" i="2"/>
  <c r="L176" i="2"/>
  <c r="J168" i="2"/>
  <c r="K168" i="2"/>
  <c r="L168" i="2"/>
  <c r="J160" i="2"/>
  <c r="L160" i="2"/>
  <c r="K160" i="2"/>
  <c r="J152" i="2"/>
  <c r="L152" i="2"/>
  <c r="K152" i="2"/>
  <c r="J144" i="2"/>
  <c r="K144" i="2"/>
  <c r="L144" i="2"/>
  <c r="J136" i="2"/>
  <c r="K136" i="2"/>
  <c r="L136" i="2"/>
  <c r="J128" i="2"/>
  <c r="L128" i="2"/>
  <c r="K128" i="2"/>
  <c r="J120" i="2"/>
  <c r="K120" i="2"/>
  <c r="L120" i="2"/>
  <c r="J112" i="2"/>
  <c r="L112" i="2"/>
  <c r="K112" i="2"/>
  <c r="J104" i="2"/>
  <c r="L104" i="2"/>
  <c r="K104" i="2"/>
  <c r="J96" i="2"/>
  <c r="L96" i="2"/>
  <c r="K96" i="2"/>
  <c r="J88" i="2"/>
  <c r="L88" i="2"/>
  <c r="K88" i="2"/>
  <c r="J80" i="2"/>
  <c r="L80" i="2"/>
  <c r="K80" i="2"/>
  <c r="J72" i="2"/>
  <c r="L72" i="2"/>
  <c r="K72" i="2"/>
  <c r="J64" i="2"/>
  <c r="K64" i="2"/>
  <c r="L64" i="2"/>
  <c r="J56" i="2"/>
  <c r="K56" i="2"/>
  <c r="L56" i="2"/>
  <c r="J48" i="2"/>
  <c r="K48" i="2"/>
  <c r="L48" i="2"/>
  <c r="J40" i="2"/>
  <c r="K40" i="2"/>
  <c r="L40" i="2"/>
  <c r="J32" i="2"/>
  <c r="K32" i="2"/>
  <c r="L32" i="2"/>
  <c r="J24" i="2"/>
  <c r="L24" i="2"/>
  <c r="K24" i="2"/>
  <c r="J16" i="2"/>
  <c r="L16" i="2"/>
  <c r="K16" i="2"/>
  <c r="J8" i="2"/>
  <c r="K8" i="2"/>
  <c r="L8" i="2"/>
  <c r="J180" i="2"/>
  <c r="L180" i="2"/>
  <c r="K180" i="2"/>
  <c r="J132" i="2"/>
  <c r="K132" i="2"/>
  <c r="L132" i="2"/>
  <c r="J76" i="2"/>
  <c r="K76" i="2"/>
  <c r="L76" i="2"/>
  <c r="J36" i="2"/>
  <c r="K36" i="2"/>
  <c r="L36" i="2"/>
  <c r="J171" i="2"/>
  <c r="K171" i="2"/>
  <c r="L171" i="2"/>
  <c r="J115" i="2"/>
  <c r="K115" i="2"/>
  <c r="L115" i="2"/>
  <c r="J59" i="2"/>
  <c r="K59" i="2"/>
  <c r="L59" i="2"/>
  <c r="J19" i="2"/>
  <c r="L19" i="2"/>
  <c r="K19" i="2"/>
  <c r="J162" i="2"/>
  <c r="L162" i="2"/>
  <c r="K162" i="2"/>
  <c r="J130" i="2"/>
  <c r="L130" i="2"/>
  <c r="K130" i="2"/>
  <c r="J4" i="2"/>
  <c r="L4" i="2"/>
  <c r="K4" i="2"/>
  <c r="J175" i="2"/>
  <c r="L175" i="2"/>
  <c r="K175" i="2"/>
  <c r="J159" i="2"/>
  <c r="K159" i="2"/>
  <c r="L159" i="2"/>
  <c r="J143" i="2"/>
  <c r="K143" i="2"/>
  <c r="L143" i="2"/>
  <c r="L135" i="2"/>
  <c r="J135" i="2"/>
  <c r="K135" i="2"/>
  <c r="J127" i="2"/>
  <c r="L127" i="2"/>
  <c r="K127" i="2"/>
  <c r="J119" i="2"/>
  <c r="L119" i="2"/>
  <c r="K119" i="2"/>
  <c r="J111" i="2"/>
  <c r="K111" i="2"/>
  <c r="L111" i="2"/>
  <c r="J103" i="2"/>
  <c r="L103" i="2"/>
  <c r="K103" i="2"/>
  <c r="J95" i="2"/>
  <c r="L95" i="2"/>
  <c r="K95" i="2"/>
  <c r="L87" i="2"/>
  <c r="J87" i="2"/>
  <c r="K87" i="2"/>
  <c r="J79" i="2"/>
  <c r="K79" i="2"/>
  <c r="L79" i="2"/>
  <c r="J71" i="2"/>
  <c r="L71" i="2"/>
  <c r="K71" i="2"/>
  <c r="J63" i="2"/>
  <c r="L63" i="2"/>
  <c r="K63" i="2"/>
  <c r="L55" i="2"/>
  <c r="J55" i="2"/>
  <c r="K55" i="2"/>
  <c r="J47" i="2"/>
  <c r="L47" i="2"/>
  <c r="K47" i="2"/>
  <c r="J39" i="2"/>
  <c r="L39" i="2"/>
  <c r="K39" i="2"/>
  <c r="J31" i="2"/>
  <c r="K31" i="2"/>
  <c r="L31" i="2"/>
  <c r="L23" i="2"/>
  <c r="J23" i="2"/>
  <c r="K23" i="2"/>
  <c r="J15" i="2"/>
  <c r="L15" i="2"/>
  <c r="K15" i="2"/>
  <c r="L7" i="2"/>
  <c r="J7" i="2"/>
  <c r="K7" i="2"/>
  <c r="J164" i="2"/>
  <c r="K164" i="2"/>
  <c r="L164" i="2"/>
  <c r="J108" i="2"/>
  <c r="L108" i="2"/>
  <c r="K108" i="2"/>
  <c r="J28" i="2"/>
  <c r="L28" i="2"/>
  <c r="K28" i="2"/>
  <c r="J147" i="2"/>
  <c r="K147" i="2"/>
  <c r="L147" i="2"/>
  <c r="J91" i="2"/>
  <c r="L91" i="2"/>
  <c r="K91" i="2"/>
  <c r="J43" i="2"/>
  <c r="K43" i="2"/>
  <c r="L43" i="2"/>
  <c r="J170" i="2"/>
  <c r="K170" i="2"/>
  <c r="L170" i="2"/>
  <c r="J90" i="2"/>
  <c r="L90" i="2"/>
  <c r="K90" i="2"/>
  <c r="J183" i="2"/>
  <c r="K183" i="2"/>
  <c r="L183" i="2"/>
  <c r="J167" i="2"/>
  <c r="L167" i="2"/>
  <c r="K167" i="2"/>
  <c r="J151" i="2"/>
  <c r="L151" i="2"/>
  <c r="K151" i="2"/>
  <c r="J182" i="2"/>
  <c r="L182" i="2"/>
  <c r="K182" i="2"/>
  <c r="L174" i="2"/>
  <c r="J174" i="2"/>
  <c r="K174" i="2"/>
  <c r="J166" i="2"/>
  <c r="L166" i="2"/>
  <c r="K166" i="2"/>
  <c r="J158" i="2"/>
  <c r="L158" i="2"/>
  <c r="K158" i="2"/>
  <c r="J150" i="2"/>
  <c r="L150" i="2"/>
  <c r="K150" i="2"/>
  <c r="J142" i="2"/>
  <c r="K142" i="2"/>
  <c r="L142" i="2"/>
  <c r="J134" i="2"/>
  <c r="L134" i="2"/>
  <c r="K134" i="2"/>
  <c r="J126" i="2"/>
  <c r="K126" i="2"/>
  <c r="L126" i="2"/>
  <c r="J118" i="2"/>
  <c r="K118" i="2"/>
  <c r="L118" i="2"/>
  <c r="J110" i="2"/>
  <c r="L110" i="2"/>
  <c r="K110" i="2"/>
  <c r="J102" i="2"/>
  <c r="L102" i="2"/>
  <c r="K102" i="2"/>
  <c r="J94" i="2"/>
  <c r="L94" i="2"/>
  <c r="K94" i="2"/>
  <c r="J86" i="2"/>
  <c r="K86" i="2"/>
  <c r="L86" i="2"/>
  <c r="J78" i="2"/>
  <c r="K78" i="2"/>
  <c r="L78" i="2"/>
  <c r="J70" i="2"/>
  <c r="K70" i="2"/>
  <c r="L70" i="2"/>
  <c r="J62" i="2"/>
  <c r="L62" i="2"/>
  <c r="K62" i="2"/>
  <c r="J54" i="2"/>
  <c r="L54" i="2"/>
  <c r="K54" i="2"/>
  <c r="J46" i="2"/>
  <c r="L46" i="2"/>
  <c r="K46" i="2"/>
  <c r="J38" i="2"/>
  <c r="L38" i="2"/>
  <c r="K38" i="2"/>
  <c r="J30" i="2"/>
  <c r="L30" i="2"/>
  <c r="K30" i="2"/>
  <c r="J22" i="2"/>
  <c r="K22" i="2"/>
  <c r="L22" i="2"/>
  <c r="J14" i="2"/>
  <c r="K14" i="2"/>
  <c r="L14" i="2"/>
  <c r="J6" i="2"/>
  <c r="K6" i="2"/>
  <c r="L6" i="2"/>
  <c r="J148" i="2"/>
  <c r="L148" i="2"/>
  <c r="K148" i="2"/>
  <c r="J84" i="2"/>
  <c r="L84" i="2"/>
  <c r="K84" i="2"/>
  <c r="J20" i="2"/>
  <c r="L20" i="2"/>
  <c r="K20" i="2"/>
  <c r="J179" i="2"/>
  <c r="K179" i="2"/>
  <c r="L179" i="2"/>
  <c r="J123" i="2"/>
  <c r="K123" i="2"/>
  <c r="L123" i="2"/>
  <c r="J83" i="2"/>
  <c r="L83" i="2"/>
  <c r="K83" i="2"/>
  <c r="J27" i="2"/>
  <c r="L27" i="2"/>
  <c r="K27" i="2"/>
  <c r="L146" i="2"/>
  <c r="J146" i="2"/>
  <c r="K146" i="2"/>
  <c r="J114" i="2"/>
  <c r="K114" i="2"/>
  <c r="L114" i="2"/>
  <c r="J181" i="2"/>
  <c r="K181" i="2"/>
  <c r="L181" i="2"/>
  <c r="J173" i="2"/>
  <c r="K173" i="2"/>
  <c r="L173" i="2"/>
  <c r="J165" i="2"/>
  <c r="L165" i="2"/>
  <c r="K165" i="2"/>
  <c r="J157" i="2"/>
  <c r="L157" i="2"/>
  <c r="K157" i="2"/>
  <c r="J149" i="2"/>
  <c r="K149" i="2"/>
  <c r="L149" i="2"/>
  <c r="J141" i="2"/>
  <c r="K141" i="2"/>
  <c r="L141" i="2"/>
  <c r="J133" i="2"/>
  <c r="K133" i="2"/>
  <c r="L133" i="2"/>
  <c r="J125" i="2"/>
  <c r="K125" i="2"/>
  <c r="L125" i="2"/>
  <c r="J117" i="2"/>
  <c r="L117" i="2"/>
  <c r="K117" i="2"/>
  <c r="J109" i="2"/>
  <c r="L109" i="2"/>
  <c r="K109" i="2"/>
  <c r="J101" i="2"/>
  <c r="L101" i="2"/>
  <c r="K101" i="2"/>
  <c r="J93" i="2"/>
  <c r="L93" i="2"/>
  <c r="K93" i="2"/>
  <c r="J85" i="2"/>
  <c r="K85" i="2"/>
  <c r="L85" i="2"/>
  <c r="J77" i="2"/>
  <c r="L77" i="2"/>
  <c r="K77" i="2"/>
  <c r="J69" i="2"/>
  <c r="K69" i="2"/>
  <c r="L69" i="2"/>
  <c r="J61" i="2"/>
  <c r="L61" i="2"/>
  <c r="K61" i="2"/>
  <c r="J53" i="2"/>
  <c r="K53" i="2"/>
  <c r="L53" i="2"/>
  <c r="J45" i="2"/>
  <c r="K45" i="2"/>
  <c r="L45" i="2"/>
  <c r="J37" i="2"/>
  <c r="K37" i="2"/>
  <c r="L37" i="2"/>
  <c r="J29" i="2"/>
  <c r="L29" i="2"/>
  <c r="K29" i="2"/>
  <c r="J21" i="2"/>
  <c r="K21" i="2"/>
  <c r="L21" i="2"/>
  <c r="J13" i="2"/>
  <c r="K13" i="2"/>
  <c r="L13" i="2"/>
  <c r="J5" i="2"/>
  <c r="K5" i="2"/>
  <c r="L5" i="2"/>
  <c r="B16" i="2"/>
  <c r="B18" i="2"/>
  <c r="T89" i="2" l="1"/>
  <c r="T88" i="2"/>
  <c r="C2" i="3"/>
  <c r="D2" i="3"/>
</calcChain>
</file>

<file path=xl/sharedStrings.xml><?xml version="1.0" encoding="utf-8"?>
<sst xmlns="http://schemas.openxmlformats.org/spreadsheetml/2006/main" count="62" uniqueCount="57">
  <si>
    <t>°</t>
  </si>
  <si>
    <t>n</t>
  </si>
  <si>
    <t>FWHM</t>
  </si>
  <si>
    <t>I0 / Phi</t>
  </si>
  <si>
    <t>FW0.1M</t>
  </si>
  <si>
    <t>cd/lm</t>
  </si>
  <si>
    <r>
      <t>cos</t>
    </r>
    <r>
      <rPr>
        <vertAlign val="superscript"/>
        <sz val="28"/>
        <color theme="1"/>
        <rFont val="Calibri"/>
        <family val="2"/>
        <scheme val="minor"/>
      </rPr>
      <t>n</t>
    </r>
    <r>
      <rPr>
        <sz val="28"/>
        <color theme="1"/>
        <rFont val="Calibri"/>
        <family val="2"/>
        <scheme val="minor"/>
      </rPr>
      <t xml:space="preserve"> calculator</t>
    </r>
  </si>
  <si>
    <r>
      <t>I prefer cos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over Gaussian distributions for several reasons:</t>
    </r>
  </si>
  <si>
    <t>a) zero at 90°, even for wide beams</t>
  </si>
  <si>
    <t>b) easy to integrate analytically</t>
  </si>
  <si>
    <t>c) simple relation between peak intensity and flux</t>
  </si>
  <si>
    <t>Input is yellow</t>
  </si>
  <si>
    <t>Output is green</t>
  </si>
  <si>
    <t>This software is public domain, provided as-is without any warranty, under the Unlicense. See https://unlicense.org</t>
  </si>
  <si>
    <t>cos</t>
  </si>
  <si>
    <t>Main (from n)</t>
  </si>
  <si>
    <t>From FWHM</t>
  </si>
  <si>
    <t>From I0/phi</t>
  </si>
  <si>
    <t>Comments are welcome: Please send to the author, Julius Muschaweck, julius@jmoptics.de</t>
  </si>
  <si>
    <r>
      <t>This worksheet is intended to make cos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easy to use for you, the optical designers.</t>
    </r>
  </si>
  <si>
    <r>
      <t>Beams for illumination can often be modelled quite well using a cos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(alpha) distribution.</t>
    </r>
  </si>
  <si>
    <t>alpha</t>
  </si>
  <si>
    <t>## LightTools (R) apodization file, created from JMO's cos^n calculator</t>
  </si>
  <si>
    <t>## using</t>
  </si>
  <si>
    <t>##</t>
  </si>
  <si>
    <t>XDim</t>
  </si>
  <si>
    <t>YDim</t>
  </si>
  <si>
    <t>minXbound</t>
  </si>
  <si>
    <t>minYbound</t>
  </si>
  <si>
    <t>maxXbound</t>
  </si>
  <si>
    <t>maxYbound</t>
  </si>
  <si>
    <t>SPHEREMESH:</t>
  </si>
  <si>
    <t>Mesh cell values</t>
  </si>
  <si>
    <t>LightTools apodization helper</t>
  </si>
  <si>
    <t>cos^(n+1)</t>
  </si>
  <si>
    <t>analytical value for 1° interval</t>
  </si>
  <si>
    <t>To create a cos^n source in LightTools ®, there are two ways:</t>
  </si>
  <si>
    <t>1. Create a fully collimated source and put a cos^n scatterer in front of it</t>
  </si>
  <si>
    <t>2. Apply angular apodization. This is easier said than done, so we make it easy for you.</t>
  </si>
  <si>
    <t>The first problem with LightTools apodization files is the file format, which is a little cryptic,</t>
  </si>
  <si>
    <t>and puts the values in 90 to 0 order, not 0 to 90 as you might expect.</t>
  </si>
  <si>
    <t>The second problem with LightTools apodization files is that for a 0 to 90 degree step 1 range,</t>
  </si>
  <si>
    <t>we have 91 values, for 0, 1, 2, … 90 degrees.</t>
  </si>
  <si>
    <t>LightTools uses 90 values, not 91, for the 90 intervals [0;1], [1;2], … ,[89;90]</t>
  </si>
  <si>
    <t>computed not as cos^n, but as the analytical integral over the 1° interval:</t>
  </si>
  <si>
    <t xml:space="preserve">     Just go to the next tab of this Excel file, copy and paste the complete content to a text file</t>
  </si>
  <si>
    <t xml:space="preserve">     and assign this apodization to your source surface in LightTools</t>
  </si>
  <si>
    <t>When you look at the details, this is why it's easier said than done:</t>
  </si>
  <si>
    <t xml:space="preserve">     The value of the n in cos^n for the apodization file is the "main" value in cell B15 </t>
  </si>
  <si>
    <t xml:space="preserve">The value for each cell is </t>
  </si>
  <si>
    <t>Here is also the "encircled energy" plot: how much relative flux is contained in a cone?</t>
  </si>
  <si>
    <t>The formula is simply Phi_rel(alpha) = 1 - (cos(alpha))^(n+1)</t>
  </si>
  <si>
    <t>encircled energy helper</t>
  </si>
  <si>
    <t>half width half max helper</t>
  </si>
  <si>
    <t>(n is the "main value" in cell B15).</t>
  </si>
  <si>
    <t>You also see that for large n / narrow beams, about 50% of flux is within the FWHM intensity</t>
  </si>
  <si>
    <t xml:space="preserve">-- another nice feature of the cos^n distribution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</si>
</sst>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vertAlign val="superscript"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/>
      <top/>
      <bottom style="thick">
        <color rgb="FF7030A0"/>
      </bottom>
      <diagonal/>
    </border>
    <border>
      <left style="thick">
        <color rgb="FF7030A0"/>
      </left>
      <right style="thick">
        <color rgb="FF00B050"/>
      </right>
      <top style="thick">
        <color rgb="FF7030A0"/>
      </top>
      <bottom style="thick">
        <color rgb="FF7030A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7030A0"/>
      </right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165" fontId="0" fillId="2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0" fontId="7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2" fillId="0" borderId="0" xfId="0" applyFont="1"/>
    <xf numFmtId="0" fontId="8" fillId="0" borderId="0" xfId="0" applyFont="1"/>
    <xf numFmtId="0" fontId="9" fillId="0" borderId="0" xfId="0" applyFont="1"/>
    <xf numFmtId="2" fontId="2" fillId="0" borderId="0" xfId="0" applyNumberFormat="1" applyFont="1"/>
    <xf numFmtId="2" fontId="0" fillId="0" borderId="0" xfId="1" applyNumberFormat="1" applyFont="1"/>
    <xf numFmtId="2" fontId="8" fillId="0" borderId="0" xfId="0" applyNumberFormat="1" applyFont="1"/>
    <xf numFmtId="2" fontId="9" fillId="0" borderId="0" xfId="0" applyNumberFormat="1" applyFont="1"/>
    <xf numFmtId="2" fontId="0" fillId="0" borderId="0" xfId="0" applyNumberFormat="1"/>
    <xf numFmtId="0" fontId="0" fillId="0" borderId="0" xfId="0" quotePrefix="1"/>
  </cellXfs>
  <cellStyles count="3">
    <cellStyle name="Komma" xfId="1" builtinId="3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cos^n</a:t>
            </a:r>
            <a:r>
              <a:rPr lang="de-DE" baseline="0"/>
              <a:t> 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cosn!$N$3</c:f>
              <c:strCache>
                <c:ptCount val="1"/>
                <c:pt idx="0">
                  <c:v>cos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cosn!$I$4:$I$184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cosn!$N$4:$N$184</c:f>
              <c:numCache>
                <c:formatCode>0.00</c:formatCode>
                <c:ptCount val="181"/>
                <c:pt idx="0">
                  <c:v>6.1257422745431001E-17</c:v>
                </c:pt>
                <c:pt idx="1">
                  <c:v>1.7452406437283376E-2</c:v>
                </c:pt>
                <c:pt idx="2">
                  <c:v>3.489949670250108E-2</c:v>
                </c:pt>
                <c:pt idx="3">
                  <c:v>5.2335956242943966E-2</c:v>
                </c:pt>
                <c:pt idx="4">
                  <c:v>6.9756473744125455E-2</c:v>
                </c:pt>
                <c:pt idx="5">
                  <c:v>8.7155742747658138E-2</c:v>
                </c:pt>
                <c:pt idx="6">
                  <c:v>0.10452846326765346</c:v>
                </c:pt>
                <c:pt idx="7">
                  <c:v>0.12186934340514749</c:v>
                </c:pt>
                <c:pt idx="8">
                  <c:v>0.13917310096006569</c:v>
                </c:pt>
                <c:pt idx="9">
                  <c:v>0.15643446504023092</c:v>
                </c:pt>
                <c:pt idx="10">
                  <c:v>0.17364817766693041</c:v>
                </c:pt>
                <c:pt idx="11">
                  <c:v>0.19080899537654492</c:v>
                </c:pt>
                <c:pt idx="12">
                  <c:v>0.20791169081775945</c:v>
                </c:pt>
                <c:pt idx="13">
                  <c:v>0.22495105434386492</c:v>
                </c:pt>
                <c:pt idx="14">
                  <c:v>0.2419218955996679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0.30901699437494745</c:v>
                </c:pt>
                <c:pt idx="19">
                  <c:v>0.32556815445715676</c:v>
                </c:pt>
                <c:pt idx="20">
                  <c:v>0.34202014332566882</c:v>
                </c:pt>
                <c:pt idx="21">
                  <c:v>0.35836794954530038</c:v>
                </c:pt>
                <c:pt idx="22">
                  <c:v>0.37460659341591196</c:v>
                </c:pt>
                <c:pt idx="23">
                  <c:v>0.39073112848927394</c:v>
                </c:pt>
                <c:pt idx="24">
                  <c:v>0.40673664307580021</c:v>
                </c:pt>
                <c:pt idx="25">
                  <c:v>0.42261826174069944</c:v>
                </c:pt>
                <c:pt idx="26">
                  <c:v>0.43837114678907746</c:v>
                </c:pt>
                <c:pt idx="27">
                  <c:v>0.4539904997395468</c:v>
                </c:pt>
                <c:pt idx="28">
                  <c:v>0.46947156278589086</c:v>
                </c:pt>
                <c:pt idx="29">
                  <c:v>0.48480962024633711</c:v>
                </c:pt>
                <c:pt idx="30">
                  <c:v>0.50000000000000011</c:v>
                </c:pt>
                <c:pt idx="31">
                  <c:v>0.51503807491005438</c:v>
                </c:pt>
                <c:pt idx="32">
                  <c:v>0.5299192642332049</c:v>
                </c:pt>
                <c:pt idx="33">
                  <c:v>0.5446390350150272</c:v>
                </c:pt>
                <c:pt idx="34">
                  <c:v>0.55919290347074679</c:v>
                </c:pt>
                <c:pt idx="35">
                  <c:v>0.57357643635104616</c:v>
                </c:pt>
                <c:pt idx="36">
                  <c:v>0.58778525229247314</c:v>
                </c:pt>
                <c:pt idx="37">
                  <c:v>0.60181502315204838</c:v>
                </c:pt>
                <c:pt idx="38">
                  <c:v>0.61566147532565829</c:v>
                </c:pt>
                <c:pt idx="39">
                  <c:v>0.6293203910498375</c:v>
                </c:pt>
                <c:pt idx="40">
                  <c:v>0.64278760968653936</c:v>
                </c:pt>
                <c:pt idx="41">
                  <c:v>0.65605902899050728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0.69465837045899737</c:v>
                </c:pt>
                <c:pt idx="45">
                  <c:v>0.70710678118654757</c:v>
                </c:pt>
                <c:pt idx="46">
                  <c:v>0.71933980033865119</c:v>
                </c:pt>
                <c:pt idx="47">
                  <c:v>0.73135370161917057</c:v>
                </c:pt>
                <c:pt idx="48">
                  <c:v>0.74314482547739424</c:v>
                </c:pt>
                <c:pt idx="49">
                  <c:v>0.75470958022277213</c:v>
                </c:pt>
                <c:pt idx="50">
                  <c:v>0.76604444311897801</c:v>
                </c:pt>
                <c:pt idx="51">
                  <c:v>0.7771459614569709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0.82903757255504162</c:v>
                </c:pt>
                <c:pt idx="57">
                  <c:v>0.83867056794542405</c:v>
                </c:pt>
                <c:pt idx="58">
                  <c:v>0.84804809615642596</c:v>
                </c:pt>
                <c:pt idx="59">
                  <c:v>0.85716730070211233</c:v>
                </c:pt>
                <c:pt idx="60">
                  <c:v>0.86602540378443871</c:v>
                </c:pt>
                <c:pt idx="61">
                  <c:v>0.87461970713939574</c:v>
                </c:pt>
                <c:pt idx="62">
                  <c:v>0.88294759285892699</c:v>
                </c:pt>
                <c:pt idx="63">
                  <c:v>0.8910065241883679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0.92050485345244037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0.93969262078590843</c:v>
                </c:pt>
                <c:pt idx="71">
                  <c:v>0.94551857559931685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0.97814760073380569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0.99026806874157036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0.99452189536827329</c:v>
                </c:pt>
                <c:pt idx="97">
                  <c:v>0.99254615164132198</c:v>
                </c:pt>
                <c:pt idx="98">
                  <c:v>0.99026806874157036</c:v>
                </c:pt>
                <c:pt idx="99">
                  <c:v>0.98768834059513777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0.95630475596303544</c:v>
                </c:pt>
                <c:pt idx="108">
                  <c:v>0.95105651629515353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0.92050485345244037</c:v>
                </c:pt>
                <c:pt idx="114">
                  <c:v>0.91354545764260087</c:v>
                </c:pt>
                <c:pt idx="115">
                  <c:v>0.90630778703664994</c:v>
                </c:pt>
                <c:pt idx="116">
                  <c:v>0.89879404629916704</c:v>
                </c:pt>
                <c:pt idx="117">
                  <c:v>0.8910065241883679</c:v>
                </c:pt>
                <c:pt idx="118">
                  <c:v>0.88294759285892699</c:v>
                </c:pt>
                <c:pt idx="119">
                  <c:v>0.87461970713939574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0.84804809615642596</c:v>
                </c:pt>
                <c:pt idx="123">
                  <c:v>0.83867056794542405</c:v>
                </c:pt>
                <c:pt idx="124">
                  <c:v>0.82903757255504162</c:v>
                </c:pt>
                <c:pt idx="125">
                  <c:v>0.8191520442889918</c:v>
                </c:pt>
                <c:pt idx="126">
                  <c:v>0.80901699437494745</c:v>
                </c:pt>
                <c:pt idx="127">
                  <c:v>0.79863551004729283</c:v>
                </c:pt>
                <c:pt idx="128">
                  <c:v>0.78801075360672201</c:v>
                </c:pt>
                <c:pt idx="129">
                  <c:v>0.7771459614569709</c:v>
                </c:pt>
                <c:pt idx="130">
                  <c:v>0.76604444311897801</c:v>
                </c:pt>
                <c:pt idx="131">
                  <c:v>0.75470958022277213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0.71933980033865119</c:v>
                </c:pt>
                <c:pt idx="135">
                  <c:v>0.70710678118654757</c:v>
                </c:pt>
                <c:pt idx="136">
                  <c:v>0.69465837045899737</c:v>
                </c:pt>
                <c:pt idx="137">
                  <c:v>0.68199836006249848</c:v>
                </c:pt>
                <c:pt idx="138">
                  <c:v>0.66913060635885824</c:v>
                </c:pt>
                <c:pt idx="139">
                  <c:v>0.65605902899050728</c:v>
                </c:pt>
                <c:pt idx="140">
                  <c:v>0.64278760968653936</c:v>
                </c:pt>
                <c:pt idx="141">
                  <c:v>0.6293203910498375</c:v>
                </c:pt>
                <c:pt idx="142">
                  <c:v>0.61566147532565829</c:v>
                </c:pt>
                <c:pt idx="143">
                  <c:v>0.60181502315204838</c:v>
                </c:pt>
                <c:pt idx="144">
                  <c:v>0.58778525229247314</c:v>
                </c:pt>
                <c:pt idx="145">
                  <c:v>0.57357643635104616</c:v>
                </c:pt>
                <c:pt idx="146">
                  <c:v>0.55919290347074679</c:v>
                </c:pt>
                <c:pt idx="147">
                  <c:v>0.5446390350150272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0.50000000000000011</c:v>
                </c:pt>
                <c:pt idx="151">
                  <c:v>0.48480962024633711</c:v>
                </c:pt>
                <c:pt idx="152">
                  <c:v>0.46947156278589086</c:v>
                </c:pt>
                <c:pt idx="153">
                  <c:v>0.4539904997395468</c:v>
                </c:pt>
                <c:pt idx="154">
                  <c:v>0.43837114678907746</c:v>
                </c:pt>
                <c:pt idx="155">
                  <c:v>0.42261826174069944</c:v>
                </c:pt>
                <c:pt idx="156">
                  <c:v>0.40673664307580021</c:v>
                </c:pt>
                <c:pt idx="157">
                  <c:v>0.39073112848927394</c:v>
                </c:pt>
                <c:pt idx="158">
                  <c:v>0.37460659341591196</c:v>
                </c:pt>
                <c:pt idx="159">
                  <c:v>0.35836794954530038</c:v>
                </c:pt>
                <c:pt idx="160">
                  <c:v>0.34202014332566882</c:v>
                </c:pt>
                <c:pt idx="161">
                  <c:v>0.32556815445715676</c:v>
                </c:pt>
                <c:pt idx="162">
                  <c:v>0.30901699437494745</c:v>
                </c:pt>
                <c:pt idx="163">
                  <c:v>0.29237170472273677</c:v>
                </c:pt>
                <c:pt idx="164">
                  <c:v>0.27563735581699916</c:v>
                </c:pt>
                <c:pt idx="165">
                  <c:v>0.25881904510252074</c:v>
                </c:pt>
                <c:pt idx="166">
                  <c:v>0.2419218955996679</c:v>
                </c:pt>
                <c:pt idx="167">
                  <c:v>0.22495105434386492</c:v>
                </c:pt>
                <c:pt idx="168">
                  <c:v>0.20791169081775945</c:v>
                </c:pt>
                <c:pt idx="169">
                  <c:v>0.19080899537654492</c:v>
                </c:pt>
                <c:pt idx="170">
                  <c:v>0.17364817766693041</c:v>
                </c:pt>
                <c:pt idx="171">
                  <c:v>0.15643446504023092</c:v>
                </c:pt>
                <c:pt idx="172">
                  <c:v>0.13917310096006569</c:v>
                </c:pt>
                <c:pt idx="173">
                  <c:v>0.12186934340514749</c:v>
                </c:pt>
                <c:pt idx="174">
                  <c:v>0.10452846326765346</c:v>
                </c:pt>
                <c:pt idx="175">
                  <c:v>8.7155742747658138E-2</c:v>
                </c:pt>
                <c:pt idx="176">
                  <c:v>6.9756473744125455E-2</c:v>
                </c:pt>
                <c:pt idx="177">
                  <c:v>5.2335956242943966E-2</c:v>
                </c:pt>
                <c:pt idx="178">
                  <c:v>3.489949670250108E-2</c:v>
                </c:pt>
                <c:pt idx="179">
                  <c:v>1.7452406437283376E-2</c:v>
                </c:pt>
                <c:pt idx="180">
                  <c:v>6.1257422745431001E-17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5-4D37-8734-89B63333DE33}"/>
            </c:ext>
          </c:extLst>
        </c:ser>
        <c:ser>
          <c:idx val="1"/>
          <c:order val="1"/>
          <c:tx>
            <c:strRef>
              <c:f>cosn!$J$3</c:f>
              <c:strCache>
                <c:ptCount val="1"/>
                <c:pt idx="0">
                  <c:v>cos^2.00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cosn!$I$4:$I$184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cosn!$J$4:$J$184</c:f>
              <c:numCache>
                <c:formatCode>0.00</c:formatCode>
                <c:ptCount val="181"/>
                <c:pt idx="0">
                  <c:v>3.7524718414124473E-33</c:v>
                </c:pt>
                <c:pt idx="1">
                  <c:v>3.0458649045213022E-4</c:v>
                </c:pt>
                <c:pt idx="2">
                  <c:v>1.2179748700878838E-3</c:v>
                </c:pt>
                <c:pt idx="3">
                  <c:v>2.7390523158633455E-3</c:v>
                </c:pt>
                <c:pt idx="4">
                  <c:v>4.8659656292148641E-3</c:v>
                </c:pt>
                <c:pt idx="5">
                  <c:v>7.5961234938959638E-3</c:v>
                </c:pt>
                <c:pt idx="6">
                  <c:v>1.0926199633097178E-2</c:v>
                </c:pt>
                <c:pt idx="7">
                  <c:v>1.4852136862001765E-2</c:v>
                </c:pt>
                <c:pt idx="8">
                  <c:v>1.9369152030840636E-2</c:v>
                </c:pt>
                <c:pt idx="9">
                  <c:v>2.4471741852423231E-2</c:v>
                </c:pt>
                <c:pt idx="10">
                  <c:v>3.0153689607045831E-2</c:v>
                </c:pt>
                <c:pt idx="11">
                  <c:v>3.6408072716606336E-2</c:v>
                </c:pt>
                <c:pt idx="12">
                  <c:v>4.3227271178699601E-2</c:v>
                </c:pt>
                <c:pt idx="13">
                  <c:v>5.0602976850416467E-2</c:v>
                </c:pt>
                <c:pt idx="14">
                  <c:v>5.852620357053661E-2</c:v>
                </c:pt>
                <c:pt idx="15">
                  <c:v>6.698729810778066E-2</c:v>
                </c:pt>
                <c:pt idx="16">
                  <c:v>7.5975951921787008E-2</c:v>
                </c:pt>
                <c:pt idx="17">
                  <c:v>8.5481213722479174E-2</c:v>
                </c:pt>
                <c:pt idx="18">
                  <c:v>9.5491502812526302E-2</c:v>
                </c:pt>
                <c:pt idx="19">
                  <c:v>0.10599462319663908</c:v>
                </c:pt>
                <c:pt idx="20">
                  <c:v>0.11697777844051105</c:v>
                </c:pt>
                <c:pt idx="21">
                  <c:v>0.12842758726130296</c:v>
                </c:pt>
                <c:pt idx="22">
                  <c:v>0.14033009983067438</c:v>
                </c:pt>
                <c:pt idx="23">
                  <c:v>0.15267081477050151</c:v>
                </c:pt>
                <c:pt idx="24">
                  <c:v>0.16543469682057088</c:v>
                </c:pt>
                <c:pt idx="25">
                  <c:v>0.17860619515673035</c:v>
                </c:pt>
                <c:pt idx="26">
                  <c:v>0.19216926233717091</c:v>
                </c:pt>
                <c:pt idx="27">
                  <c:v>0.20610737385376346</c:v>
                </c:pt>
                <c:pt idx="28">
                  <c:v>0.22040354826462666</c:v>
                </c:pt>
                <c:pt idx="29">
                  <c:v>0.23504036788339761</c:v>
                </c:pt>
                <c:pt idx="30">
                  <c:v>0.25000000000000011</c:v>
                </c:pt>
                <c:pt idx="31">
                  <c:v>0.26526421860705479</c:v>
                </c:pt>
                <c:pt idx="32">
                  <c:v>0.28081442660546124</c:v>
                </c:pt>
                <c:pt idx="33">
                  <c:v>0.29663167846210003</c:v>
                </c:pt>
                <c:pt idx="34">
                  <c:v>0.31269670329204396</c:v>
                </c:pt>
                <c:pt idx="35">
                  <c:v>0.32898992833716573</c:v>
                </c:pt>
                <c:pt idx="36">
                  <c:v>0.34549150281252627</c:v>
                </c:pt>
                <c:pt idx="37">
                  <c:v>0.3621813220915005</c:v>
                </c:pt>
                <c:pt idx="38">
                  <c:v>0.37903905220016615</c:v>
                </c:pt>
                <c:pt idx="39">
                  <c:v>0.39604415459112041</c:v>
                </c:pt>
                <c:pt idx="40">
                  <c:v>0.41317591116653485</c:v>
                </c:pt>
                <c:pt idx="41">
                  <c:v>0.43041344951996724</c:v>
                </c:pt>
                <c:pt idx="42">
                  <c:v>0.44773576836617329</c:v>
                </c:pt>
                <c:pt idx="43">
                  <c:v>0.46512176312793729</c:v>
                </c:pt>
                <c:pt idx="44">
                  <c:v>0.48255025164874965</c:v>
                </c:pt>
                <c:pt idx="45">
                  <c:v>0.50000000000000011</c:v>
                </c:pt>
                <c:pt idx="46">
                  <c:v>0.51744974835125057</c:v>
                </c:pt>
                <c:pt idx="47">
                  <c:v>0.53487823687206282</c:v>
                </c:pt>
                <c:pt idx="48">
                  <c:v>0.55226423163382676</c:v>
                </c:pt>
                <c:pt idx="49">
                  <c:v>0.56958655048003293</c:v>
                </c:pt>
                <c:pt idx="50">
                  <c:v>0.58682408883346515</c:v>
                </c:pt>
                <c:pt idx="51">
                  <c:v>0.6039558454088797</c:v>
                </c:pt>
                <c:pt idx="52">
                  <c:v>0.62096094779983391</c:v>
                </c:pt>
                <c:pt idx="53">
                  <c:v>0.63781867790849955</c:v>
                </c:pt>
                <c:pt idx="54">
                  <c:v>0.65450849718747373</c:v>
                </c:pt>
                <c:pt idx="55">
                  <c:v>0.67101007166283433</c:v>
                </c:pt>
                <c:pt idx="56">
                  <c:v>0.68730329670795587</c:v>
                </c:pt>
                <c:pt idx="57">
                  <c:v>0.70336832153790019</c:v>
                </c:pt>
                <c:pt idx="58">
                  <c:v>0.7191855733945387</c:v>
                </c:pt>
                <c:pt idx="59">
                  <c:v>0.73473578139294549</c:v>
                </c:pt>
                <c:pt idx="60">
                  <c:v>0.75000000000000011</c:v>
                </c:pt>
                <c:pt idx="61">
                  <c:v>0.76495963211660234</c:v>
                </c:pt>
                <c:pt idx="62">
                  <c:v>0.77959645173537351</c:v>
                </c:pt>
                <c:pt idx="63">
                  <c:v>0.79389262614623668</c:v>
                </c:pt>
                <c:pt idx="64">
                  <c:v>0.8078307376628292</c:v>
                </c:pt>
                <c:pt idx="65">
                  <c:v>0.82139380484326963</c:v>
                </c:pt>
                <c:pt idx="66">
                  <c:v>0.83456530317942901</c:v>
                </c:pt>
                <c:pt idx="67">
                  <c:v>0.84732918522949874</c:v>
                </c:pt>
                <c:pt idx="68">
                  <c:v>0.85966990016932565</c:v>
                </c:pt>
                <c:pt idx="69">
                  <c:v>0.87157241273869712</c:v>
                </c:pt>
                <c:pt idx="70">
                  <c:v>0.88302222155948906</c:v>
                </c:pt>
                <c:pt idx="71">
                  <c:v>0.89400537680336101</c:v>
                </c:pt>
                <c:pt idx="72">
                  <c:v>0.90450849718747361</c:v>
                </c:pt>
                <c:pt idx="73">
                  <c:v>0.91451878627752081</c:v>
                </c:pt>
                <c:pt idx="74">
                  <c:v>0.92402404807821303</c:v>
                </c:pt>
                <c:pt idx="75">
                  <c:v>0.93301270189221941</c:v>
                </c:pt>
                <c:pt idx="76">
                  <c:v>0.94147379642946349</c:v>
                </c:pt>
                <c:pt idx="77">
                  <c:v>0.94939702314958352</c:v>
                </c:pt>
                <c:pt idx="78">
                  <c:v>0.9567727288213006</c:v>
                </c:pt>
                <c:pt idx="79">
                  <c:v>0.96359192728339371</c:v>
                </c:pt>
                <c:pt idx="80">
                  <c:v>0.9698463103929541</c:v>
                </c:pt>
                <c:pt idx="81">
                  <c:v>0.97552825814757682</c:v>
                </c:pt>
                <c:pt idx="82">
                  <c:v>0.98063084796915956</c:v>
                </c:pt>
                <c:pt idx="83">
                  <c:v>0.98514786313799818</c:v>
                </c:pt>
                <c:pt idx="84">
                  <c:v>0.98907380036690273</c:v>
                </c:pt>
                <c:pt idx="85">
                  <c:v>0.99240387650610407</c:v>
                </c:pt>
                <c:pt idx="86">
                  <c:v>0.99513403437078507</c:v>
                </c:pt>
                <c:pt idx="87">
                  <c:v>0.99726094768413653</c:v>
                </c:pt>
                <c:pt idx="88">
                  <c:v>0.99878202512991221</c:v>
                </c:pt>
                <c:pt idx="89">
                  <c:v>0.99969541350954794</c:v>
                </c:pt>
                <c:pt idx="90">
                  <c:v>1</c:v>
                </c:pt>
                <c:pt idx="91">
                  <c:v>0.99969541350954794</c:v>
                </c:pt>
                <c:pt idx="92">
                  <c:v>0.99878202512991221</c:v>
                </c:pt>
                <c:pt idx="93">
                  <c:v>0.99726094768413653</c:v>
                </c:pt>
                <c:pt idx="94">
                  <c:v>0.99513403437078507</c:v>
                </c:pt>
                <c:pt idx="95">
                  <c:v>0.99240387650610407</c:v>
                </c:pt>
                <c:pt idx="96">
                  <c:v>0.98907380036690273</c:v>
                </c:pt>
                <c:pt idx="97">
                  <c:v>0.98514786313799818</c:v>
                </c:pt>
                <c:pt idx="98">
                  <c:v>0.98063084796915956</c:v>
                </c:pt>
                <c:pt idx="99">
                  <c:v>0.97552825814757682</c:v>
                </c:pt>
                <c:pt idx="100">
                  <c:v>0.9698463103929541</c:v>
                </c:pt>
                <c:pt idx="101">
                  <c:v>0.96359192728339371</c:v>
                </c:pt>
                <c:pt idx="102">
                  <c:v>0.9567727288213006</c:v>
                </c:pt>
                <c:pt idx="103">
                  <c:v>0.94939702314958352</c:v>
                </c:pt>
                <c:pt idx="104">
                  <c:v>0.94147379642946349</c:v>
                </c:pt>
                <c:pt idx="105">
                  <c:v>0.93301270189221941</c:v>
                </c:pt>
                <c:pt idx="106">
                  <c:v>0.92402404807821303</c:v>
                </c:pt>
                <c:pt idx="107">
                  <c:v>0.91451878627752081</c:v>
                </c:pt>
                <c:pt idx="108">
                  <c:v>0.90450849718747361</c:v>
                </c:pt>
                <c:pt idx="109">
                  <c:v>0.89400537680336101</c:v>
                </c:pt>
                <c:pt idx="110">
                  <c:v>0.88302222155948906</c:v>
                </c:pt>
                <c:pt idx="111">
                  <c:v>0.87157241273869712</c:v>
                </c:pt>
                <c:pt idx="112">
                  <c:v>0.85966990016932565</c:v>
                </c:pt>
                <c:pt idx="113">
                  <c:v>0.84732918522949874</c:v>
                </c:pt>
                <c:pt idx="114">
                  <c:v>0.83456530317942901</c:v>
                </c:pt>
                <c:pt idx="115">
                  <c:v>0.82139380484326963</c:v>
                </c:pt>
                <c:pt idx="116">
                  <c:v>0.8078307376628292</c:v>
                </c:pt>
                <c:pt idx="117">
                  <c:v>0.79389262614623668</c:v>
                </c:pt>
                <c:pt idx="118">
                  <c:v>0.77959645173537351</c:v>
                </c:pt>
                <c:pt idx="119">
                  <c:v>0.76495963211660234</c:v>
                </c:pt>
                <c:pt idx="120">
                  <c:v>0.75000000000000011</c:v>
                </c:pt>
                <c:pt idx="121">
                  <c:v>0.73473578139294549</c:v>
                </c:pt>
                <c:pt idx="122">
                  <c:v>0.7191855733945387</c:v>
                </c:pt>
                <c:pt idx="123">
                  <c:v>0.70336832153790019</c:v>
                </c:pt>
                <c:pt idx="124">
                  <c:v>0.68730329670795587</c:v>
                </c:pt>
                <c:pt idx="125">
                  <c:v>0.67101007166283433</c:v>
                </c:pt>
                <c:pt idx="126">
                  <c:v>0.65450849718747373</c:v>
                </c:pt>
                <c:pt idx="127">
                  <c:v>0.63781867790849955</c:v>
                </c:pt>
                <c:pt idx="128">
                  <c:v>0.62096094779983391</c:v>
                </c:pt>
                <c:pt idx="129">
                  <c:v>0.6039558454088797</c:v>
                </c:pt>
                <c:pt idx="130">
                  <c:v>0.58682408883346515</c:v>
                </c:pt>
                <c:pt idx="131">
                  <c:v>0.56958655048003293</c:v>
                </c:pt>
                <c:pt idx="132">
                  <c:v>0.55226423163382676</c:v>
                </c:pt>
                <c:pt idx="133">
                  <c:v>0.53487823687206282</c:v>
                </c:pt>
                <c:pt idx="134">
                  <c:v>0.51744974835125057</c:v>
                </c:pt>
                <c:pt idx="135">
                  <c:v>0.50000000000000011</c:v>
                </c:pt>
                <c:pt idx="136">
                  <c:v>0.48255025164874965</c:v>
                </c:pt>
                <c:pt idx="137">
                  <c:v>0.46512176312793729</c:v>
                </c:pt>
                <c:pt idx="138">
                  <c:v>0.44773576836617329</c:v>
                </c:pt>
                <c:pt idx="139">
                  <c:v>0.43041344951996724</c:v>
                </c:pt>
                <c:pt idx="140">
                  <c:v>0.41317591116653485</c:v>
                </c:pt>
                <c:pt idx="141">
                  <c:v>0.39604415459112041</c:v>
                </c:pt>
                <c:pt idx="142">
                  <c:v>0.37903905220016615</c:v>
                </c:pt>
                <c:pt idx="143">
                  <c:v>0.3621813220915005</c:v>
                </c:pt>
                <c:pt idx="144">
                  <c:v>0.34549150281252627</c:v>
                </c:pt>
                <c:pt idx="145">
                  <c:v>0.32898992833716573</c:v>
                </c:pt>
                <c:pt idx="146">
                  <c:v>0.31269670329204396</c:v>
                </c:pt>
                <c:pt idx="147">
                  <c:v>0.29663167846210003</c:v>
                </c:pt>
                <c:pt idx="148">
                  <c:v>0.28081442660546124</c:v>
                </c:pt>
                <c:pt idx="149">
                  <c:v>0.26526421860705479</c:v>
                </c:pt>
                <c:pt idx="150">
                  <c:v>0.25000000000000011</c:v>
                </c:pt>
                <c:pt idx="151">
                  <c:v>0.23504036788339761</c:v>
                </c:pt>
                <c:pt idx="152">
                  <c:v>0.22040354826462666</c:v>
                </c:pt>
                <c:pt idx="153">
                  <c:v>0.20610737385376346</c:v>
                </c:pt>
                <c:pt idx="154">
                  <c:v>0.19216926233717091</c:v>
                </c:pt>
                <c:pt idx="155">
                  <c:v>0.17860619515673035</c:v>
                </c:pt>
                <c:pt idx="156">
                  <c:v>0.16543469682057088</c:v>
                </c:pt>
                <c:pt idx="157">
                  <c:v>0.15267081477050151</c:v>
                </c:pt>
                <c:pt idx="158">
                  <c:v>0.14033009983067438</c:v>
                </c:pt>
                <c:pt idx="159">
                  <c:v>0.12842758726130296</c:v>
                </c:pt>
                <c:pt idx="160">
                  <c:v>0.11697777844051105</c:v>
                </c:pt>
                <c:pt idx="161">
                  <c:v>0.10599462319663908</c:v>
                </c:pt>
                <c:pt idx="162">
                  <c:v>9.5491502812526302E-2</c:v>
                </c:pt>
                <c:pt idx="163">
                  <c:v>8.5481213722479174E-2</c:v>
                </c:pt>
                <c:pt idx="164">
                  <c:v>7.5975951921787008E-2</c:v>
                </c:pt>
                <c:pt idx="165">
                  <c:v>6.698729810778066E-2</c:v>
                </c:pt>
                <c:pt idx="166">
                  <c:v>5.852620357053661E-2</c:v>
                </c:pt>
                <c:pt idx="167">
                  <c:v>5.0602976850416467E-2</c:v>
                </c:pt>
                <c:pt idx="168">
                  <c:v>4.3227271178699601E-2</c:v>
                </c:pt>
                <c:pt idx="169">
                  <c:v>3.6408072716606336E-2</c:v>
                </c:pt>
                <c:pt idx="170">
                  <c:v>3.0153689607045831E-2</c:v>
                </c:pt>
                <c:pt idx="171">
                  <c:v>2.4471741852423231E-2</c:v>
                </c:pt>
                <c:pt idx="172">
                  <c:v>1.9369152030840636E-2</c:v>
                </c:pt>
                <c:pt idx="173">
                  <c:v>1.4852136862001765E-2</c:v>
                </c:pt>
                <c:pt idx="174">
                  <c:v>1.0926199633097178E-2</c:v>
                </c:pt>
                <c:pt idx="175">
                  <c:v>7.5961234938959638E-3</c:v>
                </c:pt>
                <c:pt idx="176">
                  <c:v>4.8659656292148641E-3</c:v>
                </c:pt>
                <c:pt idx="177">
                  <c:v>2.7390523158633455E-3</c:v>
                </c:pt>
                <c:pt idx="178">
                  <c:v>1.2179748700878838E-3</c:v>
                </c:pt>
                <c:pt idx="179">
                  <c:v>3.0458649045213022E-4</c:v>
                </c:pt>
                <c:pt idx="180">
                  <c:v>3.7524718414124473E-33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65-4D37-8734-89B63333DE33}"/>
            </c:ext>
          </c:extLst>
        </c:ser>
        <c:ser>
          <c:idx val="2"/>
          <c:order val="2"/>
          <c:tx>
            <c:strRef>
              <c:f>cosn!$K$3</c:f>
              <c:strCache>
                <c:ptCount val="1"/>
                <c:pt idx="0">
                  <c:v>cos^181.81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cosn!$I$4:$I$184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cosn!$K$4:$K$184</c:f>
              <c:numCache>
                <c:formatCode>0.00</c:formatCode>
                <c:ptCount val="181"/>
                <c:pt idx="0">
                  <c:v>0</c:v>
                </c:pt>
                <c:pt idx="1">
                  <c:v>2.2820892181407178E-320</c:v>
                </c:pt>
                <c:pt idx="2">
                  <c:v>1.1897946421794172E-265</c:v>
                </c:pt>
                <c:pt idx="3">
                  <c:v>1.174656700828797E-233</c:v>
                </c:pt>
                <c:pt idx="4">
                  <c:v>5.7079718524181714E-211</c:v>
                </c:pt>
                <c:pt idx="5">
                  <c:v>2.1838934599379854E-193</c:v>
                </c:pt>
                <c:pt idx="6">
                  <c:v>4.9062709730203318E-179</c:v>
                </c:pt>
                <c:pt idx="7">
                  <c:v>6.4555978725586583E-167</c:v>
                </c:pt>
                <c:pt idx="8">
                  <c:v>1.9635141908692918E-156</c:v>
                </c:pt>
                <c:pt idx="9">
                  <c:v>3.3468252963297332E-147</c:v>
                </c:pt>
                <c:pt idx="10">
                  <c:v>5.8522740895835265E-139</c:v>
                </c:pt>
                <c:pt idx="11">
                  <c:v>1.6158502205524581E-131</c:v>
                </c:pt>
                <c:pt idx="12">
                  <c:v>9.6860913763847062E-125</c:v>
                </c:pt>
                <c:pt idx="13">
                  <c:v>1.6053864262219925E-118</c:v>
                </c:pt>
                <c:pt idx="14">
                  <c:v>8.8780694558202944E-113</c:v>
                </c:pt>
                <c:pt idx="15">
                  <c:v>1.9013770961544721E-107</c:v>
                </c:pt>
                <c:pt idx="16">
                  <c:v>1.7782197861404963E-102</c:v>
                </c:pt>
                <c:pt idx="17">
                  <c:v>8.0117466147653873E-98</c:v>
                </c:pt>
                <c:pt idx="18">
                  <c:v>1.8863642982305331E-93</c:v>
                </c:pt>
                <c:pt idx="19">
                  <c:v>2.4846954682947543E-89</c:v>
                </c:pt>
                <c:pt idx="20">
                  <c:v>1.9395536807081416E-85</c:v>
                </c:pt>
                <c:pt idx="21">
                  <c:v>9.4248211592225861E-82</c:v>
                </c:pt>
                <c:pt idx="22">
                  <c:v>2.9741432469135127E-78</c:v>
                </c:pt>
                <c:pt idx="23">
                  <c:v>6.3224772131148966E-75</c:v>
                </c:pt>
                <c:pt idx="24">
                  <c:v>9.3482644327136267E-72</c:v>
                </c:pt>
                <c:pt idx="25">
                  <c:v>9.8871234143900817E-69</c:v>
                </c:pt>
                <c:pt idx="26">
                  <c:v>7.6673225406847965E-66</c:v>
                </c:pt>
                <c:pt idx="27">
                  <c:v>4.4562693139089256E-63</c:v>
                </c:pt>
                <c:pt idx="28">
                  <c:v>1.9793798180999195E-60</c:v>
                </c:pt>
                <c:pt idx="29">
                  <c:v>6.8374824285698099E-58</c:v>
                </c:pt>
                <c:pt idx="30">
                  <c:v>1.8658502887155977E-55</c:v>
                </c:pt>
                <c:pt idx="31">
                  <c:v>4.0794465259341628E-53</c:v>
                </c:pt>
                <c:pt idx="32">
                  <c:v>7.2378848178158328E-51</c:v>
                </c:pt>
                <c:pt idx="33">
                  <c:v>1.0542269493873667E-48</c:v>
                </c:pt>
                <c:pt idx="34">
                  <c:v>1.2739138534161431E-46</c:v>
                </c:pt>
                <c:pt idx="35">
                  <c:v>1.2894335281386122E-44</c:v>
                </c:pt>
                <c:pt idx="36">
                  <c:v>1.1028675950382888E-42</c:v>
                </c:pt>
                <c:pt idx="37">
                  <c:v>8.0354082688252033E-41</c:v>
                </c:pt>
                <c:pt idx="38">
                  <c:v>5.0241560953601295E-39</c:v>
                </c:pt>
                <c:pt idx="39">
                  <c:v>2.7142168053718097E-37</c:v>
                </c:pt>
                <c:pt idx="40">
                  <c:v>1.2749073576891674E-35</c:v>
                </c:pt>
                <c:pt idx="41">
                  <c:v>5.23703084735473E-34</c:v>
                </c:pt>
                <c:pt idx="42">
                  <c:v>1.8914585076547206E-32</c:v>
                </c:pt>
                <c:pt idx="43">
                  <c:v>6.0363848721973722E-31</c:v>
                </c:pt>
                <c:pt idx="44">
                  <c:v>1.7101513864554269E-29</c:v>
                </c:pt>
                <c:pt idx="45">
                  <c:v>4.3195489217226967E-28</c:v>
                </c:pt>
                <c:pt idx="46">
                  <c:v>9.766272666110387E-27</c:v>
                </c:pt>
                <c:pt idx="47">
                  <c:v>1.9839416169341919E-25</c:v>
                </c:pt>
                <c:pt idx="48">
                  <c:v>3.6337395897974836E-24</c:v>
                </c:pt>
                <c:pt idx="49">
                  <c:v>6.0203237982603514E-23</c:v>
                </c:pt>
                <c:pt idx="50">
                  <c:v>9.0500735066854905E-22</c:v>
                </c:pt>
                <c:pt idx="51">
                  <c:v>1.2379168657723922E-20</c:v>
                </c:pt>
                <c:pt idx="52">
                  <c:v>1.5449024562560069E-19</c:v>
                </c:pt>
                <c:pt idx="53">
                  <c:v>1.7634854053947162E-18</c:v>
                </c:pt>
                <c:pt idx="54">
                  <c:v>1.8455593668547945E-17</c:v>
                </c:pt>
                <c:pt idx="55">
                  <c:v>1.7747265769727497E-16</c:v>
                </c:pt>
                <c:pt idx="56">
                  <c:v>1.5713980230418356E-15</c:v>
                </c:pt>
                <c:pt idx="57">
                  <c:v>1.2836371749866353E-14</c:v>
                </c:pt>
                <c:pt idx="58">
                  <c:v>9.6916841290459216E-14</c:v>
                </c:pt>
                <c:pt idx="59">
                  <c:v>6.7750016923385501E-13</c:v>
                </c:pt>
                <c:pt idx="60">
                  <c:v>4.3921866082153706E-12</c:v>
                </c:pt>
                <c:pt idx="61">
                  <c:v>2.6447207461566591E-11</c:v>
                </c:pt>
                <c:pt idx="62">
                  <c:v>1.481268742951163E-10</c:v>
                </c:pt>
                <c:pt idx="63">
                  <c:v>7.7273998381104667E-10</c:v>
                </c:pt>
                <c:pt idx="64">
                  <c:v>3.7595349338012502E-9</c:v>
                </c:pt>
                <c:pt idx="65">
                  <c:v>1.7078862635384139E-8</c:v>
                </c:pt>
                <c:pt idx="66">
                  <c:v>7.2526982003359477E-8</c:v>
                </c:pt>
                <c:pt idx="67">
                  <c:v>2.8821618583201437E-7</c:v>
                </c:pt>
                <c:pt idx="68">
                  <c:v>1.0728758480198773E-6</c:v>
                </c:pt>
                <c:pt idx="69">
                  <c:v>3.7445574223417846E-6</c:v>
                </c:pt>
                <c:pt idx="70">
                  <c:v>1.2264606466377692E-5</c:v>
                </c:pt>
                <c:pt idx="71">
                  <c:v>3.7728257730971441E-5</c:v>
                </c:pt>
                <c:pt idx="72">
                  <c:v>1.0908740281754998E-4</c:v>
                </c:pt>
                <c:pt idx="73">
                  <c:v>2.9668094180795743E-4</c:v>
                </c:pt>
                <c:pt idx="74">
                  <c:v>7.5945670958499768E-4</c:v>
                </c:pt>
                <c:pt idx="75">
                  <c:v>1.8309872917586293E-3</c:v>
                </c:pt>
                <c:pt idx="76">
                  <c:v>4.1599431311709015E-3</c:v>
                </c:pt>
                <c:pt idx="77">
                  <c:v>8.9112974562006071E-3</c:v>
                </c:pt>
                <c:pt idx="78">
                  <c:v>1.8007740390820419E-2</c:v>
                </c:pt>
                <c:pt idx="79">
                  <c:v>3.4342948160371027E-2</c:v>
                </c:pt>
                <c:pt idx="80">
                  <c:v>6.1837787153030101E-2</c:v>
                </c:pt>
                <c:pt idx="81">
                  <c:v>0.10516453829652123</c:v>
                </c:pt>
                <c:pt idx="82">
                  <c:v>0.16897723055935937</c:v>
                </c:pt>
                <c:pt idx="83">
                  <c:v>0.25660130609733012</c:v>
                </c:pt>
                <c:pt idx="84">
                  <c:v>0.36836115433761135</c:v>
                </c:pt>
                <c:pt idx="85">
                  <c:v>0.49999999999999994</c:v>
                </c:pt>
                <c:pt idx="86">
                  <c:v>0.641843305232626</c:v>
                </c:pt>
                <c:pt idx="87">
                  <c:v>0.77932276767097819</c:v>
                </c:pt>
                <c:pt idx="88">
                  <c:v>0.89513102103962483</c:v>
                </c:pt>
                <c:pt idx="89">
                  <c:v>0.97268783505304912</c:v>
                </c:pt>
                <c:pt idx="90">
                  <c:v>1</c:v>
                </c:pt>
                <c:pt idx="91">
                  <c:v>0.97268783505304912</c:v>
                </c:pt>
                <c:pt idx="92">
                  <c:v>0.89513102103962483</c:v>
                </c:pt>
                <c:pt idx="93">
                  <c:v>0.77932276767097819</c:v>
                </c:pt>
                <c:pt idx="94">
                  <c:v>0.641843305232626</c:v>
                </c:pt>
                <c:pt idx="95">
                  <c:v>0.49999999999999994</c:v>
                </c:pt>
                <c:pt idx="96">
                  <c:v>0.36836115433761135</c:v>
                </c:pt>
                <c:pt idx="97">
                  <c:v>0.25660130609733012</c:v>
                </c:pt>
                <c:pt idx="98">
                  <c:v>0.16897723055935937</c:v>
                </c:pt>
                <c:pt idx="99">
                  <c:v>0.10516453829652123</c:v>
                </c:pt>
                <c:pt idx="100">
                  <c:v>6.1837787153030101E-2</c:v>
                </c:pt>
                <c:pt idx="101">
                  <c:v>3.4342948160371027E-2</c:v>
                </c:pt>
                <c:pt idx="102">
                  <c:v>1.8007740390820419E-2</c:v>
                </c:pt>
                <c:pt idx="103">
                  <c:v>8.9112974562006071E-3</c:v>
                </c:pt>
                <c:pt idx="104">
                  <c:v>4.1599431311709015E-3</c:v>
                </c:pt>
                <c:pt idx="105">
                  <c:v>1.8309872917586293E-3</c:v>
                </c:pt>
                <c:pt idx="106">
                  <c:v>7.5945670958499768E-4</c:v>
                </c:pt>
                <c:pt idx="107">
                  <c:v>2.9668094180795743E-4</c:v>
                </c:pt>
                <c:pt idx="108">
                  <c:v>1.0908740281754998E-4</c:v>
                </c:pt>
                <c:pt idx="109">
                  <c:v>3.7728257730971441E-5</c:v>
                </c:pt>
                <c:pt idx="110">
                  <c:v>1.2264606466377692E-5</c:v>
                </c:pt>
                <c:pt idx="111">
                  <c:v>3.7445574223417846E-6</c:v>
                </c:pt>
                <c:pt idx="112">
                  <c:v>1.0728758480198773E-6</c:v>
                </c:pt>
                <c:pt idx="113">
                  <c:v>2.8821618583201437E-7</c:v>
                </c:pt>
                <c:pt idx="114">
                  <c:v>7.2526982003359477E-8</c:v>
                </c:pt>
                <c:pt idx="115">
                  <c:v>1.7078862635384139E-8</c:v>
                </c:pt>
                <c:pt idx="116">
                  <c:v>3.7595349338012502E-9</c:v>
                </c:pt>
                <c:pt idx="117">
                  <c:v>7.7273998381104667E-10</c:v>
                </c:pt>
                <c:pt idx="118">
                  <c:v>1.481268742951163E-10</c:v>
                </c:pt>
                <c:pt idx="119">
                  <c:v>2.6447207461566591E-11</c:v>
                </c:pt>
                <c:pt idx="120">
                  <c:v>4.3921866082153706E-12</c:v>
                </c:pt>
                <c:pt idx="121">
                  <c:v>6.7750016923385501E-13</c:v>
                </c:pt>
                <c:pt idx="122">
                  <c:v>9.6916841290459216E-14</c:v>
                </c:pt>
                <c:pt idx="123">
                  <c:v>1.2836371749866353E-14</c:v>
                </c:pt>
                <c:pt idx="124">
                  <c:v>1.5713980230418356E-15</c:v>
                </c:pt>
                <c:pt idx="125">
                  <c:v>1.7747265769727497E-16</c:v>
                </c:pt>
                <c:pt idx="126">
                  <c:v>1.8455593668547945E-17</c:v>
                </c:pt>
                <c:pt idx="127">
                  <c:v>1.7634854053947162E-18</c:v>
                </c:pt>
                <c:pt idx="128">
                  <c:v>1.5449024562560069E-19</c:v>
                </c:pt>
                <c:pt idx="129">
                  <c:v>1.2379168657723922E-20</c:v>
                </c:pt>
                <c:pt idx="130">
                  <c:v>9.0500735066854905E-22</c:v>
                </c:pt>
                <c:pt idx="131">
                  <c:v>6.0203237982603514E-23</c:v>
                </c:pt>
                <c:pt idx="132">
                  <c:v>3.6337395897974836E-24</c:v>
                </c:pt>
                <c:pt idx="133">
                  <c:v>1.9839416169341919E-25</c:v>
                </c:pt>
                <c:pt idx="134">
                  <c:v>9.766272666110387E-27</c:v>
                </c:pt>
                <c:pt idx="135">
                  <c:v>4.3195489217226967E-28</c:v>
                </c:pt>
                <c:pt idx="136">
                  <c:v>1.7101513864554269E-29</c:v>
                </c:pt>
                <c:pt idx="137">
                  <c:v>6.0363848721973722E-31</c:v>
                </c:pt>
                <c:pt idx="138">
                  <c:v>1.8914585076547206E-32</c:v>
                </c:pt>
                <c:pt idx="139">
                  <c:v>5.23703084735473E-34</c:v>
                </c:pt>
                <c:pt idx="140">
                  <c:v>1.2749073576891674E-35</c:v>
                </c:pt>
                <c:pt idx="141">
                  <c:v>2.7142168053718097E-37</c:v>
                </c:pt>
                <c:pt idx="142">
                  <c:v>5.0241560953601295E-39</c:v>
                </c:pt>
                <c:pt idx="143">
                  <c:v>8.0354082688252033E-41</c:v>
                </c:pt>
                <c:pt idx="144">
                  <c:v>1.1028675950382888E-42</c:v>
                </c:pt>
                <c:pt idx="145">
                  <c:v>1.2894335281386122E-44</c:v>
                </c:pt>
                <c:pt idx="146">
                  <c:v>1.2739138534161431E-46</c:v>
                </c:pt>
                <c:pt idx="147">
                  <c:v>1.0542269493873667E-48</c:v>
                </c:pt>
                <c:pt idx="148">
                  <c:v>7.2378848178158328E-51</c:v>
                </c:pt>
                <c:pt idx="149">
                  <c:v>4.0794465259341628E-53</c:v>
                </c:pt>
                <c:pt idx="150">
                  <c:v>1.8658502887155977E-55</c:v>
                </c:pt>
                <c:pt idx="151">
                  <c:v>6.8374824285698099E-58</c:v>
                </c:pt>
                <c:pt idx="152">
                  <c:v>1.9793798180999195E-60</c:v>
                </c:pt>
                <c:pt idx="153">
                  <c:v>4.4562693139089256E-63</c:v>
                </c:pt>
                <c:pt idx="154">
                  <c:v>7.6673225406847965E-66</c:v>
                </c:pt>
                <c:pt idx="155">
                  <c:v>9.8871234143900817E-69</c:v>
                </c:pt>
                <c:pt idx="156">
                  <c:v>9.3482644327136267E-72</c:v>
                </c:pt>
                <c:pt idx="157">
                  <c:v>6.3224772131148966E-75</c:v>
                </c:pt>
                <c:pt idx="158">
                  <c:v>2.9741432469135127E-78</c:v>
                </c:pt>
                <c:pt idx="159">
                  <c:v>9.4248211592225861E-82</c:v>
                </c:pt>
                <c:pt idx="160">
                  <c:v>1.9395536807081416E-85</c:v>
                </c:pt>
                <c:pt idx="161">
                  <c:v>2.4846954682947543E-89</c:v>
                </c:pt>
                <c:pt idx="162">
                  <c:v>1.8863642982305331E-93</c:v>
                </c:pt>
                <c:pt idx="163">
                  <c:v>8.0117466147653873E-98</c:v>
                </c:pt>
                <c:pt idx="164">
                  <c:v>1.7782197861404963E-102</c:v>
                </c:pt>
                <c:pt idx="165">
                  <c:v>1.9013770961544721E-107</c:v>
                </c:pt>
                <c:pt idx="166">
                  <c:v>8.8780694558202944E-113</c:v>
                </c:pt>
                <c:pt idx="167">
                  <c:v>1.6053864262219925E-118</c:v>
                </c:pt>
                <c:pt idx="168">
                  <c:v>9.6860913763847062E-125</c:v>
                </c:pt>
                <c:pt idx="169">
                  <c:v>1.6158502205524581E-131</c:v>
                </c:pt>
                <c:pt idx="170">
                  <c:v>5.8522740895835265E-139</c:v>
                </c:pt>
                <c:pt idx="171">
                  <c:v>3.3468252963297332E-147</c:v>
                </c:pt>
                <c:pt idx="172">
                  <c:v>1.9635141908692918E-156</c:v>
                </c:pt>
                <c:pt idx="173">
                  <c:v>6.4555978725586583E-167</c:v>
                </c:pt>
                <c:pt idx="174">
                  <c:v>4.9062709730203318E-179</c:v>
                </c:pt>
                <c:pt idx="175">
                  <c:v>2.1838934599379854E-193</c:v>
                </c:pt>
                <c:pt idx="176">
                  <c:v>5.7079718524181714E-211</c:v>
                </c:pt>
                <c:pt idx="177">
                  <c:v>1.174656700828797E-233</c:v>
                </c:pt>
                <c:pt idx="178">
                  <c:v>1.1897946421794172E-265</c:v>
                </c:pt>
                <c:pt idx="179">
                  <c:v>2.2820892181407178E-320</c:v>
                </c:pt>
                <c:pt idx="1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06-47CD-BF7D-D4354233F745}"/>
            </c:ext>
          </c:extLst>
        </c:ser>
        <c:ser>
          <c:idx val="3"/>
          <c:order val="3"/>
          <c:tx>
            <c:strRef>
              <c:f>cosn!$L$3</c:f>
              <c:strCache>
                <c:ptCount val="1"/>
                <c:pt idx="0">
                  <c:v>cos^5.28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cosn!$I$4:$I$184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cosn!$L$4:$L$184</c:f>
              <c:numCache>
                <c:formatCode>0.00</c:formatCode>
                <c:ptCount val="181"/>
                <c:pt idx="0">
                  <c:v>2.2108290732813576E-86</c:v>
                </c:pt>
                <c:pt idx="1">
                  <c:v>5.1451240528627271E-10</c:v>
                </c:pt>
                <c:pt idx="2">
                  <c:v>2.0019057030368997E-8</c:v>
                </c:pt>
                <c:pt idx="3">
                  <c:v>1.7028792329119207E-7</c:v>
                </c:pt>
                <c:pt idx="4">
                  <c:v>7.770388250675233E-7</c:v>
                </c:pt>
                <c:pt idx="5">
                  <c:v>2.5199239909262231E-6</c:v>
                </c:pt>
                <c:pt idx="6">
                  <c:v>6.5831608618712625E-6</c:v>
                </c:pt>
                <c:pt idx="7">
                  <c:v>1.4811911261485793E-5</c:v>
                </c:pt>
                <c:pt idx="8">
                  <c:v>2.9870601339107365E-5</c:v>
                </c:pt>
                <c:pt idx="9">
                  <c:v>5.5399901390861579E-5</c:v>
                </c:pt>
                <c:pt idx="10">
                  <c:v>9.6169405334617277E-5</c:v>
                </c:pt>
                <c:pt idx="11">
                  <c:v>1.5822328160037906E-4</c:v>
                </c:pt>
                <c:pt idx="12">
                  <c:v>2.4901636030929289E-4</c:v>
                </c:pt>
                <c:pt idx="13">
                  <c:v>3.775382999065362E-4</c:v>
                </c:pt>
                <c:pt idx="14">
                  <c:v>5.5442365240728549E-4</c:v>
                </c:pt>
                <c:pt idx="15">
                  <c:v>7.9204582684092137E-4</c:v>
                </c:pt>
                <c:pt idx="16">
                  <c:v>1.1045931388891288E-3</c:v>
                </c:pt>
                <c:pt idx="17">
                  <c:v>1.5081253327840225E-3</c:v>
                </c:pt>
                <c:pt idx="18">
                  <c:v>2.0206091697610581E-3</c:v>
                </c:pt>
                <c:pt idx="19">
                  <c:v>2.6619318954651241E-3</c:v>
                </c:pt>
                <c:pt idx="20">
                  <c:v>3.4538916258654126E-3</c:v>
                </c:pt>
                <c:pt idx="21">
                  <c:v>4.4201639262384492E-3</c:v>
                </c:pt>
                <c:pt idx="22">
                  <c:v>5.5862440991396945E-3</c:v>
                </c:pt>
                <c:pt idx="23">
                  <c:v>6.9793649433065666E-3</c:v>
                </c:pt>
                <c:pt idx="24">
                  <c:v>8.6283899942700484E-3</c:v>
                </c:pt>
                <c:pt idx="25">
                  <c:v>1.0563682507144003E-2</c:v>
                </c:pt>
                <c:pt idx="26">
                  <c:v>1.2816950690579422E-2</c:v>
                </c:pt>
                <c:pt idx="27">
                  <c:v>1.5421069946153639E-2</c:v>
                </c:pt>
                <c:pt idx="28">
                  <c:v>1.8409883107427853E-2</c:v>
                </c:pt>
                <c:pt idx="29">
                  <c:v>2.181797990548975E-2</c:v>
                </c:pt>
                <c:pt idx="30">
                  <c:v>2.5680457110973196E-2</c:v>
                </c:pt>
                <c:pt idx="31">
                  <c:v>3.0032661014346627E-2</c:v>
                </c:pt>
                <c:pt idx="32">
                  <c:v>3.4909914104798954E-2</c:v>
                </c:pt>
                <c:pt idx="33">
                  <c:v>4.0347227991538316E-2</c:v>
                </c:pt>
                <c:pt idx="34">
                  <c:v>4.6379004778079186E-2</c:v>
                </c:pt>
                <c:pt idx="35">
                  <c:v>5.3038729248597177E-2</c:v>
                </c:pt>
                <c:pt idx="36">
                  <c:v>6.0358654354269445E-2</c:v>
                </c:pt>
                <c:pt idx="37">
                  <c:v>6.8369482595481673E-2</c:v>
                </c:pt>
                <c:pt idx="38">
                  <c:v>7.7100045981789517E-2</c:v>
                </c:pt>
                <c:pt idx="39">
                  <c:v>8.6576987314716608E-2</c:v>
                </c:pt>
                <c:pt idx="40">
                  <c:v>9.6824445578147941E-2</c:v>
                </c:pt>
                <c:pt idx="41">
                  <c:v>0.10786374823676911</c:v>
                </c:pt>
                <c:pt idx="42">
                  <c:v>0.11971311323440288</c:v>
                </c:pt>
                <c:pt idx="43">
                  <c:v>0.1323873634511443</c:v>
                </c:pt>
                <c:pt idx="44">
                  <c:v>0.14589765632101276</c:v>
                </c:pt>
                <c:pt idx="45">
                  <c:v>0.16025123123075588</c:v>
                </c:pt>
                <c:pt idx="46">
                  <c:v>0.17545117721601539</c:v>
                </c:pt>
                <c:pt idx="47">
                  <c:v>0.19149622334401137</c:v>
                </c:pt>
                <c:pt idx="48">
                  <c:v>0.20838055402318725</c:v>
                </c:pt>
                <c:pt idx="49">
                  <c:v>0.2260936513109823</c:v>
                </c:pt>
                <c:pt idx="50">
                  <c:v>0.24462016610237794</c:v>
                </c:pt>
                <c:pt idx="51">
                  <c:v>0.26393981987557708</c:v>
                </c:pt>
                <c:pt idx="52">
                  <c:v>0.2840273384487203</c:v>
                </c:pt>
                <c:pt idx="53">
                  <c:v>0.30485241896473997</c:v>
                </c:pt>
                <c:pt idx="54">
                  <c:v>0.32637973107214913</c:v>
                </c:pt>
                <c:pt idx="55">
                  <c:v>0.348568953009805</c:v>
                </c:pt>
                <c:pt idx="56">
                  <c:v>0.37137484303557933</c:v>
                </c:pt>
                <c:pt idx="57">
                  <c:v>0.39474734636457481</c:v>
                </c:pt>
                <c:pt idx="58">
                  <c:v>0.41863173750432425</c:v>
                </c:pt>
                <c:pt idx="59">
                  <c:v>0.44296879759457297</c:v>
                </c:pt>
                <c:pt idx="60">
                  <c:v>0.46769502608006391</c:v>
                </c:pt>
                <c:pt idx="61">
                  <c:v>0.49274288576858333</c:v>
                </c:pt>
                <c:pt idx="62">
                  <c:v>0.51804108005561789</c:v>
                </c:pt>
                <c:pt idx="63">
                  <c:v>0.54351486083362466</c:v>
                </c:pt>
                <c:pt idx="64">
                  <c:v>0.56908636535032864</c:v>
                </c:pt>
                <c:pt idx="65">
                  <c:v>0.59467498003872132</c:v>
                </c:pt>
                <c:pt idx="66">
                  <c:v>0.62019772911365711</c:v>
                </c:pt>
                <c:pt idx="67">
                  <c:v>0.64556968551798133</c:v>
                </c:pt>
                <c:pt idx="68">
                  <c:v>0.67070440160684663</c:v>
                </c:pt>
                <c:pt idx="69">
                  <c:v>0.6955143567839065</c:v>
                </c:pt>
                <c:pt idx="70">
                  <c:v>0.71991141914893408</c:v>
                </c:pt>
                <c:pt idx="71">
                  <c:v>0.74380731808446421</c:v>
                </c:pt>
                <c:pt idx="72">
                  <c:v>0.76711412460043726</c:v>
                </c:pt>
                <c:pt idx="73">
                  <c:v>0.7897447361715062</c:v>
                </c:pt>
                <c:pt idx="74">
                  <c:v>0.8116133627424531</c:v>
                </c:pt>
                <c:pt idx="75">
                  <c:v>0.8326360105436007</c:v>
                </c:pt>
                <c:pt idx="76">
                  <c:v>0.85273096035056428</c:v>
                </c:pt>
                <c:pt idx="77">
                  <c:v>0.87181923684131024</c:v>
                </c:pt>
                <c:pt idx="78">
                  <c:v>0.8898250657482345</c:v>
                </c:pt>
                <c:pt idx="79">
                  <c:v>0.90667631557352679</c:v>
                </c:pt>
                <c:pt idx="80">
                  <c:v>0.92230492073198289</c:v>
                </c:pt>
                <c:pt idx="81">
                  <c:v>0.93664728310595002</c:v>
                </c:pt>
                <c:pt idx="82">
                  <c:v>0.94964464914135194</c:v>
                </c:pt>
                <c:pt idx="83">
                  <c:v>0.96124345978063541</c:v>
                </c:pt>
                <c:pt idx="84">
                  <c:v>0.97139567071670696</c:v>
                </c:pt>
                <c:pt idx="85">
                  <c:v>0.98005904066005856</c:v>
                </c:pt>
                <c:pt idx="86">
                  <c:v>0.98719738553767566</c:v>
                </c:pt>
                <c:pt idx="87">
                  <c:v>0.99278079678518927</c:v>
                </c:pt>
                <c:pt idx="88">
                  <c:v>0.99678582215117173</c:v>
                </c:pt>
                <c:pt idx="89">
                  <c:v>0.99919560770248861</c:v>
                </c:pt>
                <c:pt idx="90">
                  <c:v>1</c:v>
                </c:pt>
                <c:pt idx="91">
                  <c:v>0.99919560770248861</c:v>
                </c:pt>
                <c:pt idx="92">
                  <c:v>0.99678582215117173</c:v>
                </c:pt>
                <c:pt idx="93">
                  <c:v>0.99278079678518927</c:v>
                </c:pt>
                <c:pt idx="94">
                  <c:v>0.98719738553767566</c:v>
                </c:pt>
                <c:pt idx="95">
                  <c:v>0.98005904066005856</c:v>
                </c:pt>
                <c:pt idx="96">
                  <c:v>0.97139567071670696</c:v>
                </c:pt>
                <c:pt idx="97">
                  <c:v>0.96124345978063541</c:v>
                </c:pt>
                <c:pt idx="98">
                  <c:v>0.94964464914135194</c:v>
                </c:pt>
                <c:pt idx="99">
                  <c:v>0.93664728310595002</c:v>
                </c:pt>
                <c:pt idx="100">
                  <c:v>0.92230492073198289</c:v>
                </c:pt>
                <c:pt idx="101">
                  <c:v>0.90667631557352679</c:v>
                </c:pt>
                <c:pt idx="102">
                  <c:v>0.8898250657482345</c:v>
                </c:pt>
                <c:pt idx="103">
                  <c:v>0.87181923684131024</c:v>
                </c:pt>
                <c:pt idx="104">
                  <c:v>0.85273096035056428</c:v>
                </c:pt>
                <c:pt idx="105">
                  <c:v>0.8326360105436007</c:v>
                </c:pt>
                <c:pt idx="106">
                  <c:v>0.8116133627424531</c:v>
                </c:pt>
                <c:pt idx="107">
                  <c:v>0.7897447361715062</c:v>
                </c:pt>
                <c:pt idx="108">
                  <c:v>0.76711412460043726</c:v>
                </c:pt>
                <c:pt idx="109">
                  <c:v>0.74380731808446421</c:v>
                </c:pt>
                <c:pt idx="110">
                  <c:v>0.71991141914893408</c:v>
                </c:pt>
                <c:pt idx="111">
                  <c:v>0.6955143567839065</c:v>
                </c:pt>
                <c:pt idx="112">
                  <c:v>0.67070440160684663</c:v>
                </c:pt>
                <c:pt idx="113">
                  <c:v>0.64556968551798133</c:v>
                </c:pt>
                <c:pt idx="114">
                  <c:v>0.62019772911365711</c:v>
                </c:pt>
                <c:pt idx="115">
                  <c:v>0.59467498003872132</c:v>
                </c:pt>
                <c:pt idx="116">
                  <c:v>0.56908636535032864</c:v>
                </c:pt>
                <c:pt idx="117">
                  <c:v>0.54351486083362466</c:v>
                </c:pt>
                <c:pt idx="118">
                  <c:v>0.51804108005561789</c:v>
                </c:pt>
                <c:pt idx="119">
                  <c:v>0.49274288576858333</c:v>
                </c:pt>
                <c:pt idx="120">
                  <c:v>0.46769502608006391</c:v>
                </c:pt>
                <c:pt idx="121">
                  <c:v>0.44296879759457297</c:v>
                </c:pt>
                <c:pt idx="122">
                  <c:v>0.41863173750432425</c:v>
                </c:pt>
                <c:pt idx="123">
                  <c:v>0.39474734636457481</c:v>
                </c:pt>
                <c:pt idx="124">
                  <c:v>0.37137484303557933</c:v>
                </c:pt>
                <c:pt idx="125">
                  <c:v>0.348568953009805</c:v>
                </c:pt>
                <c:pt idx="126">
                  <c:v>0.32637973107214913</c:v>
                </c:pt>
                <c:pt idx="127">
                  <c:v>0.30485241896473997</c:v>
                </c:pt>
                <c:pt idx="128">
                  <c:v>0.2840273384487203</c:v>
                </c:pt>
                <c:pt idx="129">
                  <c:v>0.26393981987557708</c:v>
                </c:pt>
                <c:pt idx="130">
                  <c:v>0.24462016610237794</c:v>
                </c:pt>
                <c:pt idx="131">
                  <c:v>0.2260936513109823</c:v>
                </c:pt>
                <c:pt idx="132">
                  <c:v>0.20838055402318725</c:v>
                </c:pt>
                <c:pt idx="133">
                  <c:v>0.19149622334401137</c:v>
                </c:pt>
                <c:pt idx="134">
                  <c:v>0.17545117721601539</c:v>
                </c:pt>
                <c:pt idx="135">
                  <c:v>0.16025123123075588</c:v>
                </c:pt>
                <c:pt idx="136">
                  <c:v>0.14589765632101276</c:v>
                </c:pt>
                <c:pt idx="137">
                  <c:v>0.1323873634511443</c:v>
                </c:pt>
                <c:pt idx="138">
                  <c:v>0.11971311323440288</c:v>
                </c:pt>
                <c:pt idx="139">
                  <c:v>0.10786374823676911</c:v>
                </c:pt>
                <c:pt idx="140">
                  <c:v>9.6824445578147941E-2</c:v>
                </c:pt>
                <c:pt idx="141">
                  <c:v>8.6576987314716608E-2</c:v>
                </c:pt>
                <c:pt idx="142">
                  <c:v>7.7100045981789517E-2</c:v>
                </c:pt>
                <c:pt idx="143">
                  <c:v>6.8369482595481673E-2</c:v>
                </c:pt>
                <c:pt idx="144">
                  <c:v>6.0358654354269445E-2</c:v>
                </c:pt>
                <c:pt idx="145">
                  <c:v>5.3038729248597177E-2</c:v>
                </c:pt>
                <c:pt idx="146">
                  <c:v>4.6379004778079186E-2</c:v>
                </c:pt>
                <c:pt idx="147">
                  <c:v>4.0347227991538316E-2</c:v>
                </c:pt>
                <c:pt idx="148">
                  <c:v>3.4909914104798954E-2</c:v>
                </c:pt>
                <c:pt idx="149">
                  <c:v>3.0032661014346627E-2</c:v>
                </c:pt>
                <c:pt idx="150">
                  <c:v>2.5680457110973196E-2</c:v>
                </c:pt>
                <c:pt idx="151">
                  <c:v>2.181797990548975E-2</c:v>
                </c:pt>
                <c:pt idx="152">
                  <c:v>1.8409883107427853E-2</c:v>
                </c:pt>
                <c:pt idx="153">
                  <c:v>1.5421069946153639E-2</c:v>
                </c:pt>
                <c:pt idx="154">
                  <c:v>1.2816950690579422E-2</c:v>
                </c:pt>
                <c:pt idx="155">
                  <c:v>1.0563682507144003E-2</c:v>
                </c:pt>
                <c:pt idx="156">
                  <c:v>8.6283899942700484E-3</c:v>
                </c:pt>
                <c:pt idx="157">
                  <c:v>6.9793649433065666E-3</c:v>
                </c:pt>
                <c:pt idx="158">
                  <c:v>5.5862440991396945E-3</c:v>
                </c:pt>
                <c:pt idx="159">
                  <c:v>4.4201639262384492E-3</c:v>
                </c:pt>
                <c:pt idx="160">
                  <c:v>3.4538916258654126E-3</c:v>
                </c:pt>
                <c:pt idx="161">
                  <c:v>2.6619318954651241E-3</c:v>
                </c:pt>
                <c:pt idx="162">
                  <c:v>2.0206091697610581E-3</c:v>
                </c:pt>
                <c:pt idx="163">
                  <c:v>1.5081253327840225E-3</c:v>
                </c:pt>
                <c:pt idx="164">
                  <c:v>1.1045931388891288E-3</c:v>
                </c:pt>
                <c:pt idx="165">
                  <c:v>7.9204582684092137E-4</c:v>
                </c:pt>
                <c:pt idx="166">
                  <c:v>5.5442365240728549E-4</c:v>
                </c:pt>
                <c:pt idx="167">
                  <c:v>3.775382999065362E-4</c:v>
                </c:pt>
                <c:pt idx="168">
                  <c:v>2.4901636030929289E-4</c:v>
                </c:pt>
                <c:pt idx="169">
                  <c:v>1.5822328160037906E-4</c:v>
                </c:pt>
                <c:pt idx="170">
                  <c:v>9.6169405334617277E-5</c:v>
                </c:pt>
                <c:pt idx="171">
                  <c:v>5.5399901390861579E-5</c:v>
                </c:pt>
                <c:pt idx="172">
                  <c:v>2.9870601339107365E-5</c:v>
                </c:pt>
                <c:pt idx="173">
                  <c:v>1.4811911261485793E-5</c:v>
                </c:pt>
                <c:pt idx="174">
                  <c:v>6.5831608618712625E-6</c:v>
                </c:pt>
                <c:pt idx="175">
                  <c:v>2.5199239909262231E-6</c:v>
                </c:pt>
                <c:pt idx="176">
                  <c:v>7.770388250675233E-7</c:v>
                </c:pt>
                <c:pt idx="177">
                  <c:v>1.7028792329119207E-7</c:v>
                </c:pt>
                <c:pt idx="178">
                  <c:v>2.0019057030368997E-8</c:v>
                </c:pt>
                <c:pt idx="179">
                  <c:v>5.1451240528627271E-10</c:v>
                </c:pt>
                <c:pt idx="180">
                  <c:v>2.2108290732813576E-86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06-47CD-BF7D-D4354233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390728"/>
        <c:axId val="694391712"/>
      </c:scatterChart>
      <c:valAx>
        <c:axId val="694390728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391712"/>
        <c:crosses val="autoZero"/>
        <c:crossBetween val="midCat"/>
        <c:majorUnit val="10"/>
      </c:valAx>
      <c:valAx>
        <c:axId val="694391712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390728"/>
        <c:crossesAt val="-90"/>
        <c:crossBetween val="midCat"/>
        <c:maj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5085258128274179"/>
          <c:y val="1.8312220772131363E-2"/>
          <c:w val="0.22726335764854916"/>
          <c:h val="0.24284549185889029"/>
        </c:manualLayout>
      </c:layout>
      <c:overlay val="1"/>
      <c:spPr>
        <a:solidFill>
          <a:schemeClr val="bg1">
            <a:alpha val="67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encircled energy</a:t>
            </a:r>
            <a:endParaRPr lang="de-D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cosn!$J$3</c:f>
              <c:strCache>
                <c:ptCount val="1"/>
                <c:pt idx="0">
                  <c:v>cos^2.00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cosn!$I$94:$I$184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cosn!$T$94:$T$184</c:f>
              <c:numCache>
                <c:formatCode>0.00</c:formatCode>
                <c:ptCount val="91"/>
                <c:pt idx="0">
                  <c:v>0</c:v>
                </c:pt>
                <c:pt idx="1">
                  <c:v>4.5684494406295073E-4</c:v>
                </c:pt>
                <c:pt idx="2">
                  <c:v>1.8264058936097172E-3</c:v>
                </c:pt>
                <c:pt idx="3">
                  <c:v>4.1057637852853768E-3</c:v>
                </c:pt>
                <c:pt idx="4">
                  <c:v>7.2900621216805961E-3</c:v>
                </c:pt>
                <c:pt idx="5">
                  <c:v>1.1372519858923735E-2</c:v>
                </c:pt>
                <c:pt idx="6">
                  <c:v>1.6344449400006789E-2</c:v>
                </c:pt>
                <c:pt idx="7">
                  <c:v>2.2195279644708132E-2</c:v>
                </c:pt>
                <c:pt idx="8">
                  <c:v>2.8912584033171873E-2</c:v>
                </c:pt>
                <c:pt idx="9">
                  <c:v>3.6482113506554614E-2</c:v>
                </c:pt>
                <c:pt idx="10">
                  <c:v>4.4887834294734419E-2</c:v>
                </c:pt>
                <c:pt idx="11">
                  <c:v>5.411197042789595E-2</c:v>
                </c:pt>
                <c:pt idx="12">
                  <c:v>6.413505085590876E-2</c:v>
                </c:pt>
                <c:pt idx="13">
                  <c:v>7.4935961046830868E-2</c:v>
                </c:pt>
                <c:pt idx="14">
                  <c:v>8.6491998923654112E-2</c:v>
                </c:pt>
                <c:pt idx="15">
                  <c:v>9.8778934986561762E-2</c:v>
                </c:pt>
                <c:pt idx="16">
                  <c:v>0.11177107645654627</c:v>
                </c:pt>
                <c:pt idx="17">
                  <c:v>0.12544133526526413</c:v>
                </c:pt>
                <c:pt idx="18">
                  <c:v>0.13976129970551665</c:v>
                </c:pt>
                <c:pt idx="19">
                  <c:v>0.15470130954675554</c:v>
                </c:pt>
                <c:pt idx="20">
                  <c:v>0.17023053441056868</c:v>
                </c:pt>
                <c:pt idx="21">
                  <c:v>0.18631705519221198</c:v>
                </c:pt>
                <c:pt idx="22">
                  <c:v>0.20292794830595928</c:v>
                </c:pt>
                <c:pt idx="23">
                  <c:v>0.22002937252434451</c:v>
                </c:pt>
                <c:pt idx="24">
                  <c:v>0.23758665817431257</c:v>
                </c:pt>
                <c:pt idx="25">
                  <c:v>0.25556439844688239</c:v>
                </c:pt>
                <c:pt idx="26">
                  <c:v>0.27392654257118487</c:v>
                </c:pt>
                <c:pt idx="27">
                  <c:v>0.29263649059866625</c:v>
                </c:pt>
                <c:pt idx="28">
                  <c:v>0.31165718953889132</c:v>
                </c:pt>
                <c:pt idx="29">
                  <c:v>0.33095123058471732</c:v>
                </c:pt>
                <c:pt idx="30">
                  <c:v>0.35048094716167089</c:v>
                </c:pt>
                <c:pt idx="31">
                  <c:v>0.37020851353415163</c:v>
                </c:pt>
                <c:pt idx="32">
                  <c:v>0.39009604369959394</c:v>
                </c:pt>
                <c:pt idx="33">
                  <c:v>0.41010569030098964</c:v>
                </c:pt>
                <c:pt idx="34">
                  <c:v>0.43019974328815869</c:v>
                </c:pt>
                <c:pt idx="35">
                  <c:v>0.45034072805888636</c:v>
                </c:pt>
                <c:pt idx="36">
                  <c:v>0.47049150281252627</c:v>
                </c:pt>
                <c:pt idx="37">
                  <c:v>0.4906153548508555</c:v>
                </c:pt>
                <c:pt idx="38">
                  <c:v>0.51067609556390847</c:v>
                </c:pt>
                <c:pt idx="39">
                  <c:v>0.53063815384215851</c:v>
                </c:pt>
                <c:pt idx="40">
                  <c:v>0.55046666766076657</c:v>
                </c:pt>
                <c:pt idx="41">
                  <c:v>0.57012757358667754</c:v>
                </c:pt>
                <c:pt idx="42">
                  <c:v>0.5895876939650726</c:v>
                </c:pt>
                <c:pt idx="43">
                  <c:v>0.60881482154808131</c:v>
                </c:pt>
                <c:pt idx="44">
                  <c:v>0.62777780133572614</c:v>
                </c:pt>
                <c:pt idx="45">
                  <c:v>0.64644660940672616</c:v>
                </c:pt>
                <c:pt idx="46">
                  <c:v>0.66479242852510045</c:v>
                </c:pt>
                <c:pt idx="47">
                  <c:v>0.6827877203173689</c:v>
                </c:pt>
                <c:pt idx="48">
                  <c:v>0.70040629382459318</c:v>
                </c:pt>
                <c:pt idx="49">
                  <c:v>0.71762337024347556</c:v>
                </c:pt>
                <c:pt idx="50">
                  <c:v>0.73441564368120515</c:v>
                </c:pt>
                <c:pt idx="51">
                  <c:v>0.75076133775971376</c:v>
                </c:pt>
                <c:pt idx="52">
                  <c:v>0.76664025791640644</c:v>
                </c:pt>
                <c:pt idx="53">
                  <c:v>0.78203383926026415</c:v>
                </c:pt>
                <c:pt idx="54">
                  <c:v>0.79692518985443361</c:v>
                </c:pt>
                <c:pt idx="55">
                  <c:v>0.8112991293089824</c:v>
                </c:pt>
                <c:pt idx="56">
                  <c:v>0.82514222258039127</c:v>
                </c:pt>
                <c:pt idx="57">
                  <c:v>0.83844280888751399</c:v>
                </c:pt>
                <c:pt idx="58">
                  <c:v>0.85119102566716465</c:v>
                </c:pt>
                <c:pt idx="59">
                  <c:v>0.86337882750610273</c:v>
                </c:pt>
                <c:pt idx="60">
                  <c:v>0.87499999999999989</c:v>
                </c:pt>
                <c:pt idx="61">
                  <c:v>0.88605016850389062</c:v>
                </c:pt>
                <c:pt idx="62">
                  <c:v>0.8965268017526502</c:v>
                </c:pt>
                <c:pt idx="63">
                  <c:v>0.90642921034412427</c:v>
                </c:pt>
                <c:pt idx="64">
                  <c:v>0.91575854009164326</c:v>
                </c:pt>
                <c:pt idx="65">
                  <c:v>0.92451776026674248</c:v>
                </c:pt>
                <c:pt idx="66">
                  <c:v>0.9327116467669383</c:v>
                </c:pt>
                <c:pt idx="67">
                  <c:v>0.94034676025734498</c:v>
                </c:pt>
                <c:pt idx="68">
                  <c:v>0.94743141934871622</c:v>
                </c:pt>
                <c:pt idx="69">
                  <c:v>0.95397566888811669</c:v>
                </c:pt>
                <c:pt idx="70">
                  <c:v>0.95999124345185805</c:v>
                </c:pt>
                <c:pt idx="71">
                  <c:v>0.96549152614348843</c:v>
                </c:pt>
                <c:pt idx="72">
                  <c:v>0.97049150281252627</c:v>
                </c:pt>
                <c:pt idx="73">
                  <c:v>0.97500771182219015</c:v>
                </c:pt>
                <c:pt idx="74">
                  <c:v>0.97905818950659917</c:v>
                </c:pt>
                <c:pt idx="75">
                  <c:v>0.98266241146974631</c:v>
                </c:pt>
                <c:pt idx="76">
                  <c:v>0.9858412298899637</c:v>
                </c:pt>
                <c:pt idx="77">
                  <c:v>0.98861680700456067</c:v>
                </c:pt>
                <c:pt idx="78">
                  <c:v>0.99101254495979874</c:v>
                </c:pt>
                <c:pt idx="79">
                  <c:v>0.99305301222134812</c:v>
                </c:pt>
                <c:pt idx="80">
                  <c:v>0.99476386674980222</c:v>
                </c:pt>
                <c:pt idx="81">
                  <c:v>0.99617177615471353</c:v>
                </c:pt>
                <c:pt idx="82">
                  <c:v>0.99730433504890093</c:v>
                </c:pt>
                <c:pt idx="83">
                  <c:v>0.99818997983246449</c:v>
                </c:pt>
                <c:pt idx="84">
                  <c:v>0.99885790114299677</c:v>
                </c:pt>
                <c:pt idx="85">
                  <c:v>0.99933795421488658</c:v>
                </c:pt>
                <c:pt idx="86">
                  <c:v>0.9996605673963459</c:v>
                </c:pt>
                <c:pt idx="87">
                  <c:v>0.99985664907784988</c:v>
                </c:pt>
                <c:pt idx="88">
                  <c:v>0.99995749329003769</c:v>
                </c:pt>
                <c:pt idx="89">
                  <c:v>0.99999468423277338</c:v>
                </c:pt>
                <c:pt idx="9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D1-49D2-B850-EBD38247BBF4}"/>
            </c:ext>
          </c:extLst>
        </c:ser>
        <c:ser>
          <c:idx val="0"/>
          <c:order val="1"/>
          <c:tx>
            <c:v>half width half max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cosn!$T$88:$T$89</c:f>
              <c:numCache>
                <c:formatCode>0.00</c:formatCode>
                <c:ptCount val="2"/>
                <c:pt idx="0">
                  <c:v>44.999999999007137</c:v>
                </c:pt>
                <c:pt idx="1">
                  <c:v>44.999999999007137</c:v>
                </c:pt>
              </c:numCache>
            </c:numRef>
          </c:xVal>
          <c:yVal>
            <c:numRef>
              <c:f>cosn!$U$88:$U$89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D1-49D2-B850-EBD38247B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390728"/>
        <c:axId val="694391712"/>
      </c:scatterChart>
      <c:valAx>
        <c:axId val="694390728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391712"/>
        <c:crosses val="autoZero"/>
        <c:crossBetween val="midCat"/>
        <c:majorUnit val="10"/>
      </c:valAx>
      <c:valAx>
        <c:axId val="694391712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390728"/>
        <c:crossesAt val="-90"/>
        <c:crossBetween val="midCat"/>
        <c:maj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5085258128274179"/>
          <c:y val="1.8312220772131363E-2"/>
          <c:w val="0.24914738184317289"/>
          <c:h val="0.11624071809616326"/>
        </c:manualLayout>
      </c:layout>
      <c:overlay val="1"/>
      <c:spPr>
        <a:solidFill>
          <a:schemeClr val="bg1">
            <a:alpha val="67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110711</xdr:colOff>
      <xdr:row>19</xdr:row>
      <xdr:rowOff>7179</xdr:rowOff>
    </xdr:from>
    <xdr:to>
      <xdr:col>5</xdr:col>
      <xdr:colOff>198093</xdr:colOff>
      <xdr:row>38</xdr:row>
      <xdr:rowOff>75096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1669CE0-1035-427D-98F4-61E02E105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163985</xdr:colOff>
      <xdr:row>0</xdr:row>
      <xdr:rowOff>39078</xdr:rowOff>
    </xdr:from>
    <xdr:to>
      <xdr:col>0</xdr:col>
      <xdr:colOff>693617</xdr:colOff>
      <xdr:row>0</xdr:row>
      <xdr:rowOff>510308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67F9B576-C741-46C9-BF5F-93A1A460F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985" y="39078"/>
          <a:ext cx="529632" cy="471230"/>
        </a:xfrm>
        <a:prstGeom prst="rect">
          <a:avLst/>
        </a:prstGeom>
      </xdr:spPr>
    </xdr:pic>
    <xdr:clientData/>
  </xdr:twoCellAnchor>
  <xdr:twoCellAnchor editAs="oneCell">
    <xdr:from>
      <xdr:col>0</xdr:col>
      <xdr:colOff>186766</xdr:colOff>
      <xdr:row>54</xdr:row>
      <xdr:rowOff>60780</xdr:rowOff>
    </xdr:from>
    <xdr:to>
      <xdr:col>4</xdr:col>
      <xdr:colOff>395943</xdr:colOff>
      <xdr:row>56</xdr:row>
      <xdr:rowOff>49618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52A079-AB02-4D20-A6C8-1A1685F6D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766" y="10571898"/>
          <a:ext cx="3451412" cy="362367"/>
        </a:xfrm>
        <a:prstGeom prst="rect">
          <a:avLst/>
        </a:prstGeom>
      </xdr:spPr>
    </xdr:pic>
    <xdr:clientData/>
  </xdr:twoCellAnchor>
  <xdr:twoCellAnchor>
    <xdr:from>
      <xdr:col>0</xdr:col>
      <xdr:colOff>347382</xdr:colOff>
      <xdr:row>63</xdr:row>
      <xdr:rowOff>134470</xdr:rowOff>
    </xdr:from>
    <xdr:to>
      <xdr:col>5</xdr:col>
      <xdr:colOff>434764</xdr:colOff>
      <xdr:row>83</xdr:row>
      <xdr:rowOff>11887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7BA52B3-10FB-4EEA-B2B1-307114354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nlicense.org/" TargetMode="External"/><Relationship Id="rId1" Type="http://schemas.openxmlformats.org/officeDocument/2006/relationships/hyperlink" Target="mailto:julius@jmoptics.de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C05D-CEFD-4AAE-B808-ECAECDB41AE1}">
  <dimension ref="A1:U184"/>
  <sheetViews>
    <sheetView tabSelected="1" zoomScale="85" zoomScaleNormal="85" workbookViewId="0">
      <selection activeCell="A2" sqref="A2"/>
    </sheetView>
  </sheetViews>
  <sheetFormatPr baseColWidth="10" defaultRowHeight="15" x14ac:dyDescent="0.25"/>
  <cols>
    <col min="1" max="2" width="12.85546875" customWidth="1"/>
    <col min="3" max="3" width="8.5703125" bestFit="1" customWidth="1"/>
    <col min="4" max="4" width="12.140625" customWidth="1"/>
    <col min="9" max="9" width="5.42578125" bestFit="1" customWidth="1"/>
    <col min="10" max="10" width="8.140625" bestFit="1" customWidth="1"/>
    <col min="11" max="11" width="10.140625" bestFit="1" customWidth="1"/>
    <col min="12" max="12" width="8.140625" bestFit="1" customWidth="1"/>
    <col min="14" max="14" width="4.7109375" bestFit="1" customWidth="1"/>
    <col min="16" max="16" width="9.42578125" customWidth="1"/>
    <col min="20" max="20" width="12.28515625" bestFit="1" customWidth="1"/>
  </cols>
  <sheetData>
    <row r="1" spans="1:20" ht="41.25" x14ac:dyDescent="0.55000000000000004">
      <c r="B1" s="1" t="s">
        <v>6</v>
      </c>
    </row>
    <row r="2" spans="1:20" ht="17.25" x14ac:dyDescent="0.25">
      <c r="A2" t="s">
        <v>20</v>
      </c>
      <c r="P2" t="s">
        <v>33</v>
      </c>
      <c r="T2" t="s">
        <v>52</v>
      </c>
    </row>
    <row r="3" spans="1:20" ht="17.25" x14ac:dyDescent="0.25">
      <c r="A3" t="s">
        <v>7</v>
      </c>
      <c r="I3" t="s">
        <v>21</v>
      </c>
      <c r="J3" s="17" t="str">
        <f>"cos^"&amp;TEXT(B15,"0.00")</f>
        <v>cos^2.00</v>
      </c>
      <c r="K3" s="18" t="str">
        <f>"cos^"&amp;TEXT(D15,"0.00")</f>
        <v>cos^181.81</v>
      </c>
      <c r="L3" s="19" t="str">
        <f>"cos^"&amp;TEXT(E15,"0.00")</f>
        <v>cos^5.28</v>
      </c>
      <c r="N3" t="s">
        <v>14</v>
      </c>
      <c r="P3" t="s">
        <v>34</v>
      </c>
      <c r="Q3" t="s">
        <v>35</v>
      </c>
      <c r="T3" t="str">
        <f>"1 - cos^"&amp;TEXT(B15+1,"0.00")</f>
        <v>1 - cos^3.00</v>
      </c>
    </row>
    <row r="4" spans="1:20" x14ac:dyDescent="0.25">
      <c r="A4" t="s">
        <v>8</v>
      </c>
      <c r="I4">
        <v>-90</v>
      </c>
      <c r="J4" s="20">
        <f t="shared" ref="J4:J35" si="0">$N4^$B$15</f>
        <v>3.7524718414124473E-33</v>
      </c>
      <c r="K4" s="22">
        <f t="shared" ref="K4:K35" si="1">$N4^D$15</f>
        <v>0</v>
      </c>
      <c r="L4" s="23">
        <f t="shared" ref="L4:L35" si="2">$N4^E$15</f>
        <v>2.2108290732813576E-86</v>
      </c>
      <c r="N4" s="21">
        <f t="shared" ref="N4:N35" si="3">COS(I4*PI()/180)</f>
        <v>6.1257422745431001E-17</v>
      </c>
      <c r="P4" s="21">
        <f t="shared" ref="P4:P35" si="4">$N4^($B$15+1)</f>
        <v>2.298667539297282E-49</v>
      </c>
      <c r="Q4" s="21">
        <f t="shared" ref="Q4:Q35" si="5">+(P5-P4)/(($B$15+1)*(N5-N4))</f>
        <v>1.0152883015071043E-4</v>
      </c>
    </row>
    <row r="5" spans="1:20" x14ac:dyDescent="0.25">
      <c r="A5" t="s">
        <v>9</v>
      </c>
      <c r="I5">
        <v>-89</v>
      </c>
      <c r="J5" s="20">
        <f t="shared" si="0"/>
        <v>3.0458649045213022E-4</v>
      </c>
      <c r="K5" s="22">
        <f t="shared" si="1"/>
        <v>0</v>
      </c>
      <c r="L5" s="23">
        <f t="shared" si="2"/>
        <v>5.1451240528627271E-10</v>
      </c>
      <c r="N5" s="21">
        <f t="shared" si="3"/>
        <v>1.7452406437283376E-2</v>
      </c>
      <c r="P5" s="21">
        <f t="shared" si="4"/>
        <v>5.3157672266763087E-6</v>
      </c>
      <c r="Q5" s="21">
        <f t="shared" si="5"/>
        <v>7.1054718714956468E-4</v>
      </c>
    </row>
    <row r="6" spans="1:20" x14ac:dyDescent="0.25">
      <c r="A6" t="s">
        <v>10</v>
      </c>
      <c r="I6">
        <v>-88</v>
      </c>
      <c r="J6" s="20">
        <f t="shared" si="0"/>
        <v>1.2179748700878838E-3</v>
      </c>
      <c r="K6" s="22">
        <f t="shared" si="1"/>
        <v>1.1897946421794172E-265</v>
      </c>
      <c r="L6" s="23">
        <f t="shared" si="2"/>
        <v>2.0019057030368997E-8</v>
      </c>
      <c r="N6" s="21">
        <f t="shared" si="3"/>
        <v>3.489949670250108E-2</v>
      </c>
      <c r="P6" s="21">
        <f t="shared" si="4"/>
        <v>4.2506709962361283E-5</v>
      </c>
      <c r="Q6" s="21">
        <f t="shared" si="5"/>
        <v>1.9278419060913643E-3</v>
      </c>
    </row>
    <row r="7" spans="1:20" ht="17.25" x14ac:dyDescent="0.25">
      <c r="A7" t="s">
        <v>19</v>
      </c>
      <c r="I7">
        <v>-87</v>
      </c>
      <c r="J7" s="20">
        <f t="shared" si="0"/>
        <v>2.7390523158633455E-3</v>
      </c>
      <c r="K7" s="22">
        <f t="shared" si="1"/>
        <v>1.174656700828797E-233</v>
      </c>
      <c r="L7" s="23">
        <f t="shared" si="2"/>
        <v>1.7028792329119207E-7</v>
      </c>
      <c r="N7" s="21">
        <f t="shared" si="3"/>
        <v>5.2335956242943966E-2</v>
      </c>
      <c r="P7" s="21">
        <f t="shared" si="4"/>
        <v>1.4335092215015839E-4</v>
      </c>
      <c r="Q7" s="21">
        <f t="shared" si="5"/>
        <v>3.7519299008709431E-3</v>
      </c>
    </row>
    <row r="8" spans="1:20" x14ac:dyDescent="0.25">
      <c r="I8">
        <v>-86</v>
      </c>
      <c r="J8" s="20">
        <f t="shared" si="0"/>
        <v>4.8659656292148641E-3</v>
      </c>
      <c r="K8" s="22">
        <f t="shared" si="1"/>
        <v>5.7079718524181714E-211</v>
      </c>
      <c r="L8" s="23">
        <f t="shared" si="2"/>
        <v>7.770388250675233E-7</v>
      </c>
      <c r="N8" s="21">
        <f t="shared" si="3"/>
        <v>6.9756473744125455E-2</v>
      </c>
      <c r="P8" s="21">
        <f t="shared" si="4"/>
        <v>3.3943260365414357E-4</v>
      </c>
      <c r="Q8" s="21">
        <f t="shared" si="5"/>
        <v>6.1805888012458647E-3</v>
      </c>
    </row>
    <row r="9" spans="1:20" x14ac:dyDescent="0.25">
      <c r="A9" s="2" t="s">
        <v>11</v>
      </c>
      <c r="B9" s="3" t="s">
        <v>12</v>
      </c>
      <c r="I9">
        <v>-85</v>
      </c>
      <c r="J9" s="20">
        <f t="shared" si="0"/>
        <v>7.5961234938959638E-3</v>
      </c>
      <c r="K9" s="22">
        <f t="shared" si="1"/>
        <v>2.1838934599379854E-193</v>
      </c>
      <c r="L9" s="23">
        <f t="shared" si="2"/>
        <v>2.5199239909262231E-6</v>
      </c>
      <c r="N9" s="21">
        <f t="shared" si="3"/>
        <v>8.7155742747658138E-2</v>
      </c>
      <c r="P9" s="21">
        <f t="shared" si="4"/>
        <v>6.6204578511343877E-4</v>
      </c>
      <c r="Q9" s="21">
        <f t="shared" si="5"/>
        <v>9.2108596604522606E-3</v>
      </c>
    </row>
    <row r="10" spans="1:20" x14ac:dyDescent="0.25">
      <c r="A10" s="8" t="s">
        <v>13</v>
      </c>
      <c r="I10">
        <v>-84</v>
      </c>
      <c r="J10" s="20">
        <f t="shared" si="0"/>
        <v>1.0926199633097178E-2</v>
      </c>
      <c r="K10" s="22">
        <f t="shared" si="1"/>
        <v>4.9062709730203318E-179</v>
      </c>
      <c r="L10" s="23">
        <f t="shared" si="2"/>
        <v>6.5831608618712625E-6</v>
      </c>
      <c r="N10" s="21">
        <f t="shared" si="3"/>
        <v>0.10452846326765346</v>
      </c>
      <c r="P10" s="21">
        <f t="shared" si="4"/>
        <v>1.142098857003247E-3</v>
      </c>
      <c r="Q10" s="21">
        <f t="shared" si="5"/>
        <v>1.2839050560225648E-2</v>
      </c>
    </row>
    <row r="11" spans="1:20" x14ac:dyDescent="0.25">
      <c r="A11" s="8" t="s">
        <v>18</v>
      </c>
      <c r="I11">
        <v>-83</v>
      </c>
      <c r="J11" s="20">
        <f t="shared" si="0"/>
        <v>1.4852136862001765E-2</v>
      </c>
      <c r="K11" s="22">
        <f t="shared" si="1"/>
        <v>6.4555978725586583E-167</v>
      </c>
      <c r="L11" s="23">
        <f t="shared" si="2"/>
        <v>1.4811911261485793E-5</v>
      </c>
      <c r="N11" s="21">
        <f t="shared" si="3"/>
        <v>0.12186934340514749</v>
      </c>
      <c r="P11" s="21">
        <f t="shared" si="4"/>
        <v>1.8100201675355428E-3</v>
      </c>
      <c r="Q11" s="21">
        <f t="shared" si="5"/>
        <v>1.706074110883464E-2</v>
      </c>
    </row>
    <row r="12" spans="1:20" x14ac:dyDescent="0.25">
      <c r="I12">
        <v>-82</v>
      </c>
      <c r="J12" s="20">
        <f t="shared" si="0"/>
        <v>1.9369152030840636E-2</v>
      </c>
      <c r="K12" s="22">
        <f t="shared" si="1"/>
        <v>1.9635141908692918E-156</v>
      </c>
      <c r="L12" s="23">
        <f t="shared" si="2"/>
        <v>2.9870601339107365E-5</v>
      </c>
      <c r="N12" s="21">
        <f t="shared" si="3"/>
        <v>0.13917310096006569</v>
      </c>
      <c r="P12" s="21">
        <f t="shared" si="4"/>
        <v>2.6956649510990454E-3</v>
      </c>
      <c r="Q12" s="21">
        <f t="shared" si="5"/>
        <v>2.1870787826647264E-2</v>
      </c>
    </row>
    <row r="13" spans="1:20" ht="15.75" thickBot="1" x14ac:dyDescent="0.3">
      <c r="B13" s="13"/>
      <c r="D13" s="11"/>
      <c r="E13" s="9"/>
      <c r="I13">
        <v>-81</v>
      </c>
      <c r="J13" s="20">
        <f t="shared" si="0"/>
        <v>2.4471741852423231E-2</v>
      </c>
      <c r="K13" s="22">
        <f t="shared" si="1"/>
        <v>3.3468252963297332E-147</v>
      </c>
      <c r="L13" s="23">
        <f t="shared" si="2"/>
        <v>5.5399901390861579E-5</v>
      </c>
      <c r="N13" s="21">
        <f t="shared" si="3"/>
        <v>0.15643446504023092</v>
      </c>
      <c r="P13" s="21">
        <f t="shared" si="4"/>
        <v>3.828223845286458E-3</v>
      </c>
      <c r="Q13" s="21">
        <f t="shared" si="5"/>
        <v>2.7263330412668763E-2</v>
      </c>
    </row>
    <row r="14" spans="1:20" ht="16.5" thickTop="1" thickBot="1" x14ac:dyDescent="0.3">
      <c r="A14" s="16"/>
      <c r="B14" s="15" t="s">
        <v>15</v>
      </c>
      <c r="C14" s="14"/>
      <c r="D14" s="12" t="s">
        <v>16</v>
      </c>
      <c r="E14" s="10" t="s">
        <v>17</v>
      </c>
      <c r="I14">
        <v>-80</v>
      </c>
      <c r="J14" s="20">
        <f t="shared" si="0"/>
        <v>3.0153689607045831E-2</v>
      </c>
      <c r="K14" s="22">
        <f t="shared" si="1"/>
        <v>5.8522740895835265E-139</v>
      </c>
      <c r="L14" s="23">
        <f t="shared" si="2"/>
        <v>9.6169405334617277E-5</v>
      </c>
      <c r="N14" s="21">
        <f t="shared" si="3"/>
        <v>0.17364817766693041</v>
      </c>
      <c r="P14" s="21">
        <f t="shared" si="4"/>
        <v>5.2361332501977675E-3</v>
      </c>
      <c r="Q14" s="21">
        <f t="shared" si="5"/>
        <v>3.3231798884415645E-2</v>
      </c>
    </row>
    <row r="15" spans="1:20" ht="15.75" thickTop="1" x14ac:dyDescent="0.25">
      <c r="A15" t="s">
        <v>1</v>
      </c>
      <c r="B15" s="4">
        <v>2</v>
      </c>
      <c r="D15" s="6">
        <f>LOG(0.5)/LOG(COS(D16/2*PI()/180))</f>
        <v>181.80621198630905</v>
      </c>
      <c r="E15" s="6">
        <f>+(2*PI()*E18-1)</f>
        <v>5.2831853071795862</v>
      </c>
      <c r="I15">
        <v>-79</v>
      </c>
      <c r="J15" s="20">
        <f t="shared" si="0"/>
        <v>3.6408072716606336E-2</v>
      </c>
      <c r="K15" s="22">
        <f t="shared" si="1"/>
        <v>1.6158502205524581E-131</v>
      </c>
      <c r="L15" s="23">
        <f t="shared" si="2"/>
        <v>1.5822328160037906E-4</v>
      </c>
      <c r="N15" s="21">
        <f t="shared" si="3"/>
        <v>0.19080899537654492</v>
      </c>
      <c r="P15" s="21">
        <f t="shared" si="4"/>
        <v>6.9469877786518495E-3</v>
      </c>
      <c r="Q15" s="21">
        <f t="shared" si="5"/>
        <v>3.9768921582427175E-2</v>
      </c>
    </row>
    <row r="16" spans="1:20" x14ac:dyDescent="0.25">
      <c r="A16" t="s">
        <v>2</v>
      </c>
      <c r="B16" s="6">
        <f>2*ACOS(0.5^(1/(B15+0.0000000001)))*180/PI()</f>
        <v>89.999999998014275</v>
      </c>
      <c r="C16" t="s">
        <v>0</v>
      </c>
      <c r="D16" s="4">
        <v>10</v>
      </c>
      <c r="E16" s="6">
        <f>2*ACOS(0.5^(1/(E15+0.0000000001)))*180/PI()</f>
        <v>57.424501101965475</v>
      </c>
      <c r="F16" t="s">
        <v>0</v>
      </c>
      <c r="I16">
        <v>-78</v>
      </c>
      <c r="J16" s="20">
        <f t="shared" si="0"/>
        <v>4.3227271178699601E-2</v>
      </c>
      <c r="K16" s="22">
        <f t="shared" si="1"/>
        <v>9.6860913763847062E-125</v>
      </c>
      <c r="L16" s="23">
        <f t="shared" si="2"/>
        <v>2.4901636030929289E-4</v>
      </c>
      <c r="N16" s="21">
        <f t="shared" si="3"/>
        <v>0.20791169081775945</v>
      </c>
      <c r="P16" s="21">
        <f t="shared" si="4"/>
        <v>8.9874550402012365E-3</v>
      </c>
      <c r="Q16" s="21">
        <f t="shared" si="5"/>
        <v>4.6866734029662224E-2</v>
      </c>
    </row>
    <row r="17" spans="1:17" x14ac:dyDescent="0.25">
      <c r="A17" t="s">
        <v>4</v>
      </c>
      <c r="B17" s="6">
        <f>2*ACOS(0.1^(1/(B15+0.0000000001)))*180/PI()</f>
        <v>143.13010235195716</v>
      </c>
      <c r="C17" t="s">
        <v>0</v>
      </c>
      <c r="D17" s="6">
        <f>2*ACOS(0.1^(1/(D15+0.0000000001)))*180/PI()</f>
        <v>18.199271319604097</v>
      </c>
      <c r="E17" s="6">
        <f>2*ACOS(0.1^(1/(E15+0.0000000001)))*180/PI()</f>
        <v>99.409598721840467</v>
      </c>
      <c r="F17" t="s">
        <v>0</v>
      </c>
      <c r="I17">
        <v>-77</v>
      </c>
      <c r="J17" s="20">
        <f t="shared" si="0"/>
        <v>5.0602976850416467E-2</v>
      </c>
      <c r="K17" s="22">
        <f t="shared" si="1"/>
        <v>1.6053864262219925E-118</v>
      </c>
      <c r="L17" s="23">
        <f t="shared" si="2"/>
        <v>3.775382999065362E-4</v>
      </c>
      <c r="N17" s="21">
        <f t="shared" si="3"/>
        <v>0.22495105434386492</v>
      </c>
      <c r="P17" s="21">
        <f t="shared" si="4"/>
        <v>1.1383192995439374E-2</v>
      </c>
      <c r="Q17" s="21">
        <f t="shared" si="5"/>
        <v>5.4516588634988233E-2</v>
      </c>
    </row>
    <row r="18" spans="1:17" x14ac:dyDescent="0.25">
      <c r="A18" t="s">
        <v>3</v>
      </c>
      <c r="B18" s="7">
        <f>+(B15+1)/(2*PI())</f>
        <v>0.47746482927568601</v>
      </c>
      <c r="C18" t="s">
        <v>5</v>
      </c>
      <c r="D18" s="7">
        <f>+(D15+1)/(2*PI())</f>
        <v>29.094512265525974</v>
      </c>
      <c r="E18" s="5">
        <v>1</v>
      </c>
      <c r="F18" t="s">
        <v>5</v>
      </c>
      <c r="I18">
        <v>-76</v>
      </c>
      <c r="J18" s="20">
        <f t="shared" si="0"/>
        <v>5.852620357053661E-2</v>
      </c>
      <c r="K18" s="22">
        <f t="shared" si="1"/>
        <v>8.8780694558202944E-113</v>
      </c>
      <c r="L18" s="23">
        <f t="shared" si="2"/>
        <v>5.5442365240728549E-4</v>
      </c>
      <c r="N18" s="21">
        <f t="shared" si="3"/>
        <v>0.2419218955996679</v>
      </c>
      <c r="P18" s="21">
        <f t="shared" si="4"/>
        <v>1.4158770110036268E-2</v>
      </c>
      <c r="Q18" s="21">
        <f t="shared" si="5"/>
        <v>6.2709165228938366E-2</v>
      </c>
    </row>
    <row r="19" spans="1:17" x14ac:dyDescent="0.25">
      <c r="I19">
        <v>-75</v>
      </c>
      <c r="J19" s="20">
        <f t="shared" si="0"/>
        <v>6.698729810778066E-2</v>
      </c>
      <c r="K19" s="22">
        <f t="shared" si="1"/>
        <v>1.9013770961544721E-107</v>
      </c>
      <c r="L19" s="23">
        <f t="shared" si="2"/>
        <v>7.9204582684092137E-4</v>
      </c>
      <c r="N19" s="21">
        <f t="shared" si="3"/>
        <v>0.25881904510252074</v>
      </c>
      <c r="P19" s="21">
        <f t="shared" si="4"/>
        <v>1.7337588530253686E-2</v>
      </c>
      <c r="Q19" s="21">
        <f t="shared" si="5"/>
        <v>7.1434482418902379E-2</v>
      </c>
    </row>
    <row r="20" spans="1:17" x14ac:dyDescent="0.25">
      <c r="I20">
        <v>-74</v>
      </c>
      <c r="J20" s="20">
        <f t="shared" si="0"/>
        <v>7.5975951921787008E-2</v>
      </c>
      <c r="K20" s="22">
        <f t="shared" si="1"/>
        <v>1.7782197861404963E-102</v>
      </c>
      <c r="L20" s="23">
        <f t="shared" si="2"/>
        <v>1.1045931388891288E-3</v>
      </c>
      <c r="N20" s="21">
        <f t="shared" si="3"/>
        <v>0.27563735581699916</v>
      </c>
      <c r="P20" s="21">
        <f t="shared" si="4"/>
        <v>2.0941810493400825E-2</v>
      </c>
      <c r="Q20" s="21">
        <f t="shared" si="5"/>
        <v>8.0681909749916556E-2</v>
      </c>
    </row>
    <row r="21" spans="1:17" x14ac:dyDescent="0.25">
      <c r="I21">
        <v>-73</v>
      </c>
      <c r="J21" s="20">
        <f t="shared" si="0"/>
        <v>8.5481213722479174E-2</v>
      </c>
      <c r="K21" s="22">
        <f t="shared" si="1"/>
        <v>8.0117466147653873E-98</v>
      </c>
      <c r="L21" s="23">
        <f t="shared" si="2"/>
        <v>1.5081253327840225E-3</v>
      </c>
      <c r="N21" s="21">
        <f t="shared" si="3"/>
        <v>0.29237170472273677</v>
      </c>
      <c r="P21" s="21">
        <f t="shared" si="4"/>
        <v>2.4992288177809834E-2</v>
      </c>
      <c r="Q21" s="21">
        <f t="shared" si="5"/>
        <v>9.0440180656235103E-2</v>
      </c>
    </row>
    <row r="22" spans="1:17" x14ac:dyDescent="0.25">
      <c r="I22">
        <v>-72</v>
      </c>
      <c r="J22" s="20">
        <f t="shared" si="0"/>
        <v>9.5491502812526302E-2</v>
      </c>
      <c r="K22" s="22">
        <f t="shared" si="1"/>
        <v>1.8863642982305331E-93</v>
      </c>
      <c r="L22" s="23">
        <f t="shared" si="2"/>
        <v>2.0206091697610581E-3</v>
      </c>
      <c r="N22" s="21">
        <f t="shared" si="3"/>
        <v>0.30901699437494745</v>
      </c>
      <c r="P22" s="21">
        <f t="shared" si="4"/>
        <v>2.9508497187473719E-2</v>
      </c>
      <c r="Q22" s="21">
        <f t="shared" si="5"/>
        <v>0.10069740618790485</v>
      </c>
    </row>
    <row r="23" spans="1:17" x14ac:dyDescent="0.25">
      <c r="I23">
        <v>-71</v>
      </c>
      <c r="J23" s="20">
        <f t="shared" si="0"/>
        <v>0.10599462319663908</v>
      </c>
      <c r="K23" s="22">
        <f t="shared" si="1"/>
        <v>2.4846954682947543E-89</v>
      </c>
      <c r="L23" s="23">
        <f t="shared" si="2"/>
        <v>2.6619318954651241E-3</v>
      </c>
      <c r="N23" s="21">
        <f t="shared" si="3"/>
        <v>0.32556815445715676</v>
      </c>
      <c r="P23" s="21">
        <f t="shared" si="4"/>
        <v>3.4508473856511519E-2</v>
      </c>
      <c r="Q23" s="21">
        <f t="shared" si="5"/>
        <v>0.11144108949562018</v>
      </c>
    </row>
    <row r="24" spans="1:17" x14ac:dyDescent="0.25">
      <c r="I24">
        <v>-70</v>
      </c>
      <c r="J24" s="20">
        <f t="shared" si="0"/>
        <v>0.11697777844051105</v>
      </c>
      <c r="K24" s="22">
        <f t="shared" si="1"/>
        <v>1.9395536807081416E-85</v>
      </c>
      <c r="L24" s="23">
        <f t="shared" si="2"/>
        <v>3.4538916258654126E-3</v>
      </c>
      <c r="N24" s="21">
        <f t="shared" si="3"/>
        <v>0.34202014332566882</v>
      </c>
      <c r="P24" s="21">
        <f t="shared" si="4"/>
        <v>4.000875654814192E-2</v>
      </c>
      <c r="Q24" s="21">
        <f t="shared" si="5"/>
        <v>0.12265814105620793</v>
      </c>
    </row>
    <row r="25" spans="1:17" x14ac:dyDescent="0.25">
      <c r="I25">
        <v>-69</v>
      </c>
      <c r="J25" s="20">
        <f t="shared" si="0"/>
        <v>0.12842758726130296</v>
      </c>
      <c r="K25" s="22">
        <f t="shared" si="1"/>
        <v>9.4248211592225861E-82</v>
      </c>
      <c r="L25" s="23">
        <f t="shared" si="2"/>
        <v>4.4201639262384492E-3</v>
      </c>
      <c r="N25" s="21">
        <f t="shared" si="3"/>
        <v>0.35836794954530038</v>
      </c>
      <c r="P25" s="21">
        <f t="shared" si="4"/>
        <v>4.6024331111883282E-2</v>
      </c>
      <c r="Q25" s="21">
        <f t="shared" si="5"/>
        <v>0.13433489462019593</v>
      </c>
    </row>
    <row r="26" spans="1:17" x14ac:dyDescent="0.25">
      <c r="I26">
        <v>-68</v>
      </c>
      <c r="J26" s="20">
        <f t="shared" si="0"/>
        <v>0.14033009983067438</v>
      </c>
      <c r="K26" s="22">
        <f t="shared" si="1"/>
        <v>2.9741432469135127E-78</v>
      </c>
      <c r="L26" s="23">
        <f t="shared" si="2"/>
        <v>5.5862440991396945E-3</v>
      </c>
      <c r="N26" s="21">
        <f t="shared" si="3"/>
        <v>0.37460659341591196</v>
      </c>
      <c r="P26" s="21">
        <f t="shared" si="4"/>
        <v>5.2568580651283774E-2</v>
      </c>
      <c r="Q26" s="21">
        <f t="shared" si="5"/>
        <v>0.14645712386203266</v>
      </c>
    </row>
    <row r="27" spans="1:17" x14ac:dyDescent="0.25">
      <c r="I27">
        <v>-67</v>
      </c>
      <c r="J27" s="20">
        <f t="shared" si="0"/>
        <v>0.15267081477050151</v>
      </c>
      <c r="K27" s="22">
        <f t="shared" si="1"/>
        <v>6.3224772131148966E-75</v>
      </c>
      <c r="L27" s="23">
        <f t="shared" si="2"/>
        <v>6.9793649433065666E-3</v>
      </c>
      <c r="N27" s="21">
        <f t="shared" si="3"/>
        <v>0.39073112848927394</v>
      </c>
      <c r="P27" s="21">
        <f t="shared" si="4"/>
        <v>5.9653239742654969E-2</v>
      </c>
      <c r="Q27" s="21">
        <f t="shared" si="5"/>
        <v>0.15901005971267274</v>
      </c>
    </row>
    <row r="28" spans="1:17" x14ac:dyDescent="0.25">
      <c r="I28">
        <v>-66</v>
      </c>
      <c r="J28" s="20">
        <f t="shared" si="0"/>
        <v>0.16543469682057088</v>
      </c>
      <c r="K28" s="22">
        <f t="shared" si="1"/>
        <v>9.3482644327136267E-72</v>
      </c>
      <c r="L28" s="23">
        <f t="shared" si="2"/>
        <v>8.6283899942700484E-3</v>
      </c>
      <c r="N28" s="21">
        <f t="shared" si="3"/>
        <v>0.40673664307580021</v>
      </c>
      <c r="P28" s="21">
        <f t="shared" si="4"/>
        <v>6.728835323306176E-2</v>
      </c>
      <c r="Q28" s="21">
        <f t="shared" si="5"/>
        <v>0.17197840835341466</v>
      </c>
    </row>
    <row r="29" spans="1:17" x14ac:dyDescent="0.25">
      <c r="I29">
        <v>-65</v>
      </c>
      <c r="J29" s="20">
        <f t="shared" si="0"/>
        <v>0.17860619515673035</v>
      </c>
      <c r="K29" s="22">
        <f t="shared" si="1"/>
        <v>9.8871234143900817E-69</v>
      </c>
      <c r="L29" s="23">
        <f t="shared" si="2"/>
        <v>1.0563682507144003E-2</v>
      </c>
      <c r="N29" s="21">
        <f t="shared" si="3"/>
        <v>0.42261826174069944</v>
      </c>
      <c r="P29" s="21">
        <f t="shared" si="4"/>
        <v>7.5482239733257517E-2</v>
      </c>
      <c r="Q29" s="21">
        <f t="shared" si="5"/>
        <v>0.18534636984905939</v>
      </c>
    </row>
    <row r="30" spans="1:17" x14ac:dyDescent="0.25">
      <c r="I30">
        <v>-64</v>
      </c>
      <c r="J30" s="20">
        <f t="shared" si="0"/>
        <v>0.19216926233717091</v>
      </c>
      <c r="K30" s="22">
        <f t="shared" si="1"/>
        <v>7.6673225406847965E-66</v>
      </c>
      <c r="L30" s="23">
        <f t="shared" si="2"/>
        <v>1.2816950690579422E-2</v>
      </c>
      <c r="N30" s="21">
        <f t="shared" si="3"/>
        <v>0.43837114678907746</v>
      </c>
      <c r="P30" s="21">
        <f t="shared" si="4"/>
        <v>8.4241459908356686E-2</v>
      </c>
      <c r="Q30" s="21">
        <f t="shared" si="5"/>
        <v>0.19909765739770185</v>
      </c>
    </row>
    <row r="31" spans="1:17" x14ac:dyDescent="0.25">
      <c r="I31">
        <v>-63</v>
      </c>
      <c r="J31" s="20">
        <f t="shared" si="0"/>
        <v>0.20610737385376346</v>
      </c>
      <c r="K31" s="22">
        <f t="shared" si="1"/>
        <v>4.4562693139089256E-63</v>
      </c>
      <c r="L31" s="23">
        <f t="shared" si="2"/>
        <v>1.5421069946153639E-2</v>
      </c>
      <c r="N31" s="21">
        <f t="shared" si="3"/>
        <v>0.4539904997395468</v>
      </c>
      <c r="P31" s="21">
        <f t="shared" si="4"/>
        <v>9.3570789655875675E-2</v>
      </c>
      <c r="Q31" s="21">
        <f t="shared" si="5"/>
        <v>0.21321551717368731</v>
      </c>
    </row>
    <row r="32" spans="1:17" x14ac:dyDescent="0.25">
      <c r="I32">
        <v>-62</v>
      </c>
      <c r="J32" s="20">
        <f t="shared" si="0"/>
        <v>0.22040354826462666</v>
      </c>
      <c r="K32" s="22">
        <f t="shared" si="1"/>
        <v>1.9793798180999195E-60</v>
      </c>
      <c r="L32" s="23">
        <f t="shared" si="2"/>
        <v>1.8409883107427853E-2</v>
      </c>
      <c r="N32" s="21">
        <f t="shared" si="3"/>
        <v>0.46947156278589086</v>
      </c>
      <c r="P32" s="21">
        <f t="shared" si="4"/>
        <v>0.1034731982473498</v>
      </c>
      <c r="Q32" s="21">
        <f t="shared" si="5"/>
        <v>0.22768274873956901</v>
      </c>
    </row>
    <row r="33" spans="1:17" x14ac:dyDescent="0.25">
      <c r="I33">
        <v>-61</v>
      </c>
      <c r="J33" s="20">
        <f t="shared" si="0"/>
        <v>0.23504036788339761</v>
      </c>
      <c r="K33" s="22">
        <f t="shared" si="1"/>
        <v>6.8374824285698099E-58</v>
      </c>
      <c r="L33" s="23">
        <f t="shared" si="2"/>
        <v>2.181797990548975E-2</v>
      </c>
      <c r="N33" s="21">
        <f t="shared" si="3"/>
        <v>0.48480962024633711</v>
      </c>
      <c r="P33" s="21">
        <f t="shared" si="4"/>
        <v>0.11394983149610936</v>
      </c>
      <c r="Q33" s="21">
        <f t="shared" si="5"/>
        <v>0.24248172600218879</v>
      </c>
    </row>
    <row r="34" spans="1:17" x14ac:dyDescent="0.25">
      <c r="I34">
        <v>-60</v>
      </c>
      <c r="J34" s="20">
        <f t="shared" si="0"/>
        <v>0.25000000000000011</v>
      </c>
      <c r="K34" s="22">
        <f t="shared" si="1"/>
        <v>1.8658502887155977E-55</v>
      </c>
      <c r="L34" s="23">
        <f t="shared" si="2"/>
        <v>2.5680457110973196E-2</v>
      </c>
      <c r="N34" s="21">
        <f t="shared" si="3"/>
        <v>0.50000000000000011</v>
      </c>
      <c r="P34" s="21">
        <f t="shared" si="4"/>
        <v>0.12500000000000008</v>
      </c>
      <c r="Q34" s="21">
        <f t="shared" si="5"/>
        <v>0.25759441868736077</v>
      </c>
    </row>
    <row r="35" spans="1:17" x14ac:dyDescent="0.25">
      <c r="I35">
        <v>-59</v>
      </c>
      <c r="J35" s="20">
        <f t="shared" si="0"/>
        <v>0.26526421860705479</v>
      </c>
      <c r="K35" s="22">
        <f t="shared" si="1"/>
        <v>4.0794465259341628E-53</v>
      </c>
      <c r="L35" s="23">
        <f t="shared" si="2"/>
        <v>3.0032661014346627E-2</v>
      </c>
      <c r="N35" s="21">
        <f t="shared" si="3"/>
        <v>0.51503807491005438</v>
      </c>
      <c r="P35" s="21">
        <f t="shared" si="4"/>
        <v>0.13662117249389732</v>
      </c>
      <c r="Q35" s="21">
        <f t="shared" si="5"/>
        <v>0.27300241430697975</v>
      </c>
    </row>
    <row r="36" spans="1:17" x14ac:dyDescent="0.25">
      <c r="I36">
        <v>-58</v>
      </c>
      <c r="J36" s="20">
        <f t="shared" ref="J36:J67" si="6">$N36^$B$15</f>
        <v>0.28081442660546124</v>
      </c>
      <c r="K36" s="22">
        <f t="shared" ref="K36:K67" si="7">$N36^D$15</f>
        <v>7.2378848178158328E-51</v>
      </c>
      <c r="L36" s="23">
        <f t="shared" ref="L36:L67" si="8">$N36^E$15</f>
        <v>3.4909914104798954E-2</v>
      </c>
      <c r="N36" s="21">
        <f t="shared" ref="N36:N67" si="9">COS(I36*PI()/180)</f>
        <v>0.5299192642332049</v>
      </c>
      <c r="P36" s="21">
        <f t="shared" ref="P36:P67" si="10">$N36^($B$15+1)</f>
        <v>0.14880897433283535</v>
      </c>
      <c r="Q36" s="21">
        <f t="shared" ref="Q36:Q67" si="11">+(P37-P36)/(($B$15+1)*(N37-N36))</f>
        <v>0.28868694059180205</v>
      </c>
    </row>
    <row r="37" spans="1:17" x14ac:dyDescent="0.25">
      <c r="I37">
        <v>-57</v>
      </c>
      <c r="J37" s="20">
        <f t="shared" si="6"/>
        <v>0.29663167846210003</v>
      </c>
      <c r="K37" s="22">
        <f t="shared" si="7"/>
        <v>1.0542269493873667E-48</v>
      </c>
      <c r="L37" s="23">
        <f t="shared" si="8"/>
        <v>4.0347227991538316E-2</v>
      </c>
      <c r="N37" s="21">
        <f t="shared" si="9"/>
        <v>0.5446390350150272</v>
      </c>
      <c r="P37" s="21">
        <f t="shared" si="10"/>
        <v>0.16155719111248598</v>
      </c>
      <c r="Q37" s="21">
        <f t="shared" si="11"/>
        <v>0.30462888836256807</v>
      </c>
    </row>
    <row r="38" spans="1:17" x14ac:dyDescent="0.25">
      <c r="I38">
        <v>-56</v>
      </c>
      <c r="J38" s="20">
        <f t="shared" si="6"/>
        <v>0.31269670329204396</v>
      </c>
      <c r="K38" s="22">
        <f t="shared" si="7"/>
        <v>1.2739138534161431E-46</v>
      </c>
      <c r="L38" s="23">
        <f t="shared" si="8"/>
        <v>4.6379004778079186E-2</v>
      </c>
      <c r="N38" s="21">
        <f t="shared" si="9"/>
        <v>0.55919290347074679</v>
      </c>
      <c r="P38" s="21">
        <f t="shared" si="10"/>
        <v>0.1748577774196087</v>
      </c>
      <c r="Q38" s="21">
        <f t="shared" si="11"/>
        <v>0.32080883481158468</v>
      </c>
    </row>
    <row r="39" spans="1:17" x14ac:dyDescent="0.25">
      <c r="I39">
        <v>-55</v>
      </c>
      <c r="J39" s="20">
        <f t="shared" si="6"/>
        <v>0.32898992833716573</v>
      </c>
      <c r="K39" s="22">
        <f t="shared" si="7"/>
        <v>1.2894335281386122E-44</v>
      </c>
      <c r="L39" s="23">
        <f t="shared" si="8"/>
        <v>5.3038729248597177E-2</v>
      </c>
      <c r="N39" s="21">
        <f t="shared" si="9"/>
        <v>0.57357643635104616</v>
      </c>
      <c r="P39" s="21">
        <f t="shared" si="10"/>
        <v>0.18870087069101757</v>
      </c>
      <c r="Q39" s="21">
        <f t="shared" si="11"/>
        <v>0.33720706716643584</v>
      </c>
    </row>
    <row r="40" spans="1:17" x14ac:dyDescent="0.25">
      <c r="A40" t="s">
        <v>36</v>
      </c>
      <c r="I40">
        <v>-54</v>
      </c>
      <c r="J40" s="20">
        <f t="shared" si="6"/>
        <v>0.34549150281252627</v>
      </c>
      <c r="K40" s="22">
        <f t="shared" si="7"/>
        <v>1.1028675950382888E-42</v>
      </c>
      <c r="L40" s="23">
        <f t="shared" si="8"/>
        <v>6.0358654354269445E-2</v>
      </c>
      <c r="N40" s="21">
        <f t="shared" si="9"/>
        <v>0.58778525229247314</v>
      </c>
      <c r="P40" s="21">
        <f t="shared" si="10"/>
        <v>0.20307481014556644</v>
      </c>
      <c r="Q40" s="21">
        <f t="shared" si="11"/>
        <v>0.35380360670695177</v>
      </c>
    </row>
    <row r="41" spans="1:17" x14ac:dyDescent="0.25">
      <c r="A41" t="s">
        <v>37</v>
      </c>
      <c r="I41">
        <v>-53</v>
      </c>
      <c r="J41" s="20">
        <f t="shared" si="6"/>
        <v>0.3621813220915005</v>
      </c>
      <c r="K41" s="22">
        <f t="shared" si="7"/>
        <v>8.0354082688252033E-41</v>
      </c>
      <c r="L41" s="23">
        <f t="shared" si="8"/>
        <v>6.8369482595481673E-2</v>
      </c>
      <c r="N41" s="21">
        <f t="shared" si="9"/>
        <v>0.60181502315204838</v>
      </c>
      <c r="P41" s="21">
        <f t="shared" si="10"/>
        <v>0.21796616073973588</v>
      </c>
      <c r="Q41" s="21">
        <f t="shared" si="11"/>
        <v>0.37057823310620081</v>
      </c>
    </row>
    <row r="42" spans="1:17" x14ac:dyDescent="0.25">
      <c r="A42" t="s">
        <v>38</v>
      </c>
      <c r="I42">
        <v>-52</v>
      </c>
      <c r="J42" s="20">
        <f t="shared" si="6"/>
        <v>0.37903905220016615</v>
      </c>
      <c r="K42" s="22">
        <f t="shared" si="7"/>
        <v>5.0241560953601295E-39</v>
      </c>
      <c r="L42" s="23">
        <f t="shared" si="8"/>
        <v>7.7100045981789517E-2</v>
      </c>
      <c r="N42" s="21">
        <f t="shared" si="9"/>
        <v>0.61566147532565829</v>
      </c>
      <c r="P42" s="21">
        <f t="shared" si="10"/>
        <v>0.2333597420835935</v>
      </c>
      <c r="Q42" s="21">
        <f t="shared" si="11"/>
        <v>0.38751050906585044</v>
      </c>
    </row>
    <row r="43" spans="1:17" x14ac:dyDescent="0.25">
      <c r="A43" t="s">
        <v>45</v>
      </c>
      <c r="I43">
        <v>-51</v>
      </c>
      <c r="J43" s="20">
        <f t="shared" si="6"/>
        <v>0.39604415459112041</v>
      </c>
      <c r="K43" s="22">
        <f t="shared" si="7"/>
        <v>2.7142168053718097E-37</v>
      </c>
      <c r="L43" s="23">
        <f t="shared" si="8"/>
        <v>8.6576987314716608E-2</v>
      </c>
      <c r="N43" s="21">
        <f t="shared" si="9"/>
        <v>0.6293203910498375</v>
      </c>
      <c r="P43" s="21">
        <f t="shared" si="10"/>
        <v>0.24923866224028621</v>
      </c>
      <c r="Q43" s="21">
        <f t="shared" si="11"/>
        <v>0.40457980521585807</v>
      </c>
    </row>
    <row r="44" spans="1:17" x14ac:dyDescent="0.25">
      <c r="A44" t="s">
        <v>46</v>
      </c>
      <c r="I44">
        <v>-50</v>
      </c>
      <c r="J44" s="20">
        <f t="shared" si="6"/>
        <v>0.41317591116653485</v>
      </c>
      <c r="K44" s="22">
        <f t="shared" si="7"/>
        <v>1.2749073576891674E-35</v>
      </c>
      <c r="L44" s="23">
        <f t="shared" si="8"/>
        <v>9.6824445578147941E-2</v>
      </c>
      <c r="N44" s="21">
        <f t="shared" si="9"/>
        <v>0.64278760968653936</v>
      </c>
      <c r="P44" s="21">
        <f t="shared" si="10"/>
        <v>0.26558435631879485</v>
      </c>
      <c r="Q44" s="21">
        <f t="shared" si="11"/>
        <v>0.42176532524819493</v>
      </c>
    </row>
    <row r="45" spans="1:17" x14ac:dyDescent="0.25">
      <c r="A45" t="s">
        <v>48</v>
      </c>
      <c r="I45">
        <v>-49</v>
      </c>
      <c r="J45" s="20">
        <f t="shared" si="6"/>
        <v>0.43041344951996724</v>
      </c>
      <c r="K45" s="22">
        <f t="shared" si="7"/>
        <v>5.23703084735473E-34</v>
      </c>
      <c r="L45" s="23">
        <f t="shared" si="8"/>
        <v>0.10786374823676911</v>
      </c>
      <c r="N45" s="21">
        <f t="shared" si="9"/>
        <v>0.65605902899050728</v>
      </c>
      <c r="P45" s="21">
        <f t="shared" si="10"/>
        <v>0.28237662975652444</v>
      </c>
      <c r="Q45" s="21">
        <f t="shared" si="11"/>
        <v>0.43904613125392028</v>
      </c>
    </row>
    <row r="46" spans="1:17" x14ac:dyDescent="0.25">
      <c r="I46">
        <v>-48</v>
      </c>
      <c r="J46" s="20">
        <f t="shared" si="6"/>
        <v>0.44773576836617329</v>
      </c>
      <c r="K46" s="22">
        <f t="shared" si="7"/>
        <v>1.8914585076547206E-32</v>
      </c>
      <c r="L46" s="23">
        <f t="shared" si="8"/>
        <v>0.11971311323440288</v>
      </c>
      <c r="N46" s="21">
        <f t="shared" si="9"/>
        <v>0.66913060635885824</v>
      </c>
      <c r="P46" s="21">
        <f t="shared" si="10"/>
        <v>0.29959370617540682</v>
      </c>
      <c r="Q46" s="21">
        <f t="shared" si="11"/>
        <v>0.45640116923282581</v>
      </c>
    </row>
    <row r="47" spans="1:17" x14ac:dyDescent="0.25">
      <c r="A47" t="s">
        <v>47</v>
      </c>
      <c r="I47">
        <v>-47</v>
      </c>
      <c r="J47" s="20">
        <f t="shared" si="6"/>
        <v>0.46512176312793729</v>
      </c>
      <c r="K47" s="22">
        <f t="shared" si="7"/>
        <v>6.0363848721973722E-31</v>
      </c>
      <c r="L47" s="23">
        <f t="shared" si="8"/>
        <v>0.1323873634511443</v>
      </c>
      <c r="N47" s="21">
        <f t="shared" si="9"/>
        <v>0.68199836006249848</v>
      </c>
      <c r="P47" s="21">
        <f t="shared" si="10"/>
        <v>0.3172122796826311</v>
      </c>
      <c r="Q47" s="21">
        <f t="shared" si="11"/>
        <v>0.47380929474447137</v>
      </c>
    </row>
    <row r="48" spans="1:17" x14ac:dyDescent="0.25">
      <c r="A48" t="s">
        <v>39</v>
      </c>
      <c r="I48">
        <v>-46</v>
      </c>
      <c r="J48" s="20">
        <f t="shared" si="6"/>
        <v>0.48255025164874965</v>
      </c>
      <c r="K48" s="22">
        <f t="shared" si="7"/>
        <v>1.7101513864554269E-29</v>
      </c>
      <c r="L48" s="23">
        <f t="shared" si="8"/>
        <v>0.14589765632101276</v>
      </c>
      <c r="N48" s="21">
        <f t="shared" si="9"/>
        <v>0.69465837045899737</v>
      </c>
      <c r="P48" s="21">
        <f t="shared" si="10"/>
        <v>0.33520757147489955</v>
      </c>
      <c r="Q48" s="21">
        <f t="shared" si="11"/>
        <v>0.49124929866943406</v>
      </c>
    </row>
    <row r="49" spans="1:17" x14ac:dyDescent="0.25">
      <c r="A49" t="s">
        <v>40</v>
      </c>
      <c r="I49">
        <v>-45</v>
      </c>
      <c r="J49" s="20">
        <f t="shared" si="6"/>
        <v>0.50000000000000011</v>
      </c>
      <c r="K49" s="22">
        <f t="shared" si="7"/>
        <v>4.3195489217226967E-28</v>
      </c>
      <c r="L49" s="23">
        <f t="shared" si="8"/>
        <v>0.16025123123075588</v>
      </c>
      <c r="N49" s="21">
        <f t="shared" si="9"/>
        <v>0.70710678118654757</v>
      </c>
      <c r="P49" s="21">
        <f t="shared" si="10"/>
        <v>0.35355339059327384</v>
      </c>
      <c r="Q49" s="21">
        <f t="shared" si="11"/>
        <v>0.5086999330493619</v>
      </c>
    </row>
    <row r="50" spans="1:17" x14ac:dyDescent="0.25">
      <c r="A50" t="s">
        <v>41</v>
      </c>
      <c r="I50">
        <v>-44</v>
      </c>
      <c r="J50" s="20">
        <f t="shared" si="6"/>
        <v>0.51744974835125057</v>
      </c>
      <c r="K50" s="22">
        <f t="shared" si="7"/>
        <v>9.766272666110387E-27</v>
      </c>
      <c r="L50" s="23">
        <f t="shared" si="8"/>
        <v>0.17545117721601539</v>
      </c>
      <c r="N50" s="21">
        <f t="shared" si="9"/>
        <v>0.71933980033865119</v>
      </c>
      <c r="P50" s="21">
        <f t="shared" si="10"/>
        <v>0.37222219866427386</v>
      </c>
      <c r="Q50" s="21">
        <f t="shared" si="11"/>
        <v>0.52613993697432904</v>
      </c>
    </row>
    <row r="51" spans="1:17" x14ac:dyDescent="0.25">
      <c r="A51" t="s">
        <v>42</v>
      </c>
      <c r="I51">
        <v>-43</v>
      </c>
      <c r="J51" s="20">
        <f t="shared" si="6"/>
        <v>0.53487823687206282</v>
      </c>
      <c r="K51" s="22">
        <f t="shared" si="7"/>
        <v>1.9839416169341919E-25</v>
      </c>
      <c r="L51" s="23">
        <f t="shared" si="8"/>
        <v>0.19149622334401137</v>
      </c>
      <c r="N51" s="21">
        <f t="shared" si="9"/>
        <v>0.73135370161917057</v>
      </c>
      <c r="P51" s="21">
        <f t="shared" si="10"/>
        <v>0.39118517845191869</v>
      </c>
      <c r="Q51" s="21">
        <f t="shared" si="11"/>
        <v>0.54354806248596965</v>
      </c>
    </row>
    <row r="52" spans="1:17" x14ac:dyDescent="0.25">
      <c r="A52" t="s">
        <v>43</v>
      </c>
      <c r="I52">
        <v>-42</v>
      </c>
      <c r="J52" s="20">
        <f t="shared" si="6"/>
        <v>0.55226423163382676</v>
      </c>
      <c r="K52" s="22">
        <f t="shared" si="7"/>
        <v>3.6337395897974836E-24</v>
      </c>
      <c r="L52" s="23">
        <f t="shared" si="8"/>
        <v>0.20838055402318725</v>
      </c>
      <c r="N52" s="21">
        <f t="shared" si="9"/>
        <v>0.74314482547739424</v>
      </c>
      <c r="P52" s="21">
        <f t="shared" si="10"/>
        <v>0.4104123060349274</v>
      </c>
      <c r="Q52" s="21">
        <f t="shared" si="11"/>
        <v>0.56090310046487712</v>
      </c>
    </row>
    <row r="53" spans="1:17" x14ac:dyDescent="0.25">
      <c r="A53" t="s">
        <v>49</v>
      </c>
      <c r="I53">
        <v>-41</v>
      </c>
      <c r="J53" s="20">
        <f t="shared" si="6"/>
        <v>0.56958655048003293</v>
      </c>
      <c r="K53" s="22">
        <f t="shared" si="7"/>
        <v>6.0203237982603514E-23</v>
      </c>
      <c r="L53" s="23">
        <f t="shared" si="8"/>
        <v>0.2260936513109823</v>
      </c>
      <c r="N53" s="21">
        <f t="shared" si="9"/>
        <v>0.75470958022277213</v>
      </c>
      <c r="P53" s="21">
        <f t="shared" si="10"/>
        <v>0.42987242641332246</v>
      </c>
      <c r="Q53" s="21">
        <f t="shared" si="11"/>
        <v>0.57818390647060236</v>
      </c>
    </row>
    <row r="54" spans="1:17" x14ac:dyDescent="0.25">
      <c r="A54" t="s">
        <v>44</v>
      </c>
      <c r="I54">
        <v>-40</v>
      </c>
      <c r="J54" s="20">
        <f t="shared" si="6"/>
        <v>0.58682408883346515</v>
      </c>
      <c r="K54" s="22">
        <f t="shared" si="7"/>
        <v>9.0500735066854905E-22</v>
      </c>
      <c r="L54" s="23">
        <f t="shared" si="8"/>
        <v>0.24462016610237794</v>
      </c>
      <c r="N54" s="21">
        <f t="shared" si="9"/>
        <v>0.76604444311897801</v>
      </c>
      <c r="P54" s="21">
        <f t="shared" si="10"/>
        <v>0.44953333233923348</v>
      </c>
      <c r="Q54" s="21">
        <f t="shared" si="11"/>
        <v>0.59536942650293745</v>
      </c>
    </row>
    <row r="55" spans="1:17" x14ac:dyDescent="0.25">
      <c r="I55">
        <v>-39</v>
      </c>
      <c r="J55" s="20">
        <f t="shared" si="6"/>
        <v>0.6039558454088797</v>
      </c>
      <c r="K55" s="22">
        <f t="shared" si="7"/>
        <v>1.2379168657723922E-20</v>
      </c>
      <c r="L55" s="23">
        <f t="shared" si="8"/>
        <v>0.26393981987557708</v>
      </c>
      <c r="N55" s="21">
        <f t="shared" si="9"/>
        <v>0.7771459614569709</v>
      </c>
      <c r="P55" s="21">
        <f t="shared" si="10"/>
        <v>0.46936184615784149</v>
      </c>
      <c r="Q55" s="21">
        <f t="shared" si="11"/>
        <v>0.61243872265294608</v>
      </c>
    </row>
    <row r="56" spans="1:17" x14ac:dyDescent="0.25">
      <c r="I56">
        <v>-38</v>
      </c>
      <c r="J56" s="20">
        <f t="shared" si="6"/>
        <v>0.62096094779983391</v>
      </c>
      <c r="K56" s="22">
        <f t="shared" si="7"/>
        <v>1.5449024562560069E-19</v>
      </c>
      <c r="L56" s="23">
        <f t="shared" si="8"/>
        <v>0.2840273384487203</v>
      </c>
      <c r="N56" s="21">
        <f t="shared" si="9"/>
        <v>0.78801075360672201</v>
      </c>
      <c r="P56" s="21">
        <f t="shared" si="10"/>
        <v>0.48932390443609147</v>
      </c>
      <c r="Q56" s="21">
        <f t="shared" si="11"/>
        <v>0.62937099861259704</v>
      </c>
    </row>
    <row r="57" spans="1:17" x14ac:dyDescent="0.25">
      <c r="I57">
        <v>-37</v>
      </c>
      <c r="J57" s="20">
        <f t="shared" si="6"/>
        <v>0.63781867790849955</v>
      </c>
      <c r="K57" s="22">
        <f t="shared" si="7"/>
        <v>1.7634854053947162E-18</v>
      </c>
      <c r="L57" s="23">
        <f t="shared" si="8"/>
        <v>0.30485241896473997</v>
      </c>
      <c r="N57" s="21">
        <f t="shared" si="9"/>
        <v>0.79863551004729283</v>
      </c>
      <c r="P57" s="21">
        <f t="shared" si="10"/>
        <v>0.5093846451491445</v>
      </c>
      <c r="Q57" s="21">
        <f t="shared" si="11"/>
        <v>0.64614562501184558</v>
      </c>
    </row>
    <row r="58" spans="1:17" x14ac:dyDescent="0.25">
      <c r="I58">
        <v>-36</v>
      </c>
      <c r="J58" s="20">
        <f t="shared" si="6"/>
        <v>0.65450849718747373</v>
      </c>
      <c r="K58" s="22">
        <f t="shared" si="7"/>
        <v>1.8455593668547945E-17</v>
      </c>
      <c r="L58" s="23">
        <f t="shared" si="8"/>
        <v>0.32637973107214913</v>
      </c>
      <c r="N58" s="21">
        <f t="shared" si="9"/>
        <v>0.80901699437494745</v>
      </c>
      <c r="P58" s="21">
        <f t="shared" si="10"/>
        <v>0.52950849718747373</v>
      </c>
      <c r="Q58" s="21">
        <f t="shared" si="11"/>
        <v>0.6627421645523609</v>
      </c>
    </row>
    <row r="59" spans="1:17" x14ac:dyDescent="0.25">
      <c r="A59" t="s">
        <v>50</v>
      </c>
      <c r="I59">
        <v>-35</v>
      </c>
      <c r="J59" s="20">
        <f t="shared" si="6"/>
        <v>0.67101007166283433</v>
      </c>
      <c r="K59" s="22">
        <f t="shared" si="7"/>
        <v>1.7747265769727497E-16</v>
      </c>
      <c r="L59" s="23">
        <f t="shared" si="8"/>
        <v>0.348568953009805</v>
      </c>
      <c r="N59" s="21">
        <f t="shared" si="9"/>
        <v>0.8191520442889918</v>
      </c>
      <c r="P59" s="21">
        <f t="shared" si="10"/>
        <v>0.54965927194111364</v>
      </c>
      <c r="Q59" s="21">
        <f t="shared" si="11"/>
        <v>0.67914039690721373</v>
      </c>
    </row>
    <row r="60" spans="1:17" x14ac:dyDescent="0.25">
      <c r="A60" t="s">
        <v>51</v>
      </c>
      <c r="I60">
        <v>-34</v>
      </c>
      <c r="J60" s="20">
        <f t="shared" si="6"/>
        <v>0.68730329670795587</v>
      </c>
      <c r="K60" s="22">
        <f t="shared" si="7"/>
        <v>1.5713980230418356E-15</v>
      </c>
      <c r="L60" s="23">
        <f t="shared" si="8"/>
        <v>0.37137484303557933</v>
      </c>
      <c r="N60" s="21">
        <f t="shared" si="9"/>
        <v>0.82903757255504162</v>
      </c>
      <c r="P60" s="21">
        <f t="shared" si="10"/>
        <v>0.56980025671184131</v>
      </c>
      <c r="Q60" s="21">
        <f t="shared" si="11"/>
        <v>0.69532034335622905</v>
      </c>
    </row>
    <row r="61" spans="1:17" x14ac:dyDescent="0.25">
      <c r="A61" t="s">
        <v>54</v>
      </c>
      <c r="I61">
        <v>-33</v>
      </c>
      <c r="J61" s="20">
        <f t="shared" si="6"/>
        <v>0.70336832153790019</v>
      </c>
      <c r="K61" s="22">
        <f t="shared" si="7"/>
        <v>1.2836371749866353E-14</v>
      </c>
      <c r="L61" s="23">
        <f t="shared" si="8"/>
        <v>0.39474734636457481</v>
      </c>
      <c r="N61" s="21">
        <f t="shared" si="9"/>
        <v>0.83867056794542405</v>
      </c>
      <c r="P61" s="21">
        <f t="shared" si="10"/>
        <v>0.58989430969901036</v>
      </c>
      <c r="Q61" s="21">
        <f t="shared" si="11"/>
        <v>0.71126229112699368</v>
      </c>
    </row>
    <row r="62" spans="1:17" x14ac:dyDescent="0.25">
      <c r="A62" t="s">
        <v>55</v>
      </c>
      <c r="I62">
        <v>-32</v>
      </c>
      <c r="J62" s="20">
        <f t="shared" si="6"/>
        <v>0.7191855733945387</v>
      </c>
      <c r="K62" s="22">
        <f t="shared" si="7"/>
        <v>9.6916841290459216E-14</v>
      </c>
      <c r="L62" s="23">
        <f t="shared" si="8"/>
        <v>0.41863173750432425</v>
      </c>
      <c r="N62" s="21">
        <f t="shared" si="9"/>
        <v>0.84804809615642596</v>
      </c>
      <c r="P62" s="21">
        <f t="shared" si="10"/>
        <v>0.60990395630040606</v>
      </c>
      <c r="Q62" s="21">
        <f t="shared" si="11"/>
        <v>0.72694681741181899</v>
      </c>
    </row>
    <row r="63" spans="1:17" x14ac:dyDescent="0.25">
      <c r="A63" s="25" t="s">
        <v>56</v>
      </c>
      <c r="I63">
        <v>-31</v>
      </c>
      <c r="J63" s="20">
        <f t="shared" si="6"/>
        <v>0.73473578139294549</v>
      </c>
      <c r="K63" s="22">
        <f t="shared" si="7"/>
        <v>6.7750016923385501E-13</v>
      </c>
      <c r="L63" s="23">
        <f t="shared" si="8"/>
        <v>0.44296879759457297</v>
      </c>
      <c r="N63" s="21">
        <f t="shared" si="9"/>
        <v>0.85716730070211233</v>
      </c>
      <c r="P63" s="21">
        <f t="shared" si="10"/>
        <v>0.62979148646584837</v>
      </c>
      <c r="Q63" s="21">
        <f t="shared" si="11"/>
        <v>0.7423548130314358</v>
      </c>
    </row>
    <row r="64" spans="1:17" x14ac:dyDescent="0.25">
      <c r="I64">
        <v>-30</v>
      </c>
      <c r="J64" s="20">
        <f t="shared" si="6"/>
        <v>0.75000000000000011</v>
      </c>
      <c r="K64" s="22">
        <f t="shared" si="7"/>
        <v>4.3921866082153706E-12</v>
      </c>
      <c r="L64" s="23">
        <f t="shared" si="8"/>
        <v>0.46769502608006391</v>
      </c>
      <c r="N64" s="21">
        <f t="shared" si="9"/>
        <v>0.86602540378443871</v>
      </c>
      <c r="P64" s="21">
        <f t="shared" si="10"/>
        <v>0.64951905283832911</v>
      </c>
      <c r="Q64" s="21">
        <f t="shared" si="11"/>
        <v>0.75746750571660915</v>
      </c>
    </row>
    <row r="65" spans="9:17" x14ac:dyDescent="0.25">
      <c r="I65">
        <v>-29</v>
      </c>
      <c r="J65" s="20">
        <f t="shared" si="6"/>
        <v>0.76495963211660234</v>
      </c>
      <c r="K65" s="22">
        <f t="shared" si="7"/>
        <v>2.6447207461566591E-11</v>
      </c>
      <c r="L65" s="23">
        <f t="shared" si="8"/>
        <v>0.49274288576858333</v>
      </c>
      <c r="N65" s="21">
        <f t="shared" si="9"/>
        <v>0.87461970713939574</v>
      </c>
      <c r="P65" s="21">
        <f t="shared" si="10"/>
        <v>0.66904876941528268</v>
      </c>
      <c r="Q65" s="21">
        <f t="shared" si="11"/>
        <v>0.77226648297922773</v>
      </c>
    </row>
    <row r="66" spans="9:17" x14ac:dyDescent="0.25">
      <c r="I66">
        <v>-28</v>
      </c>
      <c r="J66" s="20">
        <f t="shared" si="6"/>
        <v>0.77959645173537351</v>
      </c>
      <c r="K66" s="22">
        <f t="shared" si="7"/>
        <v>1.481268742951163E-10</v>
      </c>
      <c r="L66" s="23">
        <f t="shared" si="8"/>
        <v>0.51804108005561789</v>
      </c>
      <c r="N66" s="21">
        <f t="shared" si="9"/>
        <v>0.88294759285892699</v>
      </c>
      <c r="P66" s="21">
        <f t="shared" si="10"/>
        <v>0.68834281046110868</v>
      </c>
      <c r="Q66" s="21">
        <f t="shared" si="11"/>
        <v>0.78673371454511165</v>
      </c>
    </row>
    <row r="67" spans="9:17" x14ac:dyDescent="0.25">
      <c r="I67">
        <v>-27</v>
      </c>
      <c r="J67" s="20">
        <f t="shared" si="6"/>
        <v>0.79389262614623668</v>
      </c>
      <c r="K67" s="22">
        <f t="shared" si="7"/>
        <v>7.7273998381104667E-10</v>
      </c>
      <c r="L67" s="23">
        <f t="shared" si="8"/>
        <v>0.54351486083362466</v>
      </c>
      <c r="N67" s="21">
        <f t="shared" si="9"/>
        <v>0.8910065241883679</v>
      </c>
      <c r="P67" s="21">
        <f t="shared" si="10"/>
        <v>0.70736350940133375</v>
      </c>
      <c r="Q67" s="21">
        <f t="shared" si="11"/>
        <v>0.80085157432109078</v>
      </c>
    </row>
    <row r="68" spans="9:17" x14ac:dyDescent="0.25">
      <c r="I68">
        <v>-26</v>
      </c>
      <c r="J68" s="20">
        <f t="shared" ref="J68:J99" si="12">$N68^$B$15</f>
        <v>0.8078307376628292</v>
      </c>
      <c r="K68" s="22">
        <f t="shared" ref="K68:K99" si="13">$N68^D$15</f>
        <v>3.7595349338012502E-9</v>
      </c>
      <c r="L68" s="23">
        <f t="shared" ref="L68:L99" si="14">$N68^E$15</f>
        <v>0.56908636535032864</v>
      </c>
      <c r="N68" s="21">
        <f t="shared" ref="N68:N99" si="15">COS(I68*PI()/180)</f>
        <v>0.89879404629916704</v>
      </c>
      <c r="P68" s="21">
        <f t="shared" ref="P68:P94" si="16">$N68^($B$15+1)</f>
        <v>0.72607345742881513</v>
      </c>
      <c r="Q68" s="21">
        <f t="shared" ref="Q68:Q93" si="17">+(P69-P68)/(($B$15+1)*(N69-N68))</f>
        <v>0.81460286186974096</v>
      </c>
    </row>
    <row r="69" spans="9:17" x14ac:dyDescent="0.25">
      <c r="I69">
        <v>-25</v>
      </c>
      <c r="J69" s="20">
        <f t="shared" si="12"/>
        <v>0.82139380484326963</v>
      </c>
      <c r="K69" s="22">
        <f t="shared" si="13"/>
        <v>1.7078862635384139E-8</v>
      </c>
      <c r="L69" s="23">
        <f t="shared" si="14"/>
        <v>0.59467498003872132</v>
      </c>
      <c r="N69" s="21">
        <f t="shared" si="15"/>
        <v>0.90630778703664994</v>
      </c>
      <c r="P69" s="21">
        <f t="shared" si="16"/>
        <v>0.74443560155311761</v>
      </c>
      <c r="Q69" s="21">
        <f t="shared" si="17"/>
        <v>0.82797082336538086</v>
      </c>
    </row>
    <row r="70" spans="9:17" x14ac:dyDescent="0.25">
      <c r="I70">
        <v>-24</v>
      </c>
      <c r="J70" s="20">
        <f t="shared" si="12"/>
        <v>0.83456530317942901</v>
      </c>
      <c r="K70" s="22">
        <f t="shared" si="13"/>
        <v>7.2526982003359477E-8</v>
      </c>
      <c r="L70" s="23">
        <f t="shared" si="14"/>
        <v>0.62019772911365711</v>
      </c>
      <c r="N70" s="21">
        <f t="shared" si="15"/>
        <v>0.91354545764260087</v>
      </c>
      <c r="P70" s="21">
        <f t="shared" si="16"/>
        <v>0.76241334182568743</v>
      </c>
      <c r="Q70" s="21">
        <f t="shared" si="17"/>
        <v>0.840939172006128</v>
      </c>
    </row>
    <row r="71" spans="9:17" x14ac:dyDescent="0.25">
      <c r="I71">
        <v>-23</v>
      </c>
      <c r="J71" s="20">
        <f t="shared" si="12"/>
        <v>0.84732918522949874</v>
      </c>
      <c r="K71" s="22">
        <f t="shared" si="13"/>
        <v>2.8821618583201437E-7</v>
      </c>
      <c r="L71" s="23">
        <f t="shared" si="14"/>
        <v>0.64556968551798133</v>
      </c>
      <c r="N71" s="21">
        <f t="shared" si="15"/>
        <v>0.92050485345244037</v>
      </c>
      <c r="P71" s="21">
        <f t="shared" si="16"/>
        <v>0.77997062747565549</v>
      </c>
      <c r="Q71" s="21">
        <f t="shared" si="17"/>
        <v>0.85349210785676466</v>
      </c>
    </row>
    <row r="72" spans="9:17" x14ac:dyDescent="0.25">
      <c r="I72">
        <v>-22</v>
      </c>
      <c r="J72" s="20">
        <f t="shared" si="12"/>
        <v>0.85966990016932565</v>
      </c>
      <c r="K72" s="22">
        <f t="shared" si="13"/>
        <v>1.0728758480198773E-6</v>
      </c>
      <c r="L72" s="23">
        <f t="shared" si="14"/>
        <v>0.67070440160684663</v>
      </c>
      <c r="N72" s="21">
        <f t="shared" si="15"/>
        <v>0.92718385456678742</v>
      </c>
      <c r="P72" s="21">
        <f t="shared" si="16"/>
        <v>0.79707205169404072</v>
      </c>
      <c r="Q72" s="21">
        <f t="shared" si="17"/>
        <v>0.86561433709859981</v>
      </c>
    </row>
    <row r="73" spans="9:17" x14ac:dyDescent="0.25">
      <c r="I73">
        <v>-21</v>
      </c>
      <c r="J73" s="20">
        <f t="shared" si="12"/>
        <v>0.87157241273869712</v>
      </c>
      <c r="K73" s="22">
        <f t="shared" si="13"/>
        <v>3.7445574223417846E-6</v>
      </c>
      <c r="L73" s="23">
        <f t="shared" si="14"/>
        <v>0.6955143567839065</v>
      </c>
      <c r="N73" s="21">
        <f t="shared" si="15"/>
        <v>0.93358042649720174</v>
      </c>
      <c r="P73" s="21">
        <f t="shared" si="16"/>
        <v>0.81368294480778802</v>
      </c>
      <c r="Q73" s="21">
        <f t="shared" si="17"/>
        <v>0.87729109066258315</v>
      </c>
    </row>
    <row r="74" spans="9:17" x14ac:dyDescent="0.25">
      <c r="I74">
        <v>-20</v>
      </c>
      <c r="J74" s="20">
        <f t="shared" si="12"/>
        <v>0.88302222155948906</v>
      </c>
      <c r="K74" s="22">
        <f t="shared" si="13"/>
        <v>1.2264606466377692E-5</v>
      </c>
      <c r="L74" s="23">
        <f t="shared" si="14"/>
        <v>0.71991141914893408</v>
      </c>
      <c r="N74" s="21">
        <f t="shared" si="15"/>
        <v>0.93969262078590843</v>
      </c>
      <c r="P74" s="21">
        <f t="shared" si="16"/>
        <v>0.82976946558943132</v>
      </c>
      <c r="Q74" s="21">
        <f t="shared" si="17"/>
        <v>0.88850814222318109</v>
      </c>
    </row>
    <row r="75" spans="9:17" x14ac:dyDescent="0.25">
      <c r="I75">
        <v>-19</v>
      </c>
      <c r="J75" s="20">
        <f t="shared" si="12"/>
        <v>0.89400537680336101</v>
      </c>
      <c r="K75" s="22">
        <f t="shared" si="13"/>
        <v>3.7728257730971441E-5</v>
      </c>
      <c r="L75" s="23">
        <f t="shared" si="14"/>
        <v>0.74380731808446421</v>
      </c>
      <c r="N75" s="21">
        <f t="shared" si="15"/>
        <v>0.94551857559931685</v>
      </c>
      <c r="P75" s="21">
        <f t="shared" si="16"/>
        <v>0.84529869045324446</v>
      </c>
      <c r="Q75" s="21">
        <f t="shared" si="17"/>
        <v>0.899251825530893</v>
      </c>
    </row>
    <row r="76" spans="9:17" x14ac:dyDescent="0.25">
      <c r="I76">
        <v>-18</v>
      </c>
      <c r="J76" s="20">
        <f t="shared" si="12"/>
        <v>0.90450849718747361</v>
      </c>
      <c r="K76" s="22">
        <f t="shared" si="13"/>
        <v>1.0908740281754998E-4</v>
      </c>
      <c r="L76" s="23">
        <f t="shared" si="14"/>
        <v>0.76711412460043726</v>
      </c>
      <c r="N76" s="21">
        <f t="shared" si="15"/>
        <v>0.95105651629515353</v>
      </c>
      <c r="P76" s="21">
        <f t="shared" si="16"/>
        <v>0.86023870029448335</v>
      </c>
      <c r="Q76" s="21">
        <f t="shared" si="17"/>
        <v>0.9095090510625633</v>
      </c>
    </row>
    <row r="77" spans="9:17" x14ac:dyDescent="0.25">
      <c r="I77">
        <v>-17</v>
      </c>
      <c r="J77" s="20">
        <f t="shared" si="12"/>
        <v>0.91451878627752081</v>
      </c>
      <c r="K77" s="22">
        <f t="shared" si="13"/>
        <v>2.9668094180795743E-4</v>
      </c>
      <c r="L77" s="23">
        <f t="shared" si="14"/>
        <v>0.7897447361715062</v>
      </c>
      <c r="N77" s="21">
        <f t="shared" si="15"/>
        <v>0.95630475596303544</v>
      </c>
      <c r="P77" s="21">
        <f t="shared" si="16"/>
        <v>0.87455866473473587</v>
      </c>
      <c r="Q77" s="21">
        <f t="shared" si="17"/>
        <v>0.91926732196887517</v>
      </c>
    </row>
    <row r="78" spans="9:17" x14ac:dyDescent="0.25">
      <c r="I78">
        <v>-16</v>
      </c>
      <c r="J78" s="20">
        <f t="shared" si="12"/>
        <v>0.92402404807821303</v>
      </c>
      <c r="K78" s="22">
        <f t="shared" si="13"/>
        <v>7.5945670958499768E-4</v>
      </c>
      <c r="L78" s="23">
        <f t="shared" si="14"/>
        <v>0.8116133627424531</v>
      </c>
      <c r="N78" s="21">
        <f t="shared" si="15"/>
        <v>0.96126169593831889</v>
      </c>
      <c r="P78" s="21">
        <f t="shared" si="16"/>
        <v>0.88822892354345373</v>
      </c>
      <c r="Q78" s="21">
        <f t="shared" si="17"/>
        <v>0.92851474929990407</v>
      </c>
    </row>
    <row r="79" spans="9:17" x14ac:dyDescent="0.25">
      <c r="I79">
        <v>-15</v>
      </c>
      <c r="J79" s="20">
        <f t="shared" si="12"/>
        <v>0.93301270189221941</v>
      </c>
      <c r="K79" s="22">
        <f t="shared" si="13"/>
        <v>1.8309872917586293E-3</v>
      </c>
      <c r="L79" s="23">
        <f t="shared" si="14"/>
        <v>0.8326360105436007</v>
      </c>
      <c r="N79" s="21">
        <f t="shared" si="15"/>
        <v>0.96592582628906831</v>
      </c>
      <c r="P79" s="21">
        <f t="shared" si="16"/>
        <v>0.90122106501343824</v>
      </c>
      <c r="Q79" s="21">
        <f t="shared" si="17"/>
        <v>0.93724006648985136</v>
      </c>
    </row>
    <row r="80" spans="9:17" x14ac:dyDescent="0.25">
      <c r="I80">
        <v>-14</v>
      </c>
      <c r="J80" s="20">
        <f t="shared" si="12"/>
        <v>0.94147379642946349</v>
      </c>
      <c r="K80" s="22">
        <f t="shared" si="13"/>
        <v>4.1599431311709015E-3</v>
      </c>
      <c r="L80" s="23">
        <f t="shared" si="14"/>
        <v>0.85273096035056428</v>
      </c>
      <c r="N80" s="21">
        <f t="shared" si="15"/>
        <v>0.97029572627599647</v>
      </c>
      <c r="P80" s="21">
        <f t="shared" si="16"/>
        <v>0.91350800107634589</v>
      </c>
      <c r="Q80" s="21">
        <f t="shared" si="17"/>
        <v>0.94543264308380626</v>
      </c>
    </row>
    <row r="81" spans="9:21" x14ac:dyDescent="0.25">
      <c r="I81">
        <v>-13</v>
      </c>
      <c r="J81" s="20">
        <f t="shared" si="12"/>
        <v>0.94939702314958352</v>
      </c>
      <c r="K81" s="22">
        <f t="shared" si="13"/>
        <v>8.9112974562006071E-3</v>
      </c>
      <c r="L81" s="23">
        <f t="shared" si="14"/>
        <v>0.87181923684131024</v>
      </c>
      <c r="N81" s="21">
        <f t="shared" si="15"/>
        <v>0.97437006478523525</v>
      </c>
      <c r="P81" s="21">
        <f t="shared" si="16"/>
        <v>0.92506403895316913</v>
      </c>
      <c r="Q81" s="21">
        <f t="shared" si="17"/>
        <v>0.95308249768914099</v>
      </c>
    </row>
    <row r="82" spans="9:21" x14ac:dyDescent="0.25">
      <c r="I82">
        <v>-12</v>
      </c>
      <c r="J82" s="20">
        <f t="shared" si="12"/>
        <v>0.9567727288213006</v>
      </c>
      <c r="K82" s="22">
        <f t="shared" si="13"/>
        <v>1.8007740390820419E-2</v>
      </c>
      <c r="L82" s="23">
        <f t="shared" si="14"/>
        <v>0.8898250657482345</v>
      </c>
      <c r="N82" s="21">
        <f t="shared" si="15"/>
        <v>0.97814760073380569</v>
      </c>
      <c r="P82" s="21">
        <f t="shared" si="16"/>
        <v>0.93586494914409124</v>
      </c>
      <c r="Q82" s="21">
        <f t="shared" si="17"/>
        <v>0.9601803101363704</v>
      </c>
    </row>
    <row r="83" spans="9:21" x14ac:dyDescent="0.25">
      <c r="I83">
        <v>-11</v>
      </c>
      <c r="J83" s="20">
        <f t="shared" si="12"/>
        <v>0.96359192728339371</v>
      </c>
      <c r="K83" s="22">
        <f t="shared" si="13"/>
        <v>3.4342948160371027E-2</v>
      </c>
      <c r="L83" s="23">
        <f t="shared" si="14"/>
        <v>0.90667631557352679</v>
      </c>
      <c r="N83" s="21">
        <f t="shared" si="15"/>
        <v>0.98162718344766398</v>
      </c>
      <c r="P83" s="21">
        <f t="shared" si="16"/>
        <v>0.94588802957210405</v>
      </c>
      <c r="Q83" s="21">
        <f t="shared" si="17"/>
        <v>0.96671743283437883</v>
      </c>
    </row>
    <row r="84" spans="9:21" x14ac:dyDescent="0.25">
      <c r="I84">
        <v>-10</v>
      </c>
      <c r="J84" s="20">
        <f t="shared" si="12"/>
        <v>0.9698463103929541</v>
      </c>
      <c r="K84" s="22">
        <f t="shared" si="13"/>
        <v>6.1837787153030101E-2</v>
      </c>
      <c r="L84" s="23">
        <f t="shared" si="14"/>
        <v>0.92230492073198289</v>
      </c>
      <c r="N84" s="21">
        <f t="shared" si="15"/>
        <v>0.98480775301220802</v>
      </c>
      <c r="P84" s="21">
        <f t="shared" si="16"/>
        <v>0.95511216570526558</v>
      </c>
      <c r="Q84" s="21">
        <f t="shared" si="17"/>
        <v>0.9726859013061292</v>
      </c>
    </row>
    <row r="85" spans="9:21" x14ac:dyDescent="0.25">
      <c r="I85">
        <v>-9</v>
      </c>
      <c r="J85" s="20">
        <f t="shared" si="12"/>
        <v>0.97552825814757682</v>
      </c>
      <c r="K85" s="22">
        <f t="shared" si="13"/>
        <v>0.10516453829652123</v>
      </c>
      <c r="L85" s="23">
        <f t="shared" si="14"/>
        <v>0.93664728310595002</v>
      </c>
      <c r="N85" s="21">
        <f t="shared" si="15"/>
        <v>0.98768834059513777</v>
      </c>
      <c r="P85" s="21">
        <f t="shared" si="16"/>
        <v>0.96351788649344539</v>
      </c>
      <c r="Q85" s="21">
        <f t="shared" si="17"/>
        <v>0.97807844389215415</v>
      </c>
    </row>
    <row r="86" spans="9:21" x14ac:dyDescent="0.25">
      <c r="I86">
        <v>-8</v>
      </c>
      <c r="J86" s="20">
        <f t="shared" si="12"/>
        <v>0.98063084796915956</v>
      </c>
      <c r="K86" s="22">
        <f t="shared" si="13"/>
        <v>0.16897723055935937</v>
      </c>
      <c r="L86" s="23">
        <f t="shared" si="14"/>
        <v>0.94964464914135194</v>
      </c>
      <c r="N86" s="21">
        <f t="shared" si="15"/>
        <v>0.99026806874157036</v>
      </c>
      <c r="P86" s="21">
        <f t="shared" si="16"/>
        <v>0.97108741596682813</v>
      </c>
      <c r="Q86" s="21">
        <f t="shared" si="17"/>
        <v>0.98288849060996664</v>
      </c>
    </row>
    <row r="87" spans="9:21" x14ac:dyDescent="0.25">
      <c r="I87">
        <v>-7</v>
      </c>
      <c r="J87" s="20">
        <f t="shared" si="12"/>
        <v>0.98514786313799818</v>
      </c>
      <c r="K87" s="22">
        <f t="shared" si="13"/>
        <v>0.25660130609733012</v>
      </c>
      <c r="L87" s="23">
        <f t="shared" si="14"/>
        <v>0.96124345978063541</v>
      </c>
      <c r="N87" s="21">
        <f t="shared" si="15"/>
        <v>0.99254615164132198</v>
      </c>
      <c r="P87" s="21">
        <f t="shared" si="16"/>
        <v>0.97780472035529187</v>
      </c>
      <c r="Q87" s="21">
        <f t="shared" si="17"/>
        <v>0.98711018115855409</v>
      </c>
      <c r="T87" t="s">
        <v>53</v>
      </c>
    </row>
    <row r="88" spans="9:21" x14ac:dyDescent="0.25">
      <c r="I88">
        <v>-6</v>
      </c>
      <c r="J88" s="20">
        <f t="shared" si="12"/>
        <v>0.98907380036690273</v>
      </c>
      <c r="K88" s="22">
        <f t="shared" si="13"/>
        <v>0.36836115433761135</v>
      </c>
      <c r="L88" s="23">
        <f t="shared" si="14"/>
        <v>0.97139567071670696</v>
      </c>
      <c r="N88" s="21">
        <f t="shared" si="15"/>
        <v>0.99452189536827329</v>
      </c>
      <c r="P88" s="21">
        <f t="shared" si="16"/>
        <v>0.98365555059999321</v>
      </c>
      <c r="Q88" s="21">
        <f t="shared" si="17"/>
        <v>0.9907383720583548</v>
      </c>
      <c r="T88" s="24">
        <f>+B16/2</f>
        <v>44.999999999007137</v>
      </c>
      <c r="U88">
        <v>0</v>
      </c>
    </row>
    <row r="89" spans="9:21" x14ac:dyDescent="0.25">
      <c r="I89">
        <v>-5</v>
      </c>
      <c r="J89" s="20">
        <f t="shared" si="12"/>
        <v>0.99240387650610407</v>
      </c>
      <c r="K89" s="22">
        <f t="shared" si="13"/>
        <v>0.49999999999999994</v>
      </c>
      <c r="L89" s="23">
        <f t="shared" si="14"/>
        <v>0.98005904066005856</v>
      </c>
      <c r="N89" s="21">
        <f t="shared" si="15"/>
        <v>0.99619469809174555</v>
      </c>
      <c r="P89" s="21">
        <f t="shared" si="16"/>
        <v>0.98862748014107626</v>
      </c>
      <c r="Q89" s="21">
        <f t="shared" si="17"/>
        <v>0.99376864291753964</v>
      </c>
      <c r="T89" s="24">
        <f>+B16/2</f>
        <v>44.999999999007137</v>
      </c>
      <c r="U89">
        <v>1</v>
      </c>
    </row>
    <row r="90" spans="9:21" x14ac:dyDescent="0.25">
      <c r="I90">
        <v>-4</v>
      </c>
      <c r="J90" s="20">
        <f t="shared" si="12"/>
        <v>0.99513403437078507</v>
      </c>
      <c r="K90" s="22">
        <f t="shared" si="13"/>
        <v>0.641843305232626</v>
      </c>
      <c r="L90" s="23">
        <f t="shared" si="14"/>
        <v>0.98719738553767566</v>
      </c>
      <c r="N90" s="21">
        <f t="shared" si="15"/>
        <v>0.9975640502598242</v>
      </c>
      <c r="P90" s="21">
        <f t="shared" si="16"/>
        <v>0.9927099378783194</v>
      </c>
      <c r="Q90" s="21">
        <f t="shared" si="17"/>
        <v>0.99619730181791033</v>
      </c>
    </row>
    <row r="91" spans="9:21" x14ac:dyDescent="0.25">
      <c r="I91">
        <v>-3</v>
      </c>
      <c r="J91" s="20">
        <f t="shared" si="12"/>
        <v>0.99726094768413653</v>
      </c>
      <c r="K91" s="22">
        <f t="shared" si="13"/>
        <v>0.77932276767097819</v>
      </c>
      <c r="L91" s="23">
        <f t="shared" si="14"/>
        <v>0.99278079678518927</v>
      </c>
      <c r="N91" s="21">
        <f t="shared" si="15"/>
        <v>0.99862953475457383</v>
      </c>
      <c r="P91" s="21">
        <f t="shared" si="16"/>
        <v>0.99589423621471462</v>
      </c>
      <c r="Q91" s="21">
        <f t="shared" si="17"/>
        <v>0.99802138981277022</v>
      </c>
    </row>
    <row r="92" spans="9:21" x14ac:dyDescent="0.25">
      <c r="I92">
        <v>-2</v>
      </c>
      <c r="J92" s="20">
        <f t="shared" si="12"/>
        <v>0.99878202512991221</v>
      </c>
      <c r="K92" s="22">
        <f t="shared" si="13"/>
        <v>0.89513102103962483</v>
      </c>
      <c r="L92" s="23">
        <f t="shared" si="14"/>
        <v>0.99678582215117173</v>
      </c>
      <c r="N92" s="21">
        <f t="shared" si="15"/>
        <v>0.99939082701909576</v>
      </c>
      <c r="P92" s="21">
        <f t="shared" si="16"/>
        <v>0.99817359410639028</v>
      </c>
      <c r="Q92" s="21">
        <f t="shared" si="17"/>
        <v>0.99923868453165143</v>
      </c>
    </row>
    <row r="93" spans="9:21" x14ac:dyDescent="0.25">
      <c r="I93">
        <v>-1</v>
      </c>
      <c r="J93" s="20">
        <f t="shared" si="12"/>
        <v>0.99969541350954794</v>
      </c>
      <c r="K93" s="22">
        <f t="shared" si="13"/>
        <v>0.97268783505304912</v>
      </c>
      <c r="L93" s="23">
        <f t="shared" si="14"/>
        <v>0.99919560770248861</v>
      </c>
      <c r="N93" s="21">
        <f t="shared" si="15"/>
        <v>0.99984769515639127</v>
      </c>
      <c r="P93" s="21">
        <f t="shared" si="16"/>
        <v>0.99954315505593705</v>
      </c>
      <c r="Q93" s="21">
        <f t="shared" si="17"/>
        <v>0.99984770288851454</v>
      </c>
    </row>
    <row r="94" spans="9:21" x14ac:dyDescent="0.25">
      <c r="I94">
        <v>0</v>
      </c>
      <c r="J94" s="20">
        <f t="shared" si="12"/>
        <v>1</v>
      </c>
      <c r="K94" s="22">
        <f t="shared" si="13"/>
        <v>1</v>
      </c>
      <c r="L94" s="23">
        <f t="shared" si="14"/>
        <v>1</v>
      </c>
      <c r="N94" s="21">
        <f t="shared" si="15"/>
        <v>1</v>
      </c>
      <c r="P94" s="21">
        <f t="shared" si="16"/>
        <v>1</v>
      </c>
      <c r="Q94" s="21"/>
      <c r="T94" s="20">
        <f>1-$N94^($B$15+1)</f>
        <v>0</v>
      </c>
    </row>
    <row r="95" spans="9:21" x14ac:dyDescent="0.25">
      <c r="I95">
        <v>1</v>
      </c>
      <c r="J95" s="20">
        <f t="shared" si="12"/>
        <v>0.99969541350954794</v>
      </c>
      <c r="K95" s="22">
        <f t="shared" si="13"/>
        <v>0.97268783505304912</v>
      </c>
      <c r="L95" s="23">
        <f t="shared" si="14"/>
        <v>0.99919560770248861</v>
      </c>
      <c r="N95" s="21">
        <f t="shared" si="15"/>
        <v>0.99984769515639127</v>
      </c>
      <c r="T95" s="20">
        <f t="shared" ref="T95:T158" si="18">1-$N95^($B$15+1)</f>
        <v>4.5684494406295073E-4</v>
      </c>
    </row>
    <row r="96" spans="9:21" x14ac:dyDescent="0.25">
      <c r="I96">
        <v>2</v>
      </c>
      <c r="J96" s="20">
        <f t="shared" si="12"/>
        <v>0.99878202512991221</v>
      </c>
      <c r="K96" s="22">
        <f t="shared" si="13"/>
        <v>0.89513102103962483</v>
      </c>
      <c r="L96" s="23">
        <f t="shared" si="14"/>
        <v>0.99678582215117173</v>
      </c>
      <c r="N96" s="21">
        <f t="shared" si="15"/>
        <v>0.99939082701909576</v>
      </c>
      <c r="T96" s="20">
        <f t="shared" si="18"/>
        <v>1.8264058936097172E-3</v>
      </c>
    </row>
    <row r="97" spans="9:20" x14ac:dyDescent="0.25">
      <c r="I97">
        <v>3</v>
      </c>
      <c r="J97" s="20">
        <f t="shared" si="12"/>
        <v>0.99726094768413653</v>
      </c>
      <c r="K97" s="22">
        <f t="shared" si="13"/>
        <v>0.77932276767097819</v>
      </c>
      <c r="L97" s="23">
        <f t="shared" si="14"/>
        <v>0.99278079678518927</v>
      </c>
      <c r="N97" s="21">
        <f t="shared" si="15"/>
        <v>0.99862953475457383</v>
      </c>
      <c r="T97" s="20">
        <f t="shared" si="18"/>
        <v>4.1057637852853768E-3</v>
      </c>
    </row>
    <row r="98" spans="9:20" x14ac:dyDescent="0.25">
      <c r="I98">
        <v>4</v>
      </c>
      <c r="J98" s="20">
        <f t="shared" si="12"/>
        <v>0.99513403437078507</v>
      </c>
      <c r="K98" s="22">
        <f t="shared" si="13"/>
        <v>0.641843305232626</v>
      </c>
      <c r="L98" s="23">
        <f t="shared" si="14"/>
        <v>0.98719738553767566</v>
      </c>
      <c r="N98" s="21">
        <f t="shared" si="15"/>
        <v>0.9975640502598242</v>
      </c>
      <c r="T98" s="20">
        <f t="shared" si="18"/>
        <v>7.2900621216805961E-3</v>
      </c>
    </row>
    <row r="99" spans="9:20" x14ac:dyDescent="0.25">
      <c r="I99">
        <v>5</v>
      </c>
      <c r="J99" s="20">
        <f t="shared" si="12"/>
        <v>0.99240387650610407</v>
      </c>
      <c r="K99" s="22">
        <f t="shared" si="13"/>
        <v>0.49999999999999994</v>
      </c>
      <c r="L99" s="23">
        <f t="shared" si="14"/>
        <v>0.98005904066005856</v>
      </c>
      <c r="N99" s="21">
        <f t="shared" si="15"/>
        <v>0.99619469809174555</v>
      </c>
      <c r="T99" s="20">
        <f t="shared" si="18"/>
        <v>1.1372519858923735E-2</v>
      </c>
    </row>
    <row r="100" spans="9:20" x14ac:dyDescent="0.25">
      <c r="I100">
        <v>6</v>
      </c>
      <c r="J100" s="20">
        <f t="shared" ref="J100:J131" si="19">$N100^$B$15</f>
        <v>0.98907380036690273</v>
      </c>
      <c r="K100" s="22">
        <f t="shared" ref="K100:K131" si="20">$N100^D$15</f>
        <v>0.36836115433761135</v>
      </c>
      <c r="L100" s="23">
        <f t="shared" ref="L100:L131" si="21">$N100^E$15</f>
        <v>0.97139567071670696</v>
      </c>
      <c r="N100" s="21">
        <f t="shared" ref="N100:N131" si="22">COS(I100*PI()/180)</f>
        <v>0.99452189536827329</v>
      </c>
      <c r="T100" s="20">
        <f t="shared" si="18"/>
        <v>1.6344449400006789E-2</v>
      </c>
    </row>
    <row r="101" spans="9:20" x14ac:dyDescent="0.25">
      <c r="I101">
        <v>7</v>
      </c>
      <c r="J101" s="20">
        <f t="shared" si="19"/>
        <v>0.98514786313799818</v>
      </c>
      <c r="K101" s="22">
        <f t="shared" si="20"/>
        <v>0.25660130609733012</v>
      </c>
      <c r="L101" s="23">
        <f t="shared" si="21"/>
        <v>0.96124345978063541</v>
      </c>
      <c r="N101" s="21">
        <f t="shared" si="22"/>
        <v>0.99254615164132198</v>
      </c>
      <c r="T101" s="20">
        <f t="shared" si="18"/>
        <v>2.2195279644708132E-2</v>
      </c>
    </row>
    <row r="102" spans="9:20" x14ac:dyDescent="0.25">
      <c r="I102">
        <v>8</v>
      </c>
      <c r="J102" s="20">
        <f t="shared" si="19"/>
        <v>0.98063084796915956</v>
      </c>
      <c r="K102" s="22">
        <f t="shared" si="20"/>
        <v>0.16897723055935937</v>
      </c>
      <c r="L102" s="23">
        <f t="shared" si="21"/>
        <v>0.94964464914135194</v>
      </c>
      <c r="N102" s="21">
        <f t="shared" si="22"/>
        <v>0.99026806874157036</v>
      </c>
      <c r="T102" s="20">
        <f t="shared" si="18"/>
        <v>2.8912584033171873E-2</v>
      </c>
    </row>
    <row r="103" spans="9:20" x14ac:dyDescent="0.25">
      <c r="I103">
        <v>9</v>
      </c>
      <c r="J103" s="20">
        <f t="shared" si="19"/>
        <v>0.97552825814757682</v>
      </c>
      <c r="K103" s="22">
        <f t="shared" si="20"/>
        <v>0.10516453829652123</v>
      </c>
      <c r="L103" s="23">
        <f t="shared" si="21"/>
        <v>0.93664728310595002</v>
      </c>
      <c r="N103" s="21">
        <f t="shared" si="22"/>
        <v>0.98768834059513777</v>
      </c>
      <c r="T103" s="20">
        <f t="shared" si="18"/>
        <v>3.6482113506554614E-2</v>
      </c>
    </row>
    <row r="104" spans="9:20" x14ac:dyDescent="0.25">
      <c r="I104">
        <v>10</v>
      </c>
      <c r="J104" s="20">
        <f t="shared" si="19"/>
        <v>0.9698463103929541</v>
      </c>
      <c r="K104" s="22">
        <f t="shared" si="20"/>
        <v>6.1837787153030101E-2</v>
      </c>
      <c r="L104" s="23">
        <f t="shared" si="21"/>
        <v>0.92230492073198289</v>
      </c>
      <c r="N104" s="21">
        <f t="shared" si="22"/>
        <v>0.98480775301220802</v>
      </c>
      <c r="T104" s="20">
        <f t="shared" si="18"/>
        <v>4.4887834294734419E-2</v>
      </c>
    </row>
    <row r="105" spans="9:20" x14ac:dyDescent="0.25">
      <c r="I105">
        <v>11</v>
      </c>
      <c r="J105" s="20">
        <f t="shared" si="19"/>
        <v>0.96359192728339371</v>
      </c>
      <c r="K105" s="22">
        <f t="shared" si="20"/>
        <v>3.4342948160371027E-2</v>
      </c>
      <c r="L105" s="23">
        <f t="shared" si="21"/>
        <v>0.90667631557352679</v>
      </c>
      <c r="N105" s="21">
        <f t="shared" si="22"/>
        <v>0.98162718344766398</v>
      </c>
      <c r="T105" s="20">
        <f t="shared" si="18"/>
        <v>5.411197042789595E-2</v>
      </c>
    </row>
    <row r="106" spans="9:20" x14ac:dyDescent="0.25">
      <c r="I106">
        <v>12</v>
      </c>
      <c r="J106" s="20">
        <f t="shared" si="19"/>
        <v>0.9567727288213006</v>
      </c>
      <c r="K106" s="22">
        <f t="shared" si="20"/>
        <v>1.8007740390820419E-2</v>
      </c>
      <c r="L106" s="23">
        <f t="shared" si="21"/>
        <v>0.8898250657482345</v>
      </c>
      <c r="N106" s="21">
        <f t="shared" si="22"/>
        <v>0.97814760073380569</v>
      </c>
      <c r="T106" s="20">
        <f t="shared" si="18"/>
        <v>6.413505085590876E-2</v>
      </c>
    </row>
    <row r="107" spans="9:20" x14ac:dyDescent="0.25">
      <c r="I107">
        <v>13</v>
      </c>
      <c r="J107" s="20">
        <f t="shared" si="19"/>
        <v>0.94939702314958352</v>
      </c>
      <c r="K107" s="22">
        <f t="shared" si="20"/>
        <v>8.9112974562006071E-3</v>
      </c>
      <c r="L107" s="23">
        <f t="shared" si="21"/>
        <v>0.87181923684131024</v>
      </c>
      <c r="N107" s="21">
        <f t="shared" si="22"/>
        <v>0.97437006478523525</v>
      </c>
      <c r="T107" s="20">
        <f t="shared" si="18"/>
        <v>7.4935961046830868E-2</v>
      </c>
    </row>
    <row r="108" spans="9:20" x14ac:dyDescent="0.25">
      <c r="I108">
        <v>14</v>
      </c>
      <c r="J108" s="20">
        <f t="shared" si="19"/>
        <v>0.94147379642946349</v>
      </c>
      <c r="K108" s="22">
        <f t="shared" si="20"/>
        <v>4.1599431311709015E-3</v>
      </c>
      <c r="L108" s="23">
        <f t="shared" si="21"/>
        <v>0.85273096035056428</v>
      </c>
      <c r="N108" s="21">
        <f t="shared" si="22"/>
        <v>0.97029572627599647</v>
      </c>
      <c r="T108" s="20">
        <f t="shared" si="18"/>
        <v>8.6491998923654112E-2</v>
      </c>
    </row>
    <row r="109" spans="9:20" x14ac:dyDescent="0.25">
      <c r="I109">
        <v>15</v>
      </c>
      <c r="J109" s="20">
        <f t="shared" si="19"/>
        <v>0.93301270189221941</v>
      </c>
      <c r="K109" s="22">
        <f t="shared" si="20"/>
        <v>1.8309872917586293E-3</v>
      </c>
      <c r="L109" s="23">
        <f t="shared" si="21"/>
        <v>0.8326360105436007</v>
      </c>
      <c r="N109" s="21">
        <f t="shared" si="22"/>
        <v>0.96592582628906831</v>
      </c>
      <c r="T109" s="20">
        <f t="shared" si="18"/>
        <v>9.8778934986561762E-2</v>
      </c>
    </row>
    <row r="110" spans="9:20" x14ac:dyDescent="0.25">
      <c r="I110">
        <v>16</v>
      </c>
      <c r="J110" s="20">
        <f t="shared" si="19"/>
        <v>0.92402404807821303</v>
      </c>
      <c r="K110" s="22">
        <f t="shared" si="20"/>
        <v>7.5945670958499768E-4</v>
      </c>
      <c r="L110" s="23">
        <f t="shared" si="21"/>
        <v>0.8116133627424531</v>
      </c>
      <c r="N110" s="21">
        <f t="shared" si="22"/>
        <v>0.96126169593831889</v>
      </c>
      <c r="T110" s="20">
        <f t="shared" si="18"/>
        <v>0.11177107645654627</v>
      </c>
    </row>
    <row r="111" spans="9:20" x14ac:dyDescent="0.25">
      <c r="I111">
        <v>17</v>
      </c>
      <c r="J111" s="20">
        <f t="shared" si="19"/>
        <v>0.91451878627752081</v>
      </c>
      <c r="K111" s="22">
        <f t="shared" si="20"/>
        <v>2.9668094180795743E-4</v>
      </c>
      <c r="L111" s="23">
        <f t="shared" si="21"/>
        <v>0.7897447361715062</v>
      </c>
      <c r="N111" s="21">
        <f t="shared" si="22"/>
        <v>0.95630475596303544</v>
      </c>
      <c r="T111" s="20">
        <f t="shared" si="18"/>
        <v>0.12544133526526413</v>
      </c>
    </row>
    <row r="112" spans="9:20" x14ac:dyDescent="0.25">
      <c r="I112">
        <v>18</v>
      </c>
      <c r="J112" s="20">
        <f t="shared" si="19"/>
        <v>0.90450849718747361</v>
      </c>
      <c r="K112" s="22">
        <f t="shared" si="20"/>
        <v>1.0908740281754998E-4</v>
      </c>
      <c r="L112" s="23">
        <f t="shared" si="21"/>
        <v>0.76711412460043726</v>
      </c>
      <c r="N112" s="21">
        <f t="shared" si="22"/>
        <v>0.95105651629515353</v>
      </c>
      <c r="T112" s="20">
        <f t="shared" si="18"/>
        <v>0.13976129970551665</v>
      </c>
    </row>
    <row r="113" spans="9:20" x14ac:dyDescent="0.25">
      <c r="I113">
        <v>19</v>
      </c>
      <c r="J113" s="20">
        <f t="shared" si="19"/>
        <v>0.89400537680336101</v>
      </c>
      <c r="K113" s="22">
        <f t="shared" si="20"/>
        <v>3.7728257730971441E-5</v>
      </c>
      <c r="L113" s="23">
        <f t="shared" si="21"/>
        <v>0.74380731808446421</v>
      </c>
      <c r="N113" s="21">
        <f t="shared" si="22"/>
        <v>0.94551857559931685</v>
      </c>
      <c r="T113" s="20">
        <f t="shared" si="18"/>
        <v>0.15470130954675554</v>
      </c>
    </row>
    <row r="114" spans="9:20" x14ac:dyDescent="0.25">
      <c r="I114">
        <v>20</v>
      </c>
      <c r="J114" s="20">
        <f t="shared" si="19"/>
        <v>0.88302222155948906</v>
      </c>
      <c r="K114" s="22">
        <f t="shared" si="20"/>
        <v>1.2264606466377692E-5</v>
      </c>
      <c r="L114" s="23">
        <f t="shared" si="21"/>
        <v>0.71991141914893408</v>
      </c>
      <c r="N114" s="21">
        <f t="shared" si="22"/>
        <v>0.93969262078590843</v>
      </c>
      <c r="T114" s="20">
        <f t="shared" si="18"/>
        <v>0.17023053441056868</v>
      </c>
    </row>
    <row r="115" spans="9:20" x14ac:dyDescent="0.25">
      <c r="I115">
        <v>21</v>
      </c>
      <c r="J115" s="20">
        <f t="shared" si="19"/>
        <v>0.87157241273869712</v>
      </c>
      <c r="K115" s="22">
        <f t="shared" si="20"/>
        <v>3.7445574223417846E-6</v>
      </c>
      <c r="L115" s="23">
        <f t="shared" si="21"/>
        <v>0.6955143567839065</v>
      </c>
      <c r="N115" s="21">
        <f t="shared" si="22"/>
        <v>0.93358042649720174</v>
      </c>
      <c r="T115" s="20">
        <f t="shared" si="18"/>
        <v>0.18631705519221198</v>
      </c>
    </row>
    <row r="116" spans="9:20" x14ac:dyDescent="0.25">
      <c r="I116">
        <v>22</v>
      </c>
      <c r="J116" s="20">
        <f t="shared" si="19"/>
        <v>0.85966990016932565</v>
      </c>
      <c r="K116" s="22">
        <f t="shared" si="20"/>
        <v>1.0728758480198773E-6</v>
      </c>
      <c r="L116" s="23">
        <f t="shared" si="21"/>
        <v>0.67070440160684663</v>
      </c>
      <c r="N116" s="21">
        <f t="shared" si="22"/>
        <v>0.92718385456678742</v>
      </c>
      <c r="T116" s="20">
        <f t="shared" si="18"/>
        <v>0.20292794830595928</v>
      </c>
    </row>
    <row r="117" spans="9:20" x14ac:dyDescent="0.25">
      <c r="I117">
        <v>23</v>
      </c>
      <c r="J117" s="20">
        <f t="shared" si="19"/>
        <v>0.84732918522949874</v>
      </c>
      <c r="K117" s="22">
        <f t="shared" si="20"/>
        <v>2.8821618583201437E-7</v>
      </c>
      <c r="L117" s="23">
        <f t="shared" si="21"/>
        <v>0.64556968551798133</v>
      </c>
      <c r="N117" s="21">
        <f t="shared" si="22"/>
        <v>0.92050485345244037</v>
      </c>
      <c r="T117" s="20">
        <f t="shared" si="18"/>
        <v>0.22002937252434451</v>
      </c>
    </row>
    <row r="118" spans="9:20" x14ac:dyDescent="0.25">
      <c r="I118">
        <v>24</v>
      </c>
      <c r="J118" s="20">
        <f t="shared" si="19"/>
        <v>0.83456530317942901</v>
      </c>
      <c r="K118" s="22">
        <f t="shared" si="20"/>
        <v>7.2526982003359477E-8</v>
      </c>
      <c r="L118" s="23">
        <f t="shared" si="21"/>
        <v>0.62019772911365711</v>
      </c>
      <c r="N118" s="21">
        <f t="shared" si="22"/>
        <v>0.91354545764260087</v>
      </c>
      <c r="T118" s="20">
        <f t="shared" si="18"/>
        <v>0.23758665817431257</v>
      </c>
    </row>
    <row r="119" spans="9:20" x14ac:dyDescent="0.25">
      <c r="I119">
        <v>25</v>
      </c>
      <c r="J119" s="20">
        <f t="shared" si="19"/>
        <v>0.82139380484326963</v>
      </c>
      <c r="K119" s="22">
        <f t="shared" si="20"/>
        <v>1.7078862635384139E-8</v>
      </c>
      <c r="L119" s="23">
        <f t="shared" si="21"/>
        <v>0.59467498003872132</v>
      </c>
      <c r="N119" s="21">
        <f t="shared" si="22"/>
        <v>0.90630778703664994</v>
      </c>
      <c r="T119" s="20">
        <f t="shared" si="18"/>
        <v>0.25556439844688239</v>
      </c>
    </row>
    <row r="120" spans="9:20" x14ac:dyDescent="0.25">
      <c r="I120">
        <v>26</v>
      </c>
      <c r="J120" s="20">
        <f t="shared" si="19"/>
        <v>0.8078307376628292</v>
      </c>
      <c r="K120" s="22">
        <f t="shared" si="20"/>
        <v>3.7595349338012502E-9</v>
      </c>
      <c r="L120" s="23">
        <f t="shared" si="21"/>
        <v>0.56908636535032864</v>
      </c>
      <c r="N120" s="21">
        <f t="shared" si="22"/>
        <v>0.89879404629916704</v>
      </c>
      <c r="T120" s="20">
        <f t="shared" si="18"/>
        <v>0.27392654257118487</v>
      </c>
    </row>
    <row r="121" spans="9:20" x14ac:dyDescent="0.25">
      <c r="I121">
        <v>27</v>
      </c>
      <c r="J121" s="20">
        <f t="shared" si="19"/>
        <v>0.79389262614623668</v>
      </c>
      <c r="K121" s="22">
        <f t="shared" si="20"/>
        <v>7.7273998381104667E-10</v>
      </c>
      <c r="L121" s="23">
        <f t="shared" si="21"/>
        <v>0.54351486083362466</v>
      </c>
      <c r="N121" s="21">
        <f t="shared" si="22"/>
        <v>0.8910065241883679</v>
      </c>
      <c r="T121" s="20">
        <f t="shared" si="18"/>
        <v>0.29263649059866625</v>
      </c>
    </row>
    <row r="122" spans="9:20" x14ac:dyDescent="0.25">
      <c r="I122">
        <v>28</v>
      </c>
      <c r="J122" s="20">
        <f t="shared" si="19"/>
        <v>0.77959645173537351</v>
      </c>
      <c r="K122" s="22">
        <f t="shared" si="20"/>
        <v>1.481268742951163E-10</v>
      </c>
      <c r="L122" s="23">
        <f t="shared" si="21"/>
        <v>0.51804108005561789</v>
      </c>
      <c r="N122" s="21">
        <f t="shared" si="22"/>
        <v>0.88294759285892699</v>
      </c>
      <c r="T122" s="20">
        <f t="shared" si="18"/>
        <v>0.31165718953889132</v>
      </c>
    </row>
    <row r="123" spans="9:20" x14ac:dyDescent="0.25">
      <c r="I123">
        <v>29</v>
      </c>
      <c r="J123" s="20">
        <f t="shared" si="19"/>
        <v>0.76495963211660234</v>
      </c>
      <c r="K123" s="22">
        <f t="shared" si="20"/>
        <v>2.6447207461566591E-11</v>
      </c>
      <c r="L123" s="23">
        <f t="shared" si="21"/>
        <v>0.49274288576858333</v>
      </c>
      <c r="N123" s="21">
        <f t="shared" si="22"/>
        <v>0.87461970713939574</v>
      </c>
      <c r="T123" s="20">
        <f t="shared" si="18"/>
        <v>0.33095123058471732</v>
      </c>
    </row>
    <row r="124" spans="9:20" x14ac:dyDescent="0.25">
      <c r="I124">
        <v>30</v>
      </c>
      <c r="J124" s="20">
        <f t="shared" si="19"/>
        <v>0.75000000000000011</v>
      </c>
      <c r="K124" s="22">
        <f t="shared" si="20"/>
        <v>4.3921866082153706E-12</v>
      </c>
      <c r="L124" s="23">
        <f t="shared" si="21"/>
        <v>0.46769502608006391</v>
      </c>
      <c r="N124" s="21">
        <f t="shared" si="22"/>
        <v>0.86602540378443871</v>
      </c>
      <c r="T124" s="20">
        <f t="shared" si="18"/>
        <v>0.35048094716167089</v>
      </c>
    </row>
    <row r="125" spans="9:20" x14ac:dyDescent="0.25">
      <c r="I125">
        <v>31</v>
      </c>
      <c r="J125" s="20">
        <f t="shared" si="19"/>
        <v>0.73473578139294549</v>
      </c>
      <c r="K125" s="22">
        <f t="shared" si="20"/>
        <v>6.7750016923385501E-13</v>
      </c>
      <c r="L125" s="23">
        <f t="shared" si="21"/>
        <v>0.44296879759457297</v>
      </c>
      <c r="N125" s="21">
        <f t="shared" si="22"/>
        <v>0.85716730070211233</v>
      </c>
      <c r="T125" s="20">
        <f t="shared" si="18"/>
        <v>0.37020851353415163</v>
      </c>
    </row>
    <row r="126" spans="9:20" x14ac:dyDescent="0.25">
      <c r="I126">
        <v>32</v>
      </c>
      <c r="J126" s="20">
        <f t="shared" si="19"/>
        <v>0.7191855733945387</v>
      </c>
      <c r="K126" s="22">
        <f t="shared" si="20"/>
        <v>9.6916841290459216E-14</v>
      </c>
      <c r="L126" s="23">
        <f t="shared" si="21"/>
        <v>0.41863173750432425</v>
      </c>
      <c r="N126" s="21">
        <f t="shared" si="22"/>
        <v>0.84804809615642596</v>
      </c>
      <c r="T126" s="20">
        <f t="shared" si="18"/>
        <v>0.39009604369959394</v>
      </c>
    </row>
    <row r="127" spans="9:20" x14ac:dyDescent="0.25">
      <c r="I127">
        <v>33</v>
      </c>
      <c r="J127" s="20">
        <f t="shared" si="19"/>
        <v>0.70336832153790019</v>
      </c>
      <c r="K127" s="22">
        <f t="shared" si="20"/>
        <v>1.2836371749866353E-14</v>
      </c>
      <c r="L127" s="23">
        <f t="shared" si="21"/>
        <v>0.39474734636457481</v>
      </c>
      <c r="N127" s="21">
        <f t="shared" si="22"/>
        <v>0.83867056794542405</v>
      </c>
      <c r="T127" s="20">
        <f t="shared" si="18"/>
        <v>0.41010569030098964</v>
      </c>
    </row>
    <row r="128" spans="9:20" x14ac:dyDescent="0.25">
      <c r="I128">
        <v>34</v>
      </c>
      <c r="J128" s="20">
        <f t="shared" si="19"/>
        <v>0.68730329670795587</v>
      </c>
      <c r="K128" s="22">
        <f t="shared" si="20"/>
        <v>1.5713980230418356E-15</v>
      </c>
      <c r="L128" s="23">
        <f t="shared" si="21"/>
        <v>0.37137484303557933</v>
      </c>
      <c r="N128" s="21">
        <f t="shared" si="22"/>
        <v>0.82903757255504162</v>
      </c>
      <c r="T128" s="20">
        <f t="shared" si="18"/>
        <v>0.43019974328815869</v>
      </c>
    </row>
    <row r="129" spans="9:20" x14ac:dyDescent="0.25">
      <c r="I129">
        <v>35</v>
      </c>
      <c r="J129" s="20">
        <f t="shared" si="19"/>
        <v>0.67101007166283433</v>
      </c>
      <c r="K129" s="22">
        <f t="shared" si="20"/>
        <v>1.7747265769727497E-16</v>
      </c>
      <c r="L129" s="23">
        <f t="shared" si="21"/>
        <v>0.348568953009805</v>
      </c>
      <c r="N129" s="21">
        <f t="shared" si="22"/>
        <v>0.8191520442889918</v>
      </c>
      <c r="T129" s="20">
        <f t="shared" si="18"/>
        <v>0.45034072805888636</v>
      </c>
    </row>
    <row r="130" spans="9:20" x14ac:dyDescent="0.25">
      <c r="I130">
        <v>36</v>
      </c>
      <c r="J130" s="20">
        <f t="shared" si="19"/>
        <v>0.65450849718747373</v>
      </c>
      <c r="K130" s="22">
        <f t="shared" si="20"/>
        <v>1.8455593668547945E-17</v>
      </c>
      <c r="L130" s="23">
        <f t="shared" si="21"/>
        <v>0.32637973107214913</v>
      </c>
      <c r="N130" s="21">
        <f t="shared" si="22"/>
        <v>0.80901699437494745</v>
      </c>
      <c r="T130" s="20">
        <f t="shared" si="18"/>
        <v>0.47049150281252627</v>
      </c>
    </row>
    <row r="131" spans="9:20" x14ac:dyDescent="0.25">
      <c r="I131">
        <v>37</v>
      </c>
      <c r="J131" s="20">
        <f t="shared" si="19"/>
        <v>0.63781867790849955</v>
      </c>
      <c r="K131" s="22">
        <f t="shared" si="20"/>
        <v>1.7634854053947162E-18</v>
      </c>
      <c r="L131" s="23">
        <f t="shared" si="21"/>
        <v>0.30485241896473997</v>
      </c>
      <c r="N131" s="21">
        <f t="shared" si="22"/>
        <v>0.79863551004729283</v>
      </c>
      <c r="T131" s="20">
        <f t="shared" si="18"/>
        <v>0.4906153548508555</v>
      </c>
    </row>
    <row r="132" spans="9:20" x14ac:dyDescent="0.25">
      <c r="I132">
        <v>38</v>
      </c>
      <c r="J132" s="20">
        <f t="shared" ref="J132:J163" si="23">$N132^$B$15</f>
        <v>0.62096094779983391</v>
      </c>
      <c r="K132" s="22">
        <f t="shared" ref="K132:K163" si="24">$N132^D$15</f>
        <v>1.5449024562560069E-19</v>
      </c>
      <c r="L132" s="23">
        <f t="shared" ref="L132:L163" si="25">$N132^E$15</f>
        <v>0.2840273384487203</v>
      </c>
      <c r="N132" s="21">
        <f t="shared" ref="N132:N163" si="26">COS(I132*PI()/180)</f>
        <v>0.78801075360672201</v>
      </c>
      <c r="T132" s="20">
        <f t="shared" si="18"/>
        <v>0.51067609556390847</v>
      </c>
    </row>
    <row r="133" spans="9:20" x14ac:dyDescent="0.25">
      <c r="I133">
        <v>39</v>
      </c>
      <c r="J133" s="20">
        <f t="shared" si="23"/>
        <v>0.6039558454088797</v>
      </c>
      <c r="K133" s="22">
        <f t="shared" si="24"/>
        <v>1.2379168657723922E-20</v>
      </c>
      <c r="L133" s="23">
        <f t="shared" si="25"/>
        <v>0.26393981987557708</v>
      </c>
      <c r="N133" s="21">
        <f t="shared" si="26"/>
        <v>0.7771459614569709</v>
      </c>
      <c r="T133" s="20">
        <f t="shared" si="18"/>
        <v>0.53063815384215851</v>
      </c>
    </row>
    <row r="134" spans="9:20" x14ac:dyDescent="0.25">
      <c r="I134">
        <v>40</v>
      </c>
      <c r="J134" s="20">
        <f t="shared" si="23"/>
        <v>0.58682408883346515</v>
      </c>
      <c r="K134" s="22">
        <f t="shared" si="24"/>
        <v>9.0500735066854905E-22</v>
      </c>
      <c r="L134" s="23">
        <f t="shared" si="25"/>
        <v>0.24462016610237794</v>
      </c>
      <c r="N134" s="21">
        <f t="shared" si="26"/>
        <v>0.76604444311897801</v>
      </c>
      <c r="T134" s="20">
        <f t="shared" si="18"/>
        <v>0.55046666766076657</v>
      </c>
    </row>
    <row r="135" spans="9:20" x14ac:dyDescent="0.25">
      <c r="I135">
        <v>41</v>
      </c>
      <c r="J135" s="20">
        <f t="shared" si="23"/>
        <v>0.56958655048003293</v>
      </c>
      <c r="K135" s="22">
        <f t="shared" si="24"/>
        <v>6.0203237982603514E-23</v>
      </c>
      <c r="L135" s="23">
        <f t="shared" si="25"/>
        <v>0.2260936513109823</v>
      </c>
      <c r="N135" s="21">
        <f t="shared" si="26"/>
        <v>0.75470958022277213</v>
      </c>
      <c r="T135" s="20">
        <f t="shared" si="18"/>
        <v>0.57012757358667754</v>
      </c>
    </row>
    <row r="136" spans="9:20" x14ac:dyDescent="0.25">
      <c r="I136">
        <v>42</v>
      </c>
      <c r="J136" s="20">
        <f t="shared" si="23"/>
        <v>0.55226423163382676</v>
      </c>
      <c r="K136" s="22">
        <f t="shared" si="24"/>
        <v>3.6337395897974836E-24</v>
      </c>
      <c r="L136" s="23">
        <f t="shared" si="25"/>
        <v>0.20838055402318725</v>
      </c>
      <c r="N136" s="21">
        <f t="shared" si="26"/>
        <v>0.74314482547739424</v>
      </c>
      <c r="T136" s="20">
        <f t="shared" si="18"/>
        <v>0.5895876939650726</v>
      </c>
    </row>
    <row r="137" spans="9:20" x14ac:dyDescent="0.25">
      <c r="I137">
        <v>43</v>
      </c>
      <c r="J137" s="20">
        <f t="shared" si="23"/>
        <v>0.53487823687206282</v>
      </c>
      <c r="K137" s="22">
        <f t="shared" si="24"/>
        <v>1.9839416169341919E-25</v>
      </c>
      <c r="L137" s="23">
        <f t="shared" si="25"/>
        <v>0.19149622334401137</v>
      </c>
      <c r="N137" s="21">
        <f t="shared" si="26"/>
        <v>0.73135370161917057</v>
      </c>
      <c r="T137" s="20">
        <f t="shared" si="18"/>
        <v>0.60881482154808131</v>
      </c>
    </row>
    <row r="138" spans="9:20" x14ac:dyDescent="0.25">
      <c r="I138">
        <v>44</v>
      </c>
      <c r="J138" s="20">
        <f t="shared" si="23"/>
        <v>0.51744974835125057</v>
      </c>
      <c r="K138" s="22">
        <f t="shared" si="24"/>
        <v>9.766272666110387E-27</v>
      </c>
      <c r="L138" s="23">
        <f t="shared" si="25"/>
        <v>0.17545117721601539</v>
      </c>
      <c r="N138" s="21">
        <f t="shared" si="26"/>
        <v>0.71933980033865119</v>
      </c>
      <c r="T138" s="20">
        <f t="shared" si="18"/>
        <v>0.62777780133572614</v>
      </c>
    </row>
    <row r="139" spans="9:20" x14ac:dyDescent="0.25">
      <c r="I139">
        <v>45</v>
      </c>
      <c r="J139" s="20">
        <f t="shared" si="23"/>
        <v>0.50000000000000011</v>
      </c>
      <c r="K139" s="22">
        <f t="shared" si="24"/>
        <v>4.3195489217226967E-28</v>
      </c>
      <c r="L139" s="23">
        <f t="shared" si="25"/>
        <v>0.16025123123075588</v>
      </c>
      <c r="N139" s="21">
        <f t="shared" si="26"/>
        <v>0.70710678118654757</v>
      </c>
      <c r="T139" s="20">
        <f t="shared" si="18"/>
        <v>0.64644660940672616</v>
      </c>
    </row>
    <row r="140" spans="9:20" x14ac:dyDescent="0.25">
      <c r="I140">
        <v>46</v>
      </c>
      <c r="J140" s="20">
        <f t="shared" si="23"/>
        <v>0.48255025164874965</v>
      </c>
      <c r="K140" s="22">
        <f t="shared" si="24"/>
        <v>1.7101513864554269E-29</v>
      </c>
      <c r="L140" s="23">
        <f t="shared" si="25"/>
        <v>0.14589765632101276</v>
      </c>
      <c r="N140" s="21">
        <f t="shared" si="26"/>
        <v>0.69465837045899737</v>
      </c>
      <c r="T140" s="20">
        <f t="shared" si="18"/>
        <v>0.66479242852510045</v>
      </c>
    </row>
    <row r="141" spans="9:20" x14ac:dyDescent="0.25">
      <c r="I141">
        <v>47</v>
      </c>
      <c r="J141" s="20">
        <f t="shared" si="23"/>
        <v>0.46512176312793729</v>
      </c>
      <c r="K141" s="22">
        <f t="shared" si="24"/>
        <v>6.0363848721973722E-31</v>
      </c>
      <c r="L141" s="23">
        <f t="shared" si="25"/>
        <v>0.1323873634511443</v>
      </c>
      <c r="N141" s="21">
        <f t="shared" si="26"/>
        <v>0.68199836006249848</v>
      </c>
      <c r="T141" s="20">
        <f t="shared" si="18"/>
        <v>0.6827877203173689</v>
      </c>
    </row>
    <row r="142" spans="9:20" x14ac:dyDescent="0.25">
      <c r="I142">
        <v>48</v>
      </c>
      <c r="J142" s="20">
        <f t="shared" si="23"/>
        <v>0.44773576836617329</v>
      </c>
      <c r="K142" s="22">
        <f t="shared" si="24"/>
        <v>1.8914585076547206E-32</v>
      </c>
      <c r="L142" s="23">
        <f t="shared" si="25"/>
        <v>0.11971311323440288</v>
      </c>
      <c r="N142" s="21">
        <f t="shared" si="26"/>
        <v>0.66913060635885824</v>
      </c>
      <c r="T142" s="20">
        <f t="shared" si="18"/>
        <v>0.70040629382459318</v>
      </c>
    </row>
    <row r="143" spans="9:20" x14ac:dyDescent="0.25">
      <c r="I143">
        <v>49</v>
      </c>
      <c r="J143" s="20">
        <f t="shared" si="23"/>
        <v>0.43041344951996724</v>
      </c>
      <c r="K143" s="22">
        <f t="shared" si="24"/>
        <v>5.23703084735473E-34</v>
      </c>
      <c r="L143" s="23">
        <f t="shared" si="25"/>
        <v>0.10786374823676911</v>
      </c>
      <c r="N143" s="21">
        <f t="shared" si="26"/>
        <v>0.65605902899050728</v>
      </c>
      <c r="T143" s="20">
        <f t="shared" si="18"/>
        <v>0.71762337024347556</v>
      </c>
    </row>
    <row r="144" spans="9:20" x14ac:dyDescent="0.25">
      <c r="I144">
        <v>50</v>
      </c>
      <c r="J144" s="20">
        <f t="shared" si="23"/>
        <v>0.41317591116653485</v>
      </c>
      <c r="K144" s="22">
        <f t="shared" si="24"/>
        <v>1.2749073576891674E-35</v>
      </c>
      <c r="L144" s="23">
        <f t="shared" si="25"/>
        <v>9.6824445578147941E-2</v>
      </c>
      <c r="N144" s="21">
        <f t="shared" si="26"/>
        <v>0.64278760968653936</v>
      </c>
      <c r="T144" s="20">
        <f t="shared" si="18"/>
        <v>0.73441564368120515</v>
      </c>
    </row>
    <row r="145" spans="9:20" x14ac:dyDescent="0.25">
      <c r="I145">
        <v>51</v>
      </c>
      <c r="J145" s="20">
        <f t="shared" si="23"/>
        <v>0.39604415459112041</v>
      </c>
      <c r="K145" s="22">
        <f t="shared" si="24"/>
        <v>2.7142168053718097E-37</v>
      </c>
      <c r="L145" s="23">
        <f t="shared" si="25"/>
        <v>8.6576987314716608E-2</v>
      </c>
      <c r="N145" s="21">
        <f t="shared" si="26"/>
        <v>0.6293203910498375</v>
      </c>
      <c r="T145" s="20">
        <f t="shared" si="18"/>
        <v>0.75076133775971376</v>
      </c>
    </row>
    <row r="146" spans="9:20" x14ac:dyDescent="0.25">
      <c r="I146">
        <v>52</v>
      </c>
      <c r="J146" s="20">
        <f t="shared" si="23"/>
        <v>0.37903905220016615</v>
      </c>
      <c r="K146" s="22">
        <f t="shared" si="24"/>
        <v>5.0241560953601295E-39</v>
      </c>
      <c r="L146" s="23">
        <f t="shared" si="25"/>
        <v>7.7100045981789517E-2</v>
      </c>
      <c r="N146" s="21">
        <f t="shared" si="26"/>
        <v>0.61566147532565829</v>
      </c>
      <c r="T146" s="20">
        <f t="shared" si="18"/>
        <v>0.76664025791640644</v>
      </c>
    </row>
    <row r="147" spans="9:20" x14ac:dyDescent="0.25">
      <c r="I147">
        <v>53</v>
      </c>
      <c r="J147" s="20">
        <f t="shared" si="23"/>
        <v>0.3621813220915005</v>
      </c>
      <c r="K147" s="22">
        <f t="shared" si="24"/>
        <v>8.0354082688252033E-41</v>
      </c>
      <c r="L147" s="23">
        <f t="shared" si="25"/>
        <v>6.8369482595481673E-2</v>
      </c>
      <c r="N147" s="21">
        <f t="shared" si="26"/>
        <v>0.60181502315204838</v>
      </c>
      <c r="T147" s="20">
        <f t="shared" si="18"/>
        <v>0.78203383926026415</v>
      </c>
    </row>
    <row r="148" spans="9:20" x14ac:dyDescent="0.25">
      <c r="I148">
        <v>54</v>
      </c>
      <c r="J148" s="20">
        <f t="shared" si="23"/>
        <v>0.34549150281252627</v>
      </c>
      <c r="K148" s="22">
        <f t="shared" si="24"/>
        <v>1.1028675950382888E-42</v>
      </c>
      <c r="L148" s="23">
        <f t="shared" si="25"/>
        <v>6.0358654354269445E-2</v>
      </c>
      <c r="N148" s="21">
        <f t="shared" si="26"/>
        <v>0.58778525229247314</v>
      </c>
      <c r="T148" s="20">
        <f t="shared" si="18"/>
        <v>0.79692518985443361</v>
      </c>
    </row>
    <row r="149" spans="9:20" x14ac:dyDescent="0.25">
      <c r="I149">
        <v>55</v>
      </c>
      <c r="J149" s="20">
        <f t="shared" si="23"/>
        <v>0.32898992833716573</v>
      </c>
      <c r="K149" s="22">
        <f t="shared" si="24"/>
        <v>1.2894335281386122E-44</v>
      </c>
      <c r="L149" s="23">
        <f t="shared" si="25"/>
        <v>5.3038729248597177E-2</v>
      </c>
      <c r="N149" s="21">
        <f t="shared" si="26"/>
        <v>0.57357643635104616</v>
      </c>
      <c r="T149" s="20">
        <f t="shared" si="18"/>
        <v>0.8112991293089824</v>
      </c>
    </row>
    <row r="150" spans="9:20" x14ac:dyDescent="0.25">
      <c r="I150">
        <v>56</v>
      </c>
      <c r="J150" s="20">
        <f t="shared" si="23"/>
        <v>0.31269670329204396</v>
      </c>
      <c r="K150" s="22">
        <f t="shared" si="24"/>
        <v>1.2739138534161431E-46</v>
      </c>
      <c r="L150" s="23">
        <f t="shared" si="25"/>
        <v>4.6379004778079186E-2</v>
      </c>
      <c r="N150" s="21">
        <f t="shared" si="26"/>
        <v>0.55919290347074679</v>
      </c>
      <c r="T150" s="20">
        <f t="shared" si="18"/>
        <v>0.82514222258039127</v>
      </c>
    </row>
    <row r="151" spans="9:20" x14ac:dyDescent="0.25">
      <c r="I151">
        <v>57</v>
      </c>
      <c r="J151" s="20">
        <f t="shared" si="23"/>
        <v>0.29663167846210003</v>
      </c>
      <c r="K151" s="22">
        <f t="shared" si="24"/>
        <v>1.0542269493873667E-48</v>
      </c>
      <c r="L151" s="23">
        <f t="shared" si="25"/>
        <v>4.0347227991538316E-2</v>
      </c>
      <c r="N151" s="21">
        <f t="shared" si="26"/>
        <v>0.5446390350150272</v>
      </c>
      <c r="T151" s="20">
        <f t="shared" si="18"/>
        <v>0.83844280888751399</v>
      </c>
    </row>
    <row r="152" spans="9:20" x14ac:dyDescent="0.25">
      <c r="I152">
        <v>58</v>
      </c>
      <c r="J152" s="20">
        <f t="shared" si="23"/>
        <v>0.28081442660546124</v>
      </c>
      <c r="K152" s="22">
        <f t="shared" si="24"/>
        <v>7.2378848178158328E-51</v>
      </c>
      <c r="L152" s="23">
        <f t="shared" si="25"/>
        <v>3.4909914104798954E-2</v>
      </c>
      <c r="N152" s="21">
        <f t="shared" si="26"/>
        <v>0.5299192642332049</v>
      </c>
      <c r="T152" s="20">
        <f t="shared" si="18"/>
        <v>0.85119102566716465</v>
      </c>
    </row>
    <row r="153" spans="9:20" x14ac:dyDescent="0.25">
      <c r="I153">
        <v>59</v>
      </c>
      <c r="J153" s="20">
        <f t="shared" si="23"/>
        <v>0.26526421860705479</v>
      </c>
      <c r="K153" s="22">
        <f t="shared" si="24"/>
        <v>4.0794465259341628E-53</v>
      </c>
      <c r="L153" s="23">
        <f t="shared" si="25"/>
        <v>3.0032661014346627E-2</v>
      </c>
      <c r="N153" s="21">
        <f t="shared" si="26"/>
        <v>0.51503807491005438</v>
      </c>
      <c r="T153" s="20">
        <f t="shared" si="18"/>
        <v>0.86337882750610273</v>
      </c>
    </row>
    <row r="154" spans="9:20" x14ac:dyDescent="0.25">
      <c r="I154">
        <v>60</v>
      </c>
      <c r="J154" s="20">
        <f t="shared" si="23"/>
        <v>0.25000000000000011</v>
      </c>
      <c r="K154" s="22">
        <f t="shared" si="24"/>
        <v>1.8658502887155977E-55</v>
      </c>
      <c r="L154" s="23">
        <f t="shared" si="25"/>
        <v>2.5680457110973196E-2</v>
      </c>
      <c r="N154" s="21">
        <f t="shared" si="26"/>
        <v>0.50000000000000011</v>
      </c>
      <c r="T154" s="20">
        <f t="shared" si="18"/>
        <v>0.87499999999999989</v>
      </c>
    </row>
    <row r="155" spans="9:20" x14ac:dyDescent="0.25">
      <c r="I155">
        <v>61</v>
      </c>
      <c r="J155" s="20">
        <f t="shared" si="23"/>
        <v>0.23504036788339761</v>
      </c>
      <c r="K155" s="22">
        <f t="shared" si="24"/>
        <v>6.8374824285698099E-58</v>
      </c>
      <c r="L155" s="23">
        <f t="shared" si="25"/>
        <v>2.181797990548975E-2</v>
      </c>
      <c r="N155" s="21">
        <f t="shared" si="26"/>
        <v>0.48480962024633711</v>
      </c>
      <c r="T155" s="20">
        <f t="shared" si="18"/>
        <v>0.88605016850389062</v>
      </c>
    </row>
    <row r="156" spans="9:20" x14ac:dyDescent="0.25">
      <c r="I156">
        <v>62</v>
      </c>
      <c r="J156" s="20">
        <f t="shared" si="23"/>
        <v>0.22040354826462666</v>
      </c>
      <c r="K156" s="22">
        <f t="shared" si="24"/>
        <v>1.9793798180999195E-60</v>
      </c>
      <c r="L156" s="23">
        <f t="shared" si="25"/>
        <v>1.8409883107427853E-2</v>
      </c>
      <c r="N156" s="21">
        <f t="shared" si="26"/>
        <v>0.46947156278589086</v>
      </c>
      <c r="T156" s="20">
        <f t="shared" si="18"/>
        <v>0.8965268017526502</v>
      </c>
    </row>
    <row r="157" spans="9:20" x14ac:dyDescent="0.25">
      <c r="I157">
        <v>63</v>
      </c>
      <c r="J157" s="20">
        <f t="shared" si="23"/>
        <v>0.20610737385376346</v>
      </c>
      <c r="K157" s="22">
        <f t="shared" si="24"/>
        <v>4.4562693139089256E-63</v>
      </c>
      <c r="L157" s="23">
        <f t="shared" si="25"/>
        <v>1.5421069946153639E-2</v>
      </c>
      <c r="N157" s="21">
        <f t="shared" si="26"/>
        <v>0.4539904997395468</v>
      </c>
      <c r="T157" s="20">
        <f t="shared" si="18"/>
        <v>0.90642921034412427</v>
      </c>
    </row>
    <row r="158" spans="9:20" x14ac:dyDescent="0.25">
      <c r="I158">
        <v>64</v>
      </c>
      <c r="J158" s="20">
        <f t="shared" si="23"/>
        <v>0.19216926233717091</v>
      </c>
      <c r="K158" s="22">
        <f t="shared" si="24"/>
        <v>7.6673225406847965E-66</v>
      </c>
      <c r="L158" s="23">
        <f t="shared" si="25"/>
        <v>1.2816950690579422E-2</v>
      </c>
      <c r="N158" s="21">
        <f t="shared" si="26"/>
        <v>0.43837114678907746</v>
      </c>
      <c r="T158" s="20">
        <f t="shared" si="18"/>
        <v>0.91575854009164326</v>
      </c>
    </row>
    <row r="159" spans="9:20" x14ac:dyDescent="0.25">
      <c r="I159">
        <v>65</v>
      </c>
      <c r="J159" s="20">
        <f t="shared" si="23"/>
        <v>0.17860619515673035</v>
      </c>
      <c r="K159" s="22">
        <f t="shared" si="24"/>
        <v>9.8871234143900817E-69</v>
      </c>
      <c r="L159" s="23">
        <f t="shared" si="25"/>
        <v>1.0563682507144003E-2</v>
      </c>
      <c r="N159" s="21">
        <f t="shared" si="26"/>
        <v>0.42261826174069944</v>
      </c>
      <c r="T159" s="20">
        <f t="shared" ref="T159:T184" si="27">1-$N159^($B$15+1)</f>
        <v>0.92451776026674248</v>
      </c>
    </row>
    <row r="160" spans="9:20" x14ac:dyDescent="0.25">
      <c r="I160">
        <v>66</v>
      </c>
      <c r="J160" s="20">
        <f t="shared" si="23"/>
        <v>0.16543469682057088</v>
      </c>
      <c r="K160" s="22">
        <f t="shared" si="24"/>
        <v>9.3482644327136267E-72</v>
      </c>
      <c r="L160" s="23">
        <f t="shared" si="25"/>
        <v>8.6283899942700484E-3</v>
      </c>
      <c r="N160" s="21">
        <f t="shared" si="26"/>
        <v>0.40673664307580021</v>
      </c>
      <c r="T160" s="20">
        <f t="shared" si="27"/>
        <v>0.9327116467669383</v>
      </c>
    </row>
    <row r="161" spans="9:20" x14ac:dyDescent="0.25">
      <c r="I161">
        <v>67</v>
      </c>
      <c r="J161" s="20">
        <f t="shared" si="23"/>
        <v>0.15267081477050151</v>
      </c>
      <c r="K161" s="22">
        <f t="shared" si="24"/>
        <v>6.3224772131148966E-75</v>
      </c>
      <c r="L161" s="23">
        <f t="shared" si="25"/>
        <v>6.9793649433065666E-3</v>
      </c>
      <c r="N161" s="21">
        <f t="shared" si="26"/>
        <v>0.39073112848927394</v>
      </c>
      <c r="T161" s="20">
        <f t="shared" si="27"/>
        <v>0.94034676025734498</v>
      </c>
    </row>
    <row r="162" spans="9:20" x14ac:dyDescent="0.25">
      <c r="I162">
        <v>68</v>
      </c>
      <c r="J162" s="20">
        <f t="shared" si="23"/>
        <v>0.14033009983067438</v>
      </c>
      <c r="K162" s="22">
        <f t="shared" si="24"/>
        <v>2.9741432469135127E-78</v>
      </c>
      <c r="L162" s="23">
        <f t="shared" si="25"/>
        <v>5.5862440991396945E-3</v>
      </c>
      <c r="N162" s="21">
        <f t="shared" si="26"/>
        <v>0.37460659341591196</v>
      </c>
      <c r="T162" s="20">
        <f t="shared" si="27"/>
        <v>0.94743141934871622</v>
      </c>
    </row>
    <row r="163" spans="9:20" x14ac:dyDescent="0.25">
      <c r="I163">
        <v>69</v>
      </c>
      <c r="J163" s="20">
        <f t="shared" si="23"/>
        <v>0.12842758726130296</v>
      </c>
      <c r="K163" s="22">
        <f t="shared" si="24"/>
        <v>9.4248211592225861E-82</v>
      </c>
      <c r="L163" s="23">
        <f t="shared" si="25"/>
        <v>4.4201639262384492E-3</v>
      </c>
      <c r="N163" s="21">
        <f t="shared" si="26"/>
        <v>0.35836794954530038</v>
      </c>
      <c r="T163" s="20">
        <f t="shared" si="27"/>
        <v>0.95397566888811669</v>
      </c>
    </row>
    <row r="164" spans="9:20" x14ac:dyDescent="0.25">
      <c r="I164">
        <v>70</v>
      </c>
      <c r="J164" s="20">
        <f t="shared" ref="J164:J184" si="28">$N164^$B$15</f>
        <v>0.11697777844051105</v>
      </c>
      <c r="K164" s="22">
        <f t="shared" ref="K164:K184" si="29">$N164^D$15</f>
        <v>1.9395536807081416E-85</v>
      </c>
      <c r="L164" s="23">
        <f t="shared" ref="L164:L184" si="30">$N164^E$15</f>
        <v>3.4538916258654126E-3</v>
      </c>
      <c r="N164" s="21">
        <f t="shared" ref="N164:N184" si="31">COS(I164*PI()/180)</f>
        <v>0.34202014332566882</v>
      </c>
      <c r="T164" s="20">
        <f t="shared" si="27"/>
        <v>0.95999124345185805</v>
      </c>
    </row>
    <row r="165" spans="9:20" x14ac:dyDescent="0.25">
      <c r="I165">
        <v>71</v>
      </c>
      <c r="J165" s="20">
        <f t="shared" si="28"/>
        <v>0.10599462319663908</v>
      </c>
      <c r="K165" s="22">
        <f t="shared" si="29"/>
        <v>2.4846954682947543E-89</v>
      </c>
      <c r="L165" s="23">
        <f t="shared" si="30"/>
        <v>2.6619318954651241E-3</v>
      </c>
      <c r="N165" s="21">
        <f t="shared" si="31"/>
        <v>0.32556815445715676</v>
      </c>
      <c r="T165" s="20">
        <f t="shared" si="27"/>
        <v>0.96549152614348843</v>
      </c>
    </row>
    <row r="166" spans="9:20" x14ac:dyDescent="0.25">
      <c r="I166">
        <v>72</v>
      </c>
      <c r="J166" s="20">
        <f t="shared" si="28"/>
        <v>9.5491502812526302E-2</v>
      </c>
      <c r="K166" s="22">
        <f t="shared" si="29"/>
        <v>1.8863642982305331E-93</v>
      </c>
      <c r="L166" s="23">
        <f t="shared" si="30"/>
        <v>2.0206091697610581E-3</v>
      </c>
      <c r="N166" s="21">
        <f t="shared" si="31"/>
        <v>0.30901699437494745</v>
      </c>
      <c r="T166" s="20">
        <f t="shared" si="27"/>
        <v>0.97049150281252627</v>
      </c>
    </row>
    <row r="167" spans="9:20" x14ac:dyDescent="0.25">
      <c r="I167">
        <v>73</v>
      </c>
      <c r="J167" s="20">
        <f t="shared" si="28"/>
        <v>8.5481213722479174E-2</v>
      </c>
      <c r="K167" s="22">
        <f t="shared" si="29"/>
        <v>8.0117466147653873E-98</v>
      </c>
      <c r="L167" s="23">
        <f t="shared" si="30"/>
        <v>1.5081253327840225E-3</v>
      </c>
      <c r="N167" s="21">
        <f t="shared" si="31"/>
        <v>0.29237170472273677</v>
      </c>
      <c r="T167" s="20">
        <f t="shared" si="27"/>
        <v>0.97500771182219015</v>
      </c>
    </row>
    <row r="168" spans="9:20" x14ac:dyDescent="0.25">
      <c r="I168">
        <v>74</v>
      </c>
      <c r="J168" s="20">
        <f t="shared" si="28"/>
        <v>7.5975951921787008E-2</v>
      </c>
      <c r="K168" s="22">
        <f t="shared" si="29"/>
        <v>1.7782197861404963E-102</v>
      </c>
      <c r="L168" s="23">
        <f t="shared" si="30"/>
        <v>1.1045931388891288E-3</v>
      </c>
      <c r="N168" s="21">
        <f t="shared" si="31"/>
        <v>0.27563735581699916</v>
      </c>
      <c r="T168" s="20">
        <f t="shared" si="27"/>
        <v>0.97905818950659917</v>
      </c>
    </row>
    <row r="169" spans="9:20" x14ac:dyDescent="0.25">
      <c r="I169">
        <v>75</v>
      </c>
      <c r="J169" s="20">
        <f t="shared" si="28"/>
        <v>6.698729810778066E-2</v>
      </c>
      <c r="K169" s="22">
        <f t="shared" si="29"/>
        <v>1.9013770961544721E-107</v>
      </c>
      <c r="L169" s="23">
        <f t="shared" si="30"/>
        <v>7.9204582684092137E-4</v>
      </c>
      <c r="N169" s="21">
        <f t="shared" si="31"/>
        <v>0.25881904510252074</v>
      </c>
      <c r="T169" s="20">
        <f t="shared" si="27"/>
        <v>0.98266241146974631</v>
      </c>
    </row>
    <row r="170" spans="9:20" x14ac:dyDescent="0.25">
      <c r="I170">
        <v>76</v>
      </c>
      <c r="J170" s="20">
        <f t="shared" si="28"/>
        <v>5.852620357053661E-2</v>
      </c>
      <c r="K170" s="22">
        <f t="shared" si="29"/>
        <v>8.8780694558202944E-113</v>
      </c>
      <c r="L170" s="23">
        <f t="shared" si="30"/>
        <v>5.5442365240728549E-4</v>
      </c>
      <c r="N170" s="21">
        <f t="shared" si="31"/>
        <v>0.2419218955996679</v>
      </c>
      <c r="T170" s="20">
        <f t="shared" si="27"/>
        <v>0.9858412298899637</v>
      </c>
    </row>
    <row r="171" spans="9:20" x14ac:dyDescent="0.25">
      <c r="I171">
        <v>77</v>
      </c>
      <c r="J171" s="20">
        <f t="shared" si="28"/>
        <v>5.0602976850416467E-2</v>
      </c>
      <c r="K171" s="22">
        <f t="shared" si="29"/>
        <v>1.6053864262219925E-118</v>
      </c>
      <c r="L171" s="23">
        <f t="shared" si="30"/>
        <v>3.775382999065362E-4</v>
      </c>
      <c r="N171" s="21">
        <f t="shared" si="31"/>
        <v>0.22495105434386492</v>
      </c>
      <c r="T171" s="20">
        <f t="shared" si="27"/>
        <v>0.98861680700456067</v>
      </c>
    </row>
    <row r="172" spans="9:20" x14ac:dyDescent="0.25">
      <c r="I172">
        <v>78</v>
      </c>
      <c r="J172" s="20">
        <f t="shared" si="28"/>
        <v>4.3227271178699601E-2</v>
      </c>
      <c r="K172" s="22">
        <f t="shared" si="29"/>
        <v>9.6860913763847062E-125</v>
      </c>
      <c r="L172" s="23">
        <f t="shared" si="30"/>
        <v>2.4901636030929289E-4</v>
      </c>
      <c r="N172" s="21">
        <f t="shared" si="31"/>
        <v>0.20791169081775945</v>
      </c>
      <c r="T172" s="20">
        <f t="shared" si="27"/>
        <v>0.99101254495979874</v>
      </c>
    </row>
    <row r="173" spans="9:20" x14ac:dyDescent="0.25">
      <c r="I173">
        <v>79</v>
      </c>
      <c r="J173" s="20">
        <f t="shared" si="28"/>
        <v>3.6408072716606336E-2</v>
      </c>
      <c r="K173" s="22">
        <f t="shared" si="29"/>
        <v>1.6158502205524581E-131</v>
      </c>
      <c r="L173" s="23">
        <f t="shared" si="30"/>
        <v>1.5822328160037906E-4</v>
      </c>
      <c r="N173" s="21">
        <f t="shared" si="31"/>
        <v>0.19080899537654492</v>
      </c>
      <c r="T173" s="20">
        <f t="shared" si="27"/>
        <v>0.99305301222134812</v>
      </c>
    </row>
    <row r="174" spans="9:20" x14ac:dyDescent="0.25">
      <c r="I174">
        <v>80</v>
      </c>
      <c r="J174" s="20">
        <f t="shared" si="28"/>
        <v>3.0153689607045831E-2</v>
      </c>
      <c r="K174" s="22">
        <f t="shared" si="29"/>
        <v>5.8522740895835265E-139</v>
      </c>
      <c r="L174" s="23">
        <f t="shared" si="30"/>
        <v>9.6169405334617277E-5</v>
      </c>
      <c r="N174" s="21">
        <f t="shared" si="31"/>
        <v>0.17364817766693041</v>
      </c>
      <c r="T174" s="20">
        <f t="shared" si="27"/>
        <v>0.99476386674980222</v>
      </c>
    </row>
    <row r="175" spans="9:20" x14ac:dyDescent="0.25">
      <c r="I175">
        <v>81</v>
      </c>
      <c r="J175" s="20">
        <f t="shared" si="28"/>
        <v>2.4471741852423231E-2</v>
      </c>
      <c r="K175" s="22">
        <f t="shared" si="29"/>
        <v>3.3468252963297332E-147</v>
      </c>
      <c r="L175" s="23">
        <f t="shared" si="30"/>
        <v>5.5399901390861579E-5</v>
      </c>
      <c r="N175" s="21">
        <f t="shared" si="31"/>
        <v>0.15643446504023092</v>
      </c>
      <c r="T175" s="20">
        <f t="shared" si="27"/>
        <v>0.99617177615471353</v>
      </c>
    </row>
    <row r="176" spans="9:20" x14ac:dyDescent="0.25">
      <c r="I176">
        <v>82</v>
      </c>
      <c r="J176" s="20">
        <f t="shared" si="28"/>
        <v>1.9369152030840636E-2</v>
      </c>
      <c r="K176" s="22">
        <f t="shared" si="29"/>
        <v>1.9635141908692918E-156</v>
      </c>
      <c r="L176" s="23">
        <f t="shared" si="30"/>
        <v>2.9870601339107365E-5</v>
      </c>
      <c r="N176" s="21">
        <f t="shared" si="31"/>
        <v>0.13917310096006569</v>
      </c>
      <c r="T176" s="20">
        <f t="shared" si="27"/>
        <v>0.99730433504890093</v>
      </c>
    </row>
    <row r="177" spans="9:20" x14ac:dyDescent="0.25">
      <c r="I177">
        <v>83</v>
      </c>
      <c r="J177" s="20">
        <f t="shared" si="28"/>
        <v>1.4852136862001765E-2</v>
      </c>
      <c r="K177" s="22">
        <f t="shared" si="29"/>
        <v>6.4555978725586583E-167</v>
      </c>
      <c r="L177" s="23">
        <f t="shared" si="30"/>
        <v>1.4811911261485793E-5</v>
      </c>
      <c r="N177" s="21">
        <f t="shared" si="31"/>
        <v>0.12186934340514749</v>
      </c>
      <c r="T177" s="20">
        <f t="shared" si="27"/>
        <v>0.99818997983246449</v>
      </c>
    </row>
    <row r="178" spans="9:20" x14ac:dyDescent="0.25">
      <c r="I178">
        <v>84</v>
      </c>
      <c r="J178" s="20">
        <f t="shared" si="28"/>
        <v>1.0926199633097178E-2</v>
      </c>
      <c r="K178" s="22">
        <f t="shared" si="29"/>
        <v>4.9062709730203318E-179</v>
      </c>
      <c r="L178" s="23">
        <f t="shared" si="30"/>
        <v>6.5831608618712625E-6</v>
      </c>
      <c r="N178" s="21">
        <f t="shared" si="31"/>
        <v>0.10452846326765346</v>
      </c>
      <c r="T178" s="20">
        <f t="shared" si="27"/>
        <v>0.99885790114299677</v>
      </c>
    </row>
    <row r="179" spans="9:20" x14ac:dyDescent="0.25">
      <c r="I179">
        <v>85</v>
      </c>
      <c r="J179" s="20">
        <f t="shared" si="28"/>
        <v>7.5961234938959638E-3</v>
      </c>
      <c r="K179" s="22">
        <f t="shared" si="29"/>
        <v>2.1838934599379854E-193</v>
      </c>
      <c r="L179" s="23">
        <f t="shared" si="30"/>
        <v>2.5199239909262231E-6</v>
      </c>
      <c r="N179" s="21">
        <f t="shared" si="31"/>
        <v>8.7155742747658138E-2</v>
      </c>
      <c r="T179" s="20">
        <f t="shared" si="27"/>
        <v>0.99933795421488658</v>
      </c>
    </row>
    <row r="180" spans="9:20" x14ac:dyDescent="0.25">
      <c r="I180">
        <v>86</v>
      </c>
      <c r="J180" s="20">
        <f t="shared" si="28"/>
        <v>4.8659656292148641E-3</v>
      </c>
      <c r="K180" s="22">
        <f t="shared" si="29"/>
        <v>5.7079718524181714E-211</v>
      </c>
      <c r="L180" s="23">
        <f t="shared" si="30"/>
        <v>7.770388250675233E-7</v>
      </c>
      <c r="N180" s="21">
        <f t="shared" si="31"/>
        <v>6.9756473744125455E-2</v>
      </c>
      <c r="T180" s="20">
        <f t="shared" si="27"/>
        <v>0.9996605673963459</v>
      </c>
    </row>
    <row r="181" spans="9:20" x14ac:dyDescent="0.25">
      <c r="I181">
        <v>87</v>
      </c>
      <c r="J181" s="20">
        <f t="shared" si="28"/>
        <v>2.7390523158633455E-3</v>
      </c>
      <c r="K181" s="22">
        <f t="shared" si="29"/>
        <v>1.174656700828797E-233</v>
      </c>
      <c r="L181" s="23">
        <f t="shared" si="30"/>
        <v>1.7028792329119207E-7</v>
      </c>
      <c r="N181" s="21">
        <f t="shared" si="31"/>
        <v>5.2335956242943966E-2</v>
      </c>
      <c r="T181" s="20">
        <f t="shared" si="27"/>
        <v>0.99985664907784988</v>
      </c>
    </row>
    <row r="182" spans="9:20" x14ac:dyDescent="0.25">
      <c r="I182">
        <v>88</v>
      </c>
      <c r="J182" s="20">
        <f t="shared" si="28"/>
        <v>1.2179748700878838E-3</v>
      </c>
      <c r="K182" s="22">
        <f t="shared" si="29"/>
        <v>1.1897946421794172E-265</v>
      </c>
      <c r="L182" s="23">
        <f t="shared" si="30"/>
        <v>2.0019057030368997E-8</v>
      </c>
      <c r="N182" s="21">
        <f t="shared" si="31"/>
        <v>3.489949670250108E-2</v>
      </c>
      <c r="T182" s="20">
        <f t="shared" si="27"/>
        <v>0.99995749329003769</v>
      </c>
    </row>
    <row r="183" spans="9:20" x14ac:dyDescent="0.25">
      <c r="I183">
        <v>89</v>
      </c>
      <c r="J183" s="20">
        <f t="shared" si="28"/>
        <v>3.0458649045213022E-4</v>
      </c>
      <c r="K183" s="22">
        <f t="shared" si="29"/>
        <v>0</v>
      </c>
      <c r="L183" s="23">
        <f t="shared" si="30"/>
        <v>5.1451240528627271E-10</v>
      </c>
      <c r="N183" s="21">
        <f t="shared" si="31"/>
        <v>1.7452406437283376E-2</v>
      </c>
      <c r="T183" s="20">
        <f t="shared" si="27"/>
        <v>0.99999468423277338</v>
      </c>
    </row>
    <row r="184" spans="9:20" x14ac:dyDescent="0.25">
      <c r="I184">
        <v>90</v>
      </c>
      <c r="J184" s="20">
        <f t="shared" si="28"/>
        <v>3.7524718414124473E-33</v>
      </c>
      <c r="K184" s="22">
        <f t="shared" si="29"/>
        <v>0</v>
      </c>
      <c r="L184" s="23">
        <f t="shared" si="30"/>
        <v>2.2108290732813576E-86</v>
      </c>
      <c r="N184" s="21">
        <f t="shared" si="31"/>
        <v>6.1257422745431001E-17</v>
      </c>
      <c r="T184" s="20">
        <f t="shared" si="27"/>
        <v>1</v>
      </c>
    </row>
  </sheetData>
  <protectedRanges>
    <protectedRange sqref="B15 D16 E18" name="Bereich1"/>
  </protectedRanges>
  <hyperlinks>
    <hyperlink ref="A11" r:id="rId1" xr:uid="{6114B73E-EB6D-4A89-9969-D14C4B188C8D}"/>
    <hyperlink ref="A10" r:id="rId2" xr:uid="{7ED8D592-502E-4351-A1FD-16C1E872D80C}"/>
  </hyperlinks>
  <pageMargins left="0.7" right="0.7" top="0.78740157499999996" bottom="0.78740157499999996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E324-85C4-47CE-B97D-95122BA0788E}">
  <dimension ref="A1:G95"/>
  <sheetViews>
    <sheetView workbookViewId="0">
      <selection activeCell="A6" sqref="A6:A95"/>
    </sheetView>
  </sheetViews>
  <sheetFormatPr baseColWidth="10" defaultRowHeight="15" x14ac:dyDescent="0.25"/>
  <cols>
    <col min="1" max="1" width="12.85546875" customWidth="1"/>
    <col min="3" max="3" width="13.5703125" customWidth="1"/>
  </cols>
  <sheetData>
    <row r="1" spans="1:7" x14ac:dyDescent="0.25">
      <c r="A1" t="s">
        <v>22</v>
      </c>
    </row>
    <row r="2" spans="1:7" x14ac:dyDescent="0.25">
      <c r="A2" t="s">
        <v>23</v>
      </c>
      <c r="B2" t="str">
        <f>"n = "&amp;FIXED(cosn!B15,2)</f>
        <v>n = 2.00</v>
      </c>
      <c r="C2" t="str">
        <f>"FWHM = "&amp;FIXED(cosn!B16,2)&amp;"°"</f>
        <v>FWHM = 90.00°</v>
      </c>
      <c r="D2" t="str">
        <f>"I/Phi = "&amp;FIXED(cosn!B18,3)&amp;" cd/lm"</f>
        <v>I/Phi = 0.477 cd/lm</v>
      </c>
    </row>
    <row r="3" spans="1:7" x14ac:dyDescent="0.25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</row>
    <row r="4" spans="1:7" x14ac:dyDescent="0.25">
      <c r="A4" t="s">
        <v>31</v>
      </c>
      <c r="B4">
        <v>1</v>
      </c>
      <c r="C4">
        <v>90</v>
      </c>
      <c r="D4">
        <v>0</v>
      </c>
      <c r="E4">
        <v>0</v>
      </c>
      <c r="F4">
        <v>360</v>
      </c>
      <c r="G4">
        <v>90</v>
      </c>
    </row>
    <row r="5" spans="1:7" x14ac:dyDescent="0.25">
      <c r="A5" t="s">
        <v>24</v>
      </c>
      <c r="B5" t="s">
        <v>32</v>
      </c>
    </row>
    <row r="6" spans="1:7" x14ac:dyDescent="0.25">
      <c r="A6">
        <f>+cosn!Q4</f>
        <v>1.0152883015071043E-4</v>
      </c>
    </row>
    <row r="7" spans="1:7" x14ac:dyDescent="0.25">
      <c r="A7">
        <f>+cosn!Q5</f>
        <v>7.1054718714956468E-4</v>
      </c>
    </row>
    <row r="8" spans="1:7" x14ac:dyDescent="0.25">
      <c r="A8">
        <f>+cosn!Q6</f>
        <v>1.9278419060913643E-3</v>
      </c>
    </row>
    <row r="9" spans="1:7" x14ac:dyDescent="0.25">
      <c r="A9">
        <f>+cosn!Q7</f>
        <v>3.7519299008709431E-3</v>
      </c>
    </row>
    <row r="10" spans="1:7" x14ac:dyDescent="0.25">
      <c r="A10">
        <f>+cosn!Q8</f>
        <v>6.1805888012458647E-3</v>
      </c>
    </row>
    <row r="11" spans="1:7" x14ac:dyDescent="0.25">
      <c r="A11">
        <f>+cosn!Q9</f>
        <v>9.2108596604522606E-3</v>
      </c>
    </row>
    <row r="12" spans="1:7" x14ac:dyDescent="0.25">
      <c r="A12">
        <f>+cosn!Q10</f>
        <v>1.2839050560225648E-2</v>
      </c>
    </row>
    <row r="13" spans="1:7" x14ac:dyDescent="0.25">
      <c r="A13">
        <f>+cosn!Q11</f>
        <v>1.706074110883464E-2</v>
      </c>
    </row>
    <row r="14" spans="1:7" x14ac:dyDescent="0.25">
      <c r="A14">
        <f>+cosn!Q12</f>
        <v>2.1870787826647264E-2</v>
      </c>
    </row>
    <row r="15" spans="1:7" x14ac:dyDescent="0.25">
      <c r="A15">
        <f>+cosn!Q13</f>
        <v>2.7263330412668763E-2</v>
      </c>
    </row>
    <row r="16" spans="1:7" x14ac:dyDescent="0.25">
      <c r="A16">
        <f>+cosn!Q14</f>
        <v>3.3231798884415645E-2</v>
      </c>
    </row>
    <row r="17" spans="1:1" x14ac:dyDescent="0.25">
      <c r="A17">
        <f>+cosn!Q15</f>
        <v>3.9768921582427175E-2</v>
      </c>
    </row>
    <row r="18" spans="1:1" x14ac:dyDescent="0.25">
      <c r="A18">
        <f>+cosn!Q16</f>
        <v>4.6866734029662224E-2</v>
      </c>
    </row>
    <row r="19" spans="1:1" x14ac:dyDescent="0.25">
      <c r="A19">
        <f>+cosn!Q17</f>
        <v>5.4516588634988233E-2</v>
      </c>
    </row>
    <row r="20" spans="1:1" x14ac:dyDescent="0.25">
      <c r="A20">
        <f>+cosn!Q18</f>
        <v>6.2709165228938366E-2</v>
      </c>
    </row>
    <row r="21" spans="1:1" x14ac:dyDescent="0.25">
      <c r="A21">
        <f>+cosn!Q19</f>
        <v>7.1434482418902379E-2</v>
      </c>
    </row>
    <row r="22" spans="1:1" x14ac:dyDescent="0.25">
      <c r="A22">
        <f>+cosn!Q20</f>
        <v>8.0681909749916556E-2</v>
      </c>
    </row>
    <row r="23" spans="1:1" x14ac:dyDescent="0.25">
      <c r="A23">
        <f>+cosn!Q21</f>
        <v>9.0440180656235103E-2</v>
      </c>
    </row>
    <row r="24" spans="1:1" x14ac:dyDescent="0.25">
      <c r="A24">
        <f>+cosn!Q22</f>
        <v>0.10069740618790485</v>
      </c>
    </row>
    <row r="25" spans="1:1" x14ac:dyDescent="0.25">
      <c r="A25">
        <f>+cosn!Q23</f>
        <v>0.11144108949562018</v>
      </c>
    </row>
    <row r="26" spans="1:1" x14ac:dyDescent="0.25">
      <c r="A26">
        <f>+cosn!Q24</f>
        <v>0.12265814105620793</v>
      </c>
    </row>
    <row r="27" spans="1:1" x14ac:dyDescent="0.25">
      <c r="A27">
        <f>+cosn!Q25</f>
        <v>0.13433489462019593</v>
      </c>
    </row>
    <row r="28" spans="1:1" x14ac:dyDescent="0.25">
      <c r="A28">
        <f>+cosn!Q26</f>
        <v>0.14645712386203266</v>
      </c>
    </row>
    <row r="29" spans="1:1" x14ac:dyDescent="0.25">
      <c r="A29">
        <f>+cosn!Q27</f>
        <v>0.15901005971267274</v>
      </c>
    </row>
    <row r="30" spans="1:1" x14ac:dyDescent="0.25">
      <c r="A30">
        <f>+cosn!Q28</f>
        <v>0.17197840835341466</v>
      </c>
    </row>
    <row r="31" spans="1:1" x14ac:dyDescent="0.25">
      <c r="A31">
        <f>+cosn!Q29</f>
        <v>0.18534636984905939</v>
      </c>
    </row>
    <row r="32" spans="1:1" x14ac:dyDescent="0.25">
      <c r="A32">
        <f>+cosn!Q30</f>
        <v>0.19909765739770185</v>
      </c>
    </row>
    <row r="33" spans="1:1" x14ac:dyDescent="0.25">
      <c r="A33">
        <f>+cosn!Q31</f>
        <v>0.21321551717368731</v>
      </c>
    </row>
    <row r="34" spans="1:1" x14ac:dyDescent="0.25">
      <c r="A34">
        <f>+cosn!Q32</f>
        <v>0.22768274873956901</v>
      </c>
    </row>
    <row r="35" spans="1:1" x14ac:dyDescent="0.25">
      <c r="A35">
        <f>+cosn!Q33</f>
        <v>0.24248172600218879</v>
      </c>
    </row>
    <row r="36" spans="1:1" x14ac:dyDescent="0.25">
      <c r="A36">
        <f>+cosn!Q34</f>
        <v>0.25759441868736077</v>
      </c>
    </row>
    <row r="37" spans="1:1" x14ac:dyDescent="0.25">
      <c r="A37">
        <f>+cosn!Q35</f>
        <v>0.27300241430697975</v>
      </c>
    </row>
    <row r="38" spans="1:1" x14ac:dyDescent="0.25">
      <c r="A38">
        <f>+cosn!Q36</f>
        <v>0.28868694059180205</v>
      </c>
    </row>
    <row r="39" spans="1:1" x14ac:dyDescent="0.25">
      <c r="A39">
        <f>+cosn!Q37</f>
        <v>0.30462888836256807</v>
      </c>
    </row>
    <row r="40" spans="1:1" x14ac:dyDescent="0.25">
      <c r="A40">
        <f>+cosn!Q38</f>
        <v>0.32080883481158468</v>
      </c>
    </row>
    <row r="41" spans="1:1" x14ac:dyDescent="0.25">
      <c r="A41">
        <f>+cosn!Q39</f>
        <v>0.33720706716643584</v>
      </c>
    </row>
    <row r="42" spans="1:1" x14ac:dyDescent="0.25">
      <c r="A42">
        <f>+cosn!Q40</f>
        <v>0.35380360670695177</v>
      </c>
    </row>
    <row r="43" spans="1:1" x14ac:dyDescent="0.25">
      <c r="A43">
        <f>+cosn!Q41</f>
        <v>0.37057823310620081</v>
      </c>
    </row>
    <row r="44" spans="1:1" x14ac:dyDescent="0.25">
      <c r="A44">
        <f>+cosn!Q42</f>
        <v>0.38751050906585044</v>
      </c>
    </row>
    <row r="45" spans="1:1" x14ac:dyDescent="0.25">
      <c r="A45">
        <f>+cosn!Q43</f>
        <v>0.40457980521585807</v>
      </c>
    </row>
    <row r="46" spans="1:1" x14ac:dyDescent="0.25">
      <c r="A46">
        <f>+cosn!Q44</f>
        <v>0.42176532524819493</v>
      </c>
    </row>
    <row r="47" spans="1:1" x14ac:dyDescent="0.25">
      <c r="A47">
        <f>+cosn!Q45</f>
        <v>0.43904613125392028</v>
      </c>
    </row>
    <row r="48" spans="1:1" x14ac:dyDescent="0.25">
      <c r="A48">
        <f>+cosn!Q46</f>
        <v>0.45640116923282581</v>
      </c>
    </row>
    <row r="49" spans="1:1" x14ac:dyDescent="0.25">
      <c r="A49">
        <f>+cosn!Q47</f>
        <v>0.47380929474447137</v>
      </c>
    </row>
    <row r="50" spans="1:1" x14ac:dyDescent="0.25">
      <c r="A50">
        <f>+cosn!Q48</f>
        <v>0.49124929866943406</v>
      </c>
    </row>
    <row r="51" spans="1:1" x14ac:dyDescent="0.25">
      <c r="A51">
        <f>+cosn!Q49</f>
        <v>0.5086999330493619</v>
      </c>
    </row>
    <row r="52" spans="1:1" x14ac:dyDescent="0.25">
      <c r="A52">
        <f>+cosn!Q50</f>
        <v>0.52613993697432904</v>
      </c>
    </row>
    <row r="53" spans="1:1" x14ac:dyDescent="0.25">
      <c r="A53">
        <f>+cosn!Q51</f>
        <v>0.54354806248596965</v>
      </c>
    </row>
    <row r="54" spans="1:1" x14ac:dyDescent="0.25">
      <c r="A54">
        <f>+cosn!Q52</f>
        <v>0.56090310046487712</v>
      </c>
    </row>
    <row r="55" spans="1:1" x14ac:dyDescent="0.25">
      <c r="A55">
        <f>+cosn!Q53</f>
        <v>0.57818390647060236</v>
      </c>
    </row>
    <row r="56" spans="1:1" x14ac:dyDescent="0.25">
      <c r="A56">
        <f>+cosn!Q54</f>
        <v>0.59536942650293745</v>
      </c>
    </row>
    <row r="57" spans="1:1" x14ac:dyDescent="0.25">
      <c r="A57">
        <f>+cosn!Q55</f>
        <v>0.61243872265294608</v>
      </c>
    </row>
    <row r="58" spans="1:1" x14ac:dyDescent="0.25">
      <c r="A58">
        <f>+cosn!Q56</f>
        <v>0.62937099861259704</v>
      </c>
    </row>
    <row r="59" spans="1:1" x14ac:dyDescent="0.25">
      <c r="A59">
        <f>+cosn!Q57</f>
        <v>0.64614562501184558</v>
      </c>
    </row>
    <row r="60" spans="1:1" x14ac:dyDescent="0.25">
      <c r="A60">
        <f>+cosn!Q58</f>
        <v>0.6627421645523609</v>
      </c>
    </row>
    <row r="61" spans="1:1" x14ac:dyDescent="0.25">
      <c r="A61">
        <f>+cosn!Q59</f>
        <v>0.67914039690721373</v>
      </c>
    </row>
    <row r="62" spans="1:1" x14ac:dyDescent="0.25">
      <c r="A62">
        <f>+cosn!Q60</f>
        <v>0.69532034335622905</v>
      </c>
    </row>
    <row r="63" spans="1:1" x14ac:dyDescent="0.25">
      <c r="A63">
        <f>+cosn!Q61</f>
        <v>0.71126229112699368</v>
      </c>
    </row>
    <row r="64" spans="1:1" x14ac:dyDescent="0.25">
      <c r="A64">
        <f>+cosn!Q62</f>
        <v>0.72694681741181899</v>
      </c>
    </row>
    <row r="65" spans="1:1" x14ac:dyDescent="0.25">
      <c r="A65">
        <f>+cosn!Q63</f>
        <v>0.7423548130314358</v>
      </c>
    </row>
    <row r="66" spans="1:1" x14ac:dyDescent="0.25">
      <c r="A66">
        <f>+cosn!Q64</f>
        <v>0.75746750571660915</v>
      </c>
    </row>
    <row r="67" spans="1:1" x14ac:dyDescent="0.25">
      <c r="A67">
        <f>+cosn!Q65</f>
        <v>0.77226648297922773</v>
      </c>
    </row>
    <row r="68" spans="1:1" x14ac:dyDescent="0.25">
      <c r="A68">
        <f>+cosn!Q66</f>
        <v>0.78673371454511165</v>
      </c>
    </row>
    <row r="69" spans="1:1" x14ac:dyDescent="0.25">
      <c r="A69">
        <f>+cosn!Q67</f>
        <v>0.80085157432109078</v>
      </c>
    </row>
    <row r="70" spans="1:1" x14ac:dyDescent="0.25">
      <c r="A70">
        <f>+cosn!Q68</f>
        <v>0.81460286186974096</v>
      </c>
    </row>
    <row r="71" spans="1:1" x14ac:dyDescent="0.25">
      <c r="A71">
        <f>+cosn!Q69</f>
        <v>0.82797082336538086</v>
      </c>
    </row>
    <row r="72" spans="1:1" x14ac:dyDescent="0.25">
      <c r="A72">
        <f>+cosn!Q70</f>
        <v>0.840939172006128</v>
      </c>
    </row>
    <row r="73" spans="1:1" x14ac:dyDescent="0.25">
      <c r="A73">
        <f>+cosn!Q71</f>
        <v>0.85349210785676466</v>
      </c>
    </row>
    <row r="74" spans="1:1" x14ac:dyDescent="0.25">
      <c r="A74">
        <f>+cosn!Q72</f>
        <v>0.86561433709859981</v>
      </c>
    </row>
    <row r="75" spans="1:1" x14ac:dyDescent="0.25">
      <c r="A75">
        <f>+cosn!Q73</f>
        <v>0.87729109066258315</v>
      </c>
    </row>
    <row r="76" spans="1:1" x14ac:dyDescent="0.25">
      <c r="A76">
        <f>+cosn!Q74</f>
        <v>0.88850814222318109</v>
      </c>
    </row>
    <row r="77" spans="1:1" x14ac:dyDescent="0.25">
      <c r="A77">
        <f>+cosn!Q75</f>
        <v>0.899251825530893</v>
      </c>
    </row>
    <row r="78" spans="1:1" x14ac:dyDescent="0.25">
      <c r="A78">
        <f>+cosn!Q76</f>
        <v>0.9095090510625633</v>
      </c>
    </row>
    <row r="79" spans="1:1" x14ac:dyDescent="0.25">
      <c r="A79">
        <f>+cosn!Q77</f>
        <v>0.91926732196887517</v>
      </c>
    </row>
    <row r="80" spans="1:1" x14ac:dyDescent="0.25">
      <c r="A80">
        <f>+cosn!Q78</f>
        <v>0.92851474929990407</v>
      </c>
    </row>
    <row r="81" spans="1:1" x14ac:dyDescent="0.25">
      <c r="A81">
        <f>+cosn!Q79</f>
        <v>0.93724006648985136</v>
      </c>
    </row>
    <row r="82" spans="1:1" x14ac:dyDescent="0.25">
      <c r="A82">
        <f>+cosn!Q80</f>
        <v>0.94543264308380626</v>
      </c>
    </row>
    <row r="83" spans="1:1" x14ac:dyDescent="0.25">
      <c r="A83">
        <f>+cosn!Q81</f>
        <v>0.95308249768914099</v>
      </c>
    </row>
    <row r="84" spans="1:1" x14ac:dyDescent="0.25">
      <c r="A84">
        <f>+cosn!Q82</f>
        <v>0.9601803101363704</v>
      </c>
    </row>
    <row r="85" spans="1:1" x14ac:dyDescent="0.25">
      <c r="A85">
        <f>+cosn!Q83</f>
        <v>0.96671743283437883</v>
      </c>
    </row>
    <row r="86" spans="1:1" x14ac:dyDescent="0.25">
      <c r="A86">
        <f>+cosn!Q84</f>
        <v>0.9726859013061292</v>
      </c>
    </row>
    <row r="87" spans="1:1" x14ac:dyDescent="0.25">
      <c r="A87">
        <f>+cosn!Q85</f>
        <v>0.97807844389215415</v>
      </c>
    </row>
    <row r="88" spans="1:1" x14ac:dyDescent="0.25">
      <c r="A88">
        <f>+cosn!Q86</f>
        <v>0.98288849060996664</v>
      </c>
    </row>
    <row r="89" spans="1:1" x14ac:dyDescent="0.25">
      <c r="A89">
        <f>+cosn!Q87</f>
        <v>0.98711018115855409</v>
      </c>
    </row>
    <row r="90" spans="1:1" x14ac:dyDescent="0.25">
      <c r="A90">
        <f>+cosn!Q88</f>
        <v>0.9907383720583548</v>
      </c>
    </row>
    <row r="91" spans="1:1" x14ac:dyDescent="0.25">
      <c r="A91">
        <f>+cosn!Q89</f>
        <v>0.99376864291753964</v>
      </c>
    </row>
    <row r="92" spans="1:1" x14ac:dyDescent="0.25">
      <c r="A92">
        <f>+cosn!Q90</f>
        <v>0.99619730181791033</v>
      </c>
    </row>
    <row r="93" spans="1:1" x14ac:dyDescent="0.25">
      <c r="A93">
        <f>+cosn!Q91</f>
        <v>0.99802138981277022</v>
      </c>
    </row>
    <row r="94" spans="1:1" x14ac:dyDescent="0.25">
      <c r="A94">
        <f>+cosn!Q92</f>
        <v>0.99923868453165143</v>
      </c>
    </row>
    <row r="95" spans="1:1" x14ac:dyDescent="0.25">
      <c r="A95">
        <f>+cosn!Q93</f>
        <v>0.99984770288851454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cosn</vt:lpstr>
      <vt:lpstr>LightTools apodization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Muschaweck</dc:creator>
  <cp:lastModifiedBy>jm</cp:lastModifiedBy>
  <dcterms:created xsi:type="dcterms:W3CDTF">2018-12-19T19:08:01Z</dcterms:created>
  <dcterms:modified xsi:type="dcterms:W3CDTF">2019-07-01T12:14:56Z</dcterms:modified>
</cp:coreProperties>
</file>