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halinh/Desktop/"/>
    </mc:Choice>
  </mc:AlternateContent>
  <xr:revisionPtr revIDLastSave="0" documentId="13_ncr:1_{9039F899-ED6B-8E4B-849D-A2377423B44C}" xr6:coauthVersionLast="47" xr6:coauthVersionMax="47" xr10:uidLastSave="{00000000-0000-0000-0000-000000000000}"/>
  <bookViews>
    <workbookView xWindow="5960" yWindow="500" windowWidth="21100" windowHeight="15540" activeTab="4" xr2:uid="{B0639172-0A35-0D4D-9DA8-1312DA961CAF}"/>
  </bookViews>
  <sheets>
    <sheet name="20%" sheetId="1" r:id="rId1"/>
    <sheet name="Answer Report 20%" sheetId="5" r:id="rId2"/>
    <sheet name="Sensitivity Report 20%" sheetId="3" r:id="rId3"/>
    <sheet name="60%" sheetId="2" r:id="rId4"/>
    <sheet name="Feasibility Report 60%" sheetId="4" r:id="rId5"/>
  </sheets>
  <definedNames>
    <definedName name="solver_adj" localSheetId="0" hidden="1">'20%'!$E$4:$E$8,'20%'!$E$13:$E$17</definedName>
    <definedName name="solver_adj" localSheetId="3" hidden="1">'60%'!$E$3:$E$7,'60%'!$E$12:$E$16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itr" localSheetId="0" hidden="1">2147483647</definedName>
    <definedName name="solver_itr" localSheetId="3" hidden="1">2147483647</definedName>
    <definedName name="solver_lhs1" localSheetId="0" hidden="1">'20%'!$F$22:$F$26</definedName>
    <definedName name="solver_lhs1" localSheetId="3" hidden="1">'60%'!$F$21:$F$25</definedName>
    <definedName name="solver_lhs2" localSheetId="0" hidden="1">'20%'!$K$13</definedName>
    <definedName name="solver_lhs2" localSheetId="3" hidden="1">'60%'!$K$12</definedName>
    <definedName name="solver_lhs3" localSheetId="0" hidden="1">'20%'!$K$4</definedName>
    <definedName name="solver_lhs3" localSheetId="3" hidden="1">'60%'!$K$3</definedName>
    <definedName name="solver_lin" localSheetId="0" hidden="1">1</definedName>
    <definedName name="solver_lin" localSheetId="3" hidden="1">1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3</definedName>
    <definedName name="solver_num" localSheetId="3" hidden="1">3</definedName>
    <definedName name="solver_opt" localSheetId="0" hidden="1">'20%'!$K$19</definedName>
    <definedName name="solver_opt" localSheetId="3" hidden="1">'60%'!$K$18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1</definedName>
    <definedName name="solver_rel2" localSheetId="0" hidden="1">1</definedName>
    <definedName name="solver_rel2" localSheetId="3" hidden="1">1</definedName>
    <definedName name="solver_rel3" localSheetId="0" hidden="1">1</definedName>
    <definedName name="solver_rel3" localSheetId="3" hidden="1">1</definedName>
    <definedName name="solver_rhs1" localSheetId="0" hidden="1">'20%'!$E$22:$E$26</definedName>
    <definedName name="solver_rhs1" localSheetId="3" hidden="1">'60%'!$E$21:$E$25</definedName>
    <definedName name="solver_rhs2" localSheetId="0" hidden="1">'20%'!$K$14</definedName>
    <definedName name="solver_rhs2" localSheetId="3" hidden="1">'60%'!$K$13</definedName>
    <definedName name="solver_rhs3" localSheetId="0" hidden="1">'20%'!$K$5</definedName>
    <definedName name="solver_rhs3" localSheetId="3" hidden="1">'60%'!$K$4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2"/>
  <c r="E22" i="2"/>
  <c r="E23" i="2"/>
  <c r="E24" i="2"/>
  <c r="E25" i="2"/>
  <c r="E21" i="2"/>
  <c r="F25" i="2"/>
  <c r="F24" i="2"/>
  <c r="F23" i="2"/>
  <c r="F22" i="2"/>
  <c r="F21" i="2"/>
  <c r="K12" i="2"/>
  <c r="K3" i="2"/>
  <c r="F23" i="1"/>
  <c r="F24" i="1"/>
  <c r="F25" i="1"/>
  <c r="F26" i="1"/>
  <c r="F22" i="1"/>
  <c r="K13" i="1"/>
  <c r="K6" i="1"/>
  <c r="E23" i="1"/>
  <c r="E24" i="1"/>
  <c r="E25" i="1"/>
  <c r="E26" i="1"/>
  <c r="E22" i="1"/>
  <c r="K18" i="2" l="1"/>
  <c r="K19" i="1"/>
</calcChain>
</file>

<file path=xl/sharedStrings.xml><?xml version="1.0" encoding="utf-8"?>
<sst xmlns="http://schemas.openxmlformats.org/spreadsheetml/2006/main" count="293" uniqueCount="96">
  <si>
    <t>Employee ID number</t>
  </si>
  <si>
    <t>Occupation</t>
  </si>
  <si>
    <t>Proffesor</t>
  </si>
  <si>
    <t>Management</t>
  </si>
  <si>
    <t>Gender</t>
  </si>
  <si>
    <t>Female</t>
  </si>
  <si>
    <t>Cost per hour (K)</t>
  </si>
  <si>
    <t>Effect on reducing the probability of leaving the company in less than 10 years</t>
  </si>
  <si>
    <t>Amount (K)</t>
  </si>
  <si>
    <t>Number of seminars to join</t>
  </si>
  <si>
    <t>Salary</t>
  </si>
  <si>
    <t>Seminars</t>
  </si>
  <si>
    <t>Seminar consumption</t>
  </si>
  <si>
    <t>Salary consumption</t>
  </si>
  <si>
    <t>Available seminars</t>
  </si>
  <si>
    <t>Available salary</t>
  </si>
  <si>
    <t>Current probability</t>
  </si>
  <si>
    <t>Requested probability</t>
  </si>
  <si>
    <t>Probability</t>
  </si>
  <si>
    <t>Cost of seminars</t>
  </si>
  <si>
    <t>TOTAL COST (K)</t>
  </si>
  <si>
    <t>Microsoft Excel 16.72 Sensitivity Report</t>
  </si>
  <si>
    <t>Worksheet: [Intro to BA.xlsx]20%</t>
  </si>
  <si>
    <t>Report Created: 09/06/2023 17:38:28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</si>
  <si>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</si>
  <si>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</si>
  <si>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</si>
  <si>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</si>
  <si>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</si>
  <si>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</si>
  <si>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</si>
  <si>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</si>
  <si>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</si>
  <si>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</si>
  <si>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</si>
  <si>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</si>
  <si>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</si>
  <si>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</si>
  <si>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</si>
  <si>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</si>
  <si>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</si>
  <si>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$E$3</t>
  </si>
  <si>
    <t>Female Number of seminars to join</t>
  </si>
  <si>
    <t>$E$4</t>
  </si>
  <si>
    <t>$E$5</t>
  </si>
  <si>
    <t>$E$6</t>
  </si>
  <si>
    <t>$E$7</t>
  </si>
  <si>
    <t>$E$12</t>
  </si>
  <si>
    <t>Female Amount (K)</t>
  </si>
  <si>
    <t>$E$13</t>
  </si>
  <si>
    <t>$E$14</t>
  </si>
  <si>
    <t>$E$15</t>
  </si>
  <si>
    <t>$E$16</t>
  </si>
  <si>
    <t>$F$21</t>
  </si>
  <si>
    <t>Female Probability</t>
  </si>
  <si>
    <t>$F$22</t>
  </si>
  <si>
    <t>$F$23</t>
  </si>
  <si>
    <t>$F$24</t>
  </si>
  <si>
    <t>$F$25</t>
  </si>
  <si>
    <t>$K$12</t>
  </si>
  <si>
    <t>$K$3</t>
  </si>
  <si>
    <t>Microsoft Excel 16.72 Feasibility Report</t>
  </si>
  <si>
    <t>Worksheet: [Intro to BA.xlsx]60%</t>
  </si>
  <si>
    <t>Report Created: 09/06/2023 17:39:13</t>
  </si>
  <si>
    <t>Constraints Which Make the Problem Infeasible</t>
  </si>
  <si>
    <t>Cell Value</t>
  </si>
  <si>
    <t>Formula</t>
  </si>
  <si>
    <t>Status</t>
  </si>
  <si>
    <t>Slack</t>
  </si>
  <si>
    <t>$F$23&lt;=$E$23</t>
  </si>
  <si>
    <t>Violated</t>
  </si>
  <si>
    <t>$F$24&lt;=$E$24</t>
  </si>
  <si>
    <t>$F$25&lt;=$E$25</t>
  </si>
  <si>
    <t>$K$12&lt;=$K$13</t>
  </si>
  <si>
    <t>Binding</t>
  </si>
  <si>
    <t>$K$3&lt;=$K$4</t>
  </si>
  <si>
    <t>Microsoft Excel 16.72 Answer Report</t>
  </si>
  <si>
    <t>Report Created: 09/06/2023 17:39:40</t>
  </si>
  <si>
    <t>Result: Solver found a solution.  All constraints and optimality conditions are satisfied.</t>
  </si>
  <si>
    <t>Solver Engine</t>
  </si>
  <si>
    <t>Engine: Simplex LP</t>
  </si>
  <si>
    <t>Solution Time: 690.222 Seconds.</t>
  </si>
  <si>
    <t>Iterations: 5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</si>
  <si>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</si>
  <si>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</si>
  <si>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</si>
  <si>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</si>
  <si>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</si>
  <si>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</si>
  <si>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</si>
  <si>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$K$18</t>
  </si>
  <si>
    <t>Contin</t>
  </si>
  <si>
    <t>$F$21&lt;=$E$21</t>
  </si>
  <si>
    <t>$F$22&lt;=$E$22</t>
  </si>
  <si>
    <t>Not Binding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</si>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</sst>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216F-9D3B-7D44-BC92-8F7736E5207B}">
  <sheetPr>
    <tabColor theme="9" tint="0.79998168889431442"/>
  </sheetPr>
  <dimension ref="A1:K26"/>
  <sheetViews>
    <sheetView zoomScale="75" workbookViewId="0">
      <selection activeCell="K14" sqref="K14"/>
    </sheetView>
  </sheetViews>
  <sheetFormatPr baseColWidth="10" defaultRowHeight="16" x14ac:dyDescent="0.2"/>
  <cols>
    <col min="1" max="1" width="13.6640625" customWidth="1"/>
    <col min="2" max="2" width="14.83203125" customWidth="1"/>
    <col min="4" max="4" width="13.83203125" customWidth="1"/>
    <col min="5" max="5" width="15.1640625" customWidth="1"/>
    <col min="6" max="6" width="22.1640625" customWidth="1"/>
    <col min="9" max="9" width="13.83203125" customWidth="1"/>
    <col min="10" max="10" width="12.5" customWidth="1"/>
  </cols>
  <sheetData>
    <row r="1" spans="1:11" ht="24" customHeight="1" x14ac:dyDescent="0.2">
      <c r="D1" s="16" t="s">
        <v>95</v>
      </c>
      <c r="E1" s="17"/>
      <c r="F1" s="17"/>
      <c r="G1" s="17"/>
      <c r="H1" s="17"/>
      <c r="I1" s="17"/>
      <c r="J1" s="17"/>
      <c r="K1" s="17"/>
    </row>
    <row r="2" spans="1:11" x14ac:dyDescent="0.2">
      <c r="A2" s="3"/>
      <c r="B2" s="3"/>
      <c r="C2" s="3"/>
      <c r="D2" s="3"/>
      <c r="E2" s="19" t="s">
        <v>11</v>
      </c>
      <c r="F2" s="19"/>
      <c r="G2" s="19"/>
      <c r="H2" s="3"/>
    </row>
    <row r="3" spans="1:11" ht="65" customHeight="1" x14ac:dyDescent="0.2">
      <c r="A3" s="5" t="s">
        <v>0</v>
      </c>
      <c r="B3" s="6" t="s">
        <v>1</v>
      </c>
      <c r="C3" s="6" t="s">
        <v>4</v>
      </c>
      <c r="D3" s="4"/>
      <c r="E3" s="5" t="s">
        <v>9</v>
      </c>
      <c r="F3" s="5" t="s">
        <v>7</v>
      </c>
      <c r="G3" s="5" t="s">
        <v>6</v>
      </c>
      <c r="H3" s="4"/>
    </row>
    <row r="4" spans="1:11" x14ac:dyDescent="0.2">
      <c r="A4" s="7">
        <v>283</v>
      </c>
      <c r="B4" s="7" t="s">
        <v>2</v>
      </c>
      <c r="C4" s="7" t="s">
        <v>5</v>
      </c>
      <c r="D4" s="2"/>
      <c r="E4" s="8">
        <v>0</v>
      </c>
      <c r="F4" s="7">
        <v>0.02</v>
      </c>
      <c r="G4" s="7">
        <v>1</v>
      </c>
      <c r="H4" s="2"/>
      <c r="I4" s="19" t="s">
        <v>12</v>
      </c>
      <c r="J4" s="19"/>
      <c r="K4" s="7">
        <f>SUM(E4:E8)</f>
        <v>0</v>
      </c>
    </row>
    <row r="5" spans="1:11" x14ac:dyDescent="0.2">
      <c r="A5" s="7">
        <v>888</v>
      </c>
      <c r="B5" s="7" t="s">
        <v>2</v>
      </c>
      <c r="C5" s="7" t="s">
        <v>5</v>
      </c>
      <c r="D5" s="2"/>
      <c r="E5" s="8">
        <v>0</v>
      </c>
      <c r="F5" s="7">
        <v>0.02</v>
      </c>
      <c r="G5" s="7">
        <v>1</v>
      </c>
      <c r="H5" s="2"/>
      <c r="I5" s="19" t="s">
        <v>14</v>
      </c>
      <c r="J5" s="19"/>
      <c r="K5" s="7">
        <v>20</v>
      </c>
    </row>
    <row r="6" spans="1:11" x14ac:dyDescent="0.2">
      <c r="A6" s="7">
        <v>396</v>
      </c>
      <c r="B6" s="7" t="s">
        <v>2</v>
      </c>
      <c r="C6" s="7" t="s">
        <v>5</v>
      </c>
      <c r="D6" s="2"/>
      <c r="E6" s="8">
        <v>0</v>
      </c>
      <c r="F6" s="7">
        <v>0.02</v>
      </c>
      <c r="G6" s="7">
        <v>1</v>
      </c>
      <c r="H6" s="2"/>
      <c r="I6" s="19" t="s">
        <v>19</v>
      </c>
      <c r="J6" s="19"/>
      <c r="K6" s="15">
        <f>SUMPRODUCT(E4:E8,G4:G8)</f>
        <v>0</v>
      </c>
    </row>
    <row r="7" spans="1:11" x14ac:dyDescent="0.2">
      <c r="A7" s="7">
        <v>76</v>
      </c>
      <c r="B7" s="7" t="s">
        <v>3</v>
      </c>
      <c r="C7" s="7" t="s">
        <v>5</v>
      </c>
      <c r="D7" s="2"/>
      <c r="E7" s="8">
        <v>0</v>
      </c>
      <c r="F7" s="7">
        <v>0.01</v>
      </c>
      <c r="G7" s="7">
        <v>0.8</v>
      </c>
      <c r="H7" s="2"/>
      <c r="I7" s="3"/>
      <c r="J7" s="3"/>
    </row>
    <row r="8" spans="1:11" x14ac:dyDescent="0.2">
      <c r="A8" s="7">
        <v>256</v>
      </c>
      <c r="B8" s="7" t="s">
        <v>2</v>
      </c>
      <c r="C8" s="7" t="s">
        <v>5</v>
      </c>
      <c r="D8" s="2"/>
      <c r="E8" s="8">
        <v>0</v>
      </c>
      <c r="F8" s="7">
        <v>0.02</v>
      </c>
      <c r="G8" s="7">
        <v>1</v>
      </c>
      <c r="H8" s="2"/>
      <c r="I8" s="3"/>
      <c r="J8" s="3"/>
    </row>
    <row r="9" spans="1:11" x14ac:dyDescent="0.2">
      <c r="I9" s="3"/>
      <c r="J9" s="3"/>
    </row>
    <row r="10" spans="1:11" x14ac:dyDescent="0.2">
      <c r="I10" s="3"/>
      <c r="J10" s="3"/>
    </row>
    <row r="11" spans="1:11" x14ac:dyDescent="0.2">
      <c r="E11" s="19" t="s">
        <v>10</v>
      </c>
      <c r="F11" s="19"/>
      <c r="I11" s="3"/>
      <c r="J11" s="3"/>
    </row>
    <row r="12" spans="1:11" ht="68" x14ac:dyDescent="0.2">
      <c r="A12" s="5" t="s">
        <v>0</v>
      </c>
      <c r="B12" s="6" t="s">
        <v>1</v>
      </c>
      <c r="C12" s="6" t="s">
        <v>4</v>
      </c>
      <c r="E12" s="6" t="s">
        <v>8</v>
      </c>
      <c r="F12" s="5" t="s">
        <v>7</v>
      </c>
      <c r="I12" s="3"/>
      <c r="J12" s="3"/>
    </row>
    <row r="13" spans="1:11" x14ac:dyDescent="0.2">
      <c r="A13" s="7">
        <v>283</v>
      </c>
      <c r="B13" s="7" t="s">
        <v>2</v>
      </c>
      <c r="C13" s="7" t="s">
        <v>5</v>
      </c>
      <c r="E13" s="8">
        <v>6.6666666666666599</v>
      </c>
      <c r="F13" s="7">
        <v>0.03</v>
      </c>
      <c r="I13" s="19" t="s">
        <v>13</v>
      </c>
      <c r="J13" s="19"/>
      <c r="K13" s="7">
        <f>SUM(E13:E17)</f>
        <v>33.3333333333333</v>
      </c>
    </row>
    <row r="14" spans="1:11" x14ac:dyDescent="0.2">
      <c r="A14" s="7">
        <v>888</v>
      </c>
      <c r="B14" s="7" t="s">
        <v>2</v>
      </c>
      <c r="C14" s="7" t="s">
        <v>5</v>
      </c>
      <c r="E14" s="8">
        <v>6.6666666666666599</v>
      </c>
      <c r="F14" s="7">
        <v>0.03</v>
      </c>
      <c r="I14" s="19" t="s">
        <v>15</v>
      </c>
      <c r="J14" s="19"/>
      <c r="K14" s="15">
        <v>35</v>
      </c>
    </row>
    <row r="15" spans="1:11" x14ac:dyDescent="0.2">
      <c r="A15" s="7">
        <v>396</v>
      </c>
      <c r="B15" s="7" t="s">
        <v>2</v>
      </c>
      <c r="C15" s="7" t="s">
        <v>5</v>
      </c>
      <c r="E15" s="8">
        <v>6.6666666666666634</v>
      </c>
      <c r="F15" s="7">
        <v>0.03</v>
      </c>
      <c r="I15" s="3"/>
      <c r="J15" s="3"/>
      <c r="K15" s="1"/>
    </row>
    <row r="16" spans="1:11" x14ac:dyDescent="0.2">
      <c r="A16" s="7">
        <v>76</v>
      </c>
      <c r="B16" s="7" t="s">
        <v>3</v>
      </c>
      <c r="C16" s="7" t="s">
        <v>5</v>
      </c>
      <c r="E16" s="8">
        <v>6.6666666666666599</v>
      </c>
      <c r="F16" s="7">
        <v>0.03</v>
      </c>
      <c r="I16" s="3"/>
      <c r="J16" s="3"/>
    </row>
    <row r="17" spans="1:11" x14ac:dyDescent="0.2">
      <c r="A17" s="7">
        <v>256</v>
      </c>
      <c r="B17" s="7" t="s">
        <v>2</v>
      </c>
      <c r="C17" s="7" t="s">
        <v>5</v>
      </c>
      <c r="E17" s="8">
        <v>6.6666666666666599</v>
      </c>
      <c r="F17" s="7">
        <v>0.03</v>
      </c>
      <c r="I17" s="3"/>
      <c r="J17" s="3"/>
    </row>
    <row r="18" spans="1:11" x14ac:dyDescent="0.2">
      <c r="I18" s="3"/>
      <c r="J18" s="3"/>
    </row>
    <row r="19" spans="1:11" x14ac:dyDescent="0.2">
      <c r="I19" s="18" t="s">
        <v>20</v>
      </c>
      <c r="J19" s="18"/>
      <c r="K19" s="9">
        <f>K6+K13</f>
        <v>33.3333333333333</v>
      </c>
    </row>
    <row r="21" spans="1:11" ht="42" customHeight="1" x14ac:dyDescent="0.2">
      <c r="A21" s="5" t="s">
        <v>0</v>
      </c>
      <c r="B21" s="6" t="s">
        <v>1</v>
      </c>
      <c r="C21" s="6" t="s">
        <v>4</v>
      </c>
      <c r="D21" s="5" t="s">
        <v>16</v>
      </c>
      <c r="E21" s="5" t="s">
        <v>17</v>
      </c>
      <c r="F21" s="6" t="s">
        <v>18</v>
      </c>
    </row>
    <row r="22" spans="1:11" x14ac:dyDescent="0.2">
      <c r="A22" s="7">
        <v>283</v>
      </c>
      <c r="B22" s="7" t="s">
        <v>2</v>
      </c>
      <c r="C22" s="7" t="s">
        <v>5</v>
      </c>
      <c r="D22" s="7">
        <v>0.94530000000000003</v>
      </c>
      <c r="E22" s="7">
        <f>D22-0.2</f>
        <v>0.74530000000000007</v>
      </c>
      <c r="F22" s="7">
        <f>D22-E4*F4-E13*F13</f>
        <v>0.7453000000000003</v>
      </c>
    </row>
    <row r="23" spans="1:11" x14ac:dyDescent="0.2">
      <c r="A23" s="7">
        <v>888</v>
      </c>
      <c r="B23" s="7" t="s">
        <v>2</v>
      </c>
      <c r="C23" s="7" t="s">
        <v>5</v>
      </c>
      <c r="D23" s="7">
        <v>0.94530000000000003</v>
      </c>
      <c r="E23" s="7">
        <f t="shared" ref="E23:E26" si="0">D23-0.2</f>
        <v>0.74530000000000007</v>
      </c>
      <c r="F23" s="7">
        <f t="shared" ref="F23:F26" si="1">D23-E5*F5-E14*F14</f>
        <v>0.7453000000000003</v>
      </c>
    </row>
    <row r="24" spans="1:11" x14ac:dyDescent="0.2">
      <c r="A24" s="7">
        <v>396</v>
      </c>
      <c r="B24" s="7" t="s">
        <v>2</v>
      </c>
      <c r="C24" s="7" t="s">
        <v>5</v>
      </c>
      <c r="D24" s="7">
        <v>0.94440000000000002</v>
      </c>
      <c r="E24" s="7">
        <f t="shared" si="0"/>
        <v>0.74439999999999995</v>
      </c>
      <c r="F24" s="7">
        <f t="shared" si="1"/>
        <v>0.74440000000000017</v>
      </c>
    </row>
    <row r="25" spans="1:11" x14ac:dyDescent="0.2">
      <c r="A25" s="7">
        <v>76</v>
      </c>
      <c r="B25" s="7" t="s">
        <v>3</v>
      </c>
      <c r="C25" s="7" t="s">
        <v>5</v>
      </c>
      <c r="D25" s="7">
        <v>0.94199999999999995</v>
      </c>
      <c r="E25" s="7">
        <f t="shared" si="0"/>
        <v>0.74199999999999999</v>
      </c>
      <c r="F25" s="7">
        <f t="shared" si="1"/>
        <v>0.74200000000000021</v>
      </c>
    </row>
    <row r="26" spans="1:11" x14ac:dyDescent="0.2">
      <c r="A26" s="7">
        <v>256</v>
      </c>
      <c r="B26" s="7" t="s">
        <v>2</v>
      </c>
      <c r="C26" s="7" t="s">
        <v>5</v>
      </c>
      <c r="D26" s="7">
        <v>0.93510000000000004</v>
      </c>
      <c r="E26" s="7">
        <f t="shared" si="0"/>
        <v>0.73510000000000009</v>
      </c>
      <c r="F26" s="7">
        <f t="shared" si="1"/>
        <v>0.73510000000000031</v>
      </c>
    </row>
  </sheetData>
  <mergeCells count="9">
    <mergeCell ref="D1:K1"/>
    <mergeCell ref="I19:J19"/>
    <mergeCell ref="E2:G2"/>
    <mergeCell ref="E11:F11"/>
    <mergeCell ref="I4:J4"/>
    <mergeCell ref="I5:J5"/>
    <mergeCell ref="I13:J13"/>
    <mergeCell ref="I14:J14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C07F-909C-8C4F-A83B-B4BE419439B1}">
  <sheetPr>
    <tabColor theme="9" tint="0.79998168889431442"/>
  </sheetPr>
  <dimension ref="A1:G41"/>
  <sheetViews>
    <sheetView showGridLines="0" topLeftCell="A12" workbookViewId="0">
      <selection activeCell="E24" sqref="E24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30.83203125" bestFit="1" customWidth="1"/>
    <col min="4" max="4" width="12.83203125" bestFit="1" customWidth="1"/>
    <col min="5" max="5" width="13.1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3" t="s">
        <v>76</v>
      </c>
    </row>
    <row r="2" spans="1:5" x14ac:dyDescent="0.2">
      <c r="A2" s="3" t="s">
        <v>22</v>
      </c>
    </row>
    <row r="3" spans="1:5" x14ac:dyDescent="0.2">
      <c r="A3" s="3" t="s">
        <v>77</v>
      </c>
    </row>
    <row r="4" spans="1:5" x14ac:dyDescent="0.2">
      <c r="A4" s="3" t="s">
        <v>78</v>
      </c>
    </row>
    <row r="5" spans="1:5" x14ac:dyDescent="0.2">
      <c r="A5" s="3" t="s">
        <v>79</v>
      </c>
    </row>
    <row r="6" spans="1:5" x14ac:dyDescent="0.2">
      <c r="A6" s="3"/>
      <c r="B6" t="s">
        <v>80</v>
      </c>
    </row>
    <row r="7" spans="1:5" x14ac:dyDescent="0.2">
      <c r="A7" s="3"/>
      <c r="B7" t="s">
        <v>81</v>
      </c>
    </row>
    <row r="8" spans="1:5" x14ac:dyDescent="0.2">
      <c r="A8" s="3"/>
      <c r="B8" t="s">
        <v>82</v>
      </c>
    </row>
    <row r="9" spans="1:5" x14ac:dyDescent="0.2">
      <c r="A9" s="3" t="s">
        <v>83</v>
      </c>
    </row>
    <row r="10" spans="1:5" x14ac:dyDescent="0.2">
      <c r="B10" t="s">
        <v>84</v>
      </c>
    </row>
    <row r="11" spans="1:5" x14ac:dyDescent="0.2">
      <c r="B11" t="s">
        <v>85</v>
      </c>
    </row>
    <row r="14" spans="1:5" ht="17" thickBot="1" x14ac:dyDescent="0.25">
      <c r="A14" t="s">
        <v>86</v>
      </c>
    </row>
    <row r="15" spans="1:5" ht="17" thickBot="1" x14ac:dyDescent="0.25">
      <c r="B15" s="14" t="s">
        <v>25</v>
      </c>
      <c r="C15" s="14" t="s">
        <v>26</v>
      </c>
      <c r="D15" s="14" t="s">
        <v>87</v>
      </c>
      <c r="E15" s="14" t="s">
        <v>88</v>
      </c>
    </row>
    <row r="16" spans="1:5" ht="17" thickBot="1" x14ac:dyDescent="0.25">
      <c r="B16" s="11" t="s">
        <v>90</v>
      </c>
      <c r="C16" s="11" t="s">
        <v>20</v>
      </c>
      <c r="D16" s="11">
        <v>33.3333333333333</v>
      </c>
      <c r="E16" s="11">
        <v>33.3333333333333</v>
      </c>
    </row>
    <row r="19" spans="1:6" ht="17" thickBot="1" x14ac:dyDescent="0.25">
      <c r="A19" t="s">
        <v>24</v>
      </c>
    </row>
    <row r="20" spans="1:6" ht="17" thickBot="1" x14ac:dyDescent="0.25">
      <c r="B20" s="14" t="s">
        <v>25</v>
      </c>
      <c r="C20" s="14" t="s">
        <v>26</v>
      </c>
      <c r="D20" s="14" t="s">
        <v>87</v>
      </c>
      <c r="E20" s="14" t="s">
        <v>88</v>
      </c>
      <c r="F20" s="14" t="s">
        <v>89</v>
      </c>
    </row>
    <row r="21" spans="1:6" x14ac:dyDescent="0.2">
      <c r="B21" s="10" t="s">
        <v>41</v>
      </c>
      <c r="C21" s="10" t="s">
        <v>42</v>
      </c>
      <c r="D21" s="10">
        <v>0</v>
      </c>
      <c r="E21" s="10">
        <v>0</v>
      </c>
      <c r="F21" s="10" t="s">
        <v>91</v>
      </c>
    </row>
    <row r="22" spans="1:6" x14ac:dyDescent="0.2">
      <c r="B22" s="10" t="s">
        <v>43</v>
      </c>
      <c r="C22" s="10" t="s">
        <v>42</v>
      </c>
      <c r="D22" s="10">
        <v>0</v>
      </c>
      <c r="E22" s="10">
        <v>0</v>
      </c>
      <c r="F22" s="10" t="s">
        <v>91</v>
      </c>
    </row>
    <row r="23" spans="1:6" x14ac:dyDescent="0.2">
      <c r="B23" s="10" t="s">
        <v>44</v>
      </c>
      <c r="C23" s="10" t="s">
        <v>42</v>
      </c>
      <c r="D23" s="10">
        <v>0</v>
      </c>
      <c r="E23" s="10">
        <v>0</v>
      </c>
      <c r="F23" s="10" t="s">
        <v>91</v>
      </c>
    </row>
    <row r="24" spans="1:6" x14ac:dyDescent="0.2">
      <c r="B24" s="10" t="s">
        <v>45</v>
      </c>
      <c r="C24" s="10" t="s">
        <v>42</v>
      </c>
      <c r="D24" s="10">
        <v>0</v>
      </c>
      <c r="E24" s="10">
        <v>0</v>
      </c>
      <c r="F24" s="10" t="s">
        <v>91</v>
      </c>
    </row>
    <row r="25" spans="1:6" x14ac:dyDescent="0.2">
      <c r="B25" s="10" t="s">
        <v>46</v>
      </c>
      <c r="C25" s="10" t="s">
        <v>42</v>
      </c>
      <c r="D25" s="10">
        <v>0</v>
      </c>
      <c r="E25" s="10">
        <v>0</v>
      </c>
      <c r="F25" s="10" t="s">
        <v>91</v>
      </c>
    </row>
    <row r="26" spans="1:6" x14ac:dyDescent="0.2">
      <c r="B26" s="10" t="s">
        <v>47</v>
      </c>
      <c r="C26" s="10" t="s">
        <v>48</v>
      </c>
      <c r="D26" s="10">
        <v>6.6666666666666599</v>
      </c>
      <c r="E26" s="10">
        <v>6.6666666666666599</v>
      </c>
      <c r="F26" s="10" t="s">
        <v>91</v>
      </c>
    </row>
    <row r="27" spans="1:6" x14ac:dyDescent="0.2">
      <c r="B27" s="10" t="s">
        <v>49</v>
      </c>
      <c r="C27" s="10" t="s">
        <v>48</v>
      </c>
      <c r="D27" s="10">
        <v>6.6666666666666599</v>
      </c>
      <c r="E27" s="10">
        <v>6.6666666666666599</v>
      </c>
      <c r="F27" s="10" t="s">
        <v>91</v>
      </c>
    </row>
    <row r="28" spans="1:6" x14ac:dyDescent="0.2">
      <c r="B28" s="10" t="s">
        <v>50</v>
      </c>
      <c r="C28" s="10" t="s">
        <v>48</v>
      </c>
      <c r="D28" s="10">
        <v>6.6666666666666634</v>
      </c>
      <c r="E28" s="10">
        <v>6.6666666666666634</v>
      </c>
      <c r="F28" s="10" t="s">
        <v>91</v>
      </c>
    </row>
    <row r="29" spans="1:6" x14ac:dyDescent="0.2">
      <c r="B29" s="10" t="s">
        <v>51</v>
      </c>
      <c r="C29" s="10" t="s">
        <v>48</v>
      </c>
      <c r="D29" s="10">
        <v>6.6666666666666599</v>
      </c>
      <c r="E29" s="10">
        <v>6.6666666666666599</v>
      </c>
      <c r="F29" s="10" t="s">
        <v>91</v>
      </c>
    </row>
    <row r="30" spans="1:6" ht="17" thickBot="1" x14ac:dyDescent="0.25">
      <c r="B30" s="11" t="s">
        <v>52</v>
      </c>
      <c r="C30" s="11" t="s">
        <v>48</v>
      </c>
      <c r="D30" s="11">
        <v>6.6666666666666599</v>
      </c>
      <c r="E30" s="11">
        <v>6.6666666666666599</v>
      </c>
      <c r="F30" s="11" t="s">
        <v>91</v>
      </c>
    </row>
    <row r="33" spans="1:7" ht="17" thickBot="1" x14ac:dyDescent="0.25">
      <c r="A33" t="s">
        <v>36</v>
      </c>
    </row>
    <row r="34" spans="1:7" ht="17" thickBot="1" x14ac:dyDescent="0.25">
      <c r="B34" s="14" t="s">
        <v>25</v>
      </c>
      <c r="C34" s="14" t="s">
        <v>26</v>
      </c>
      <c r="D34" s="14" t="s">
        <v>65</v>
      </c>
      <c r="E34" s="14" t="s">
        <v>66</v>
      </c>
      <c r="F34" s="14" t="s">
        <v>67</v>
      </c>
      <c r="G34" s="14" t="s">
        <v>68</v>
      </c>
    </row>
    <row r="35" spans="1:7" x14ac:dyDescent="0.2">
      <c r="B35" s="10" t="s">
        <v>53</v>
      </c>
      <c r="C35" s="10" t="s">
        <v>54</v>
      </c>
      <c r="D35" s="10">
        <v>0.7453000000000003</v>
      </c>
      <c r="E35" s="10" t="s">
        <v>92</v>
      </c>
      <c r="F35" s="10" t="s">
        <v>74</v>
      </c>
      <c r="G35" s="10">
        <v>0</v>
      </c>
    </row>
    <row r="36" spans="1:7" x14ac:dyDescent="0.2">
      <c r="B36" s="10" t="s">
        <v>55</v>
      </c>
      <c r="C36" s="10" t="s">
        <v>54</v>
      </c>
      <c r="D36" s="10">
        <v>0.7453000000000003</v>
      </c>
      <c r="E36" s="10" t="s">
        <v>93</v>
      </c>
      <c r="F36" s="10" t="s">
        <v>74</v>
      </c>
      <c r="G36" s="10">
        <v>0</v>
      </c>
    </row>
    <row r="37" spans="1:7" x14ac:dyDescent="0.2">
      <c r="B37" s="10" t="s">
        <v>56</v>
      </c>
      <c r="C37" s="10" t="s">
        <v>54</v>
      </c>
      <c r="D37" s="10">
        <v>0.74440000000000017</v>
      </c>
      <c r="E37" s="10" t="s">
        <v>69</v>
      </c>
      <c r="F37" s="10" t="s">
        <v>74</v>
      </c>
      <c r="G37" s="10">
        <v>0</v>
      </c>
    </row>
    <row r="38" spans="1:7" x14ac:dyDescent="0.2">
      <c r="B38" s="10" t="s">
        <v>57</v>
      </c>
      <c r="C38" s="10" t="s">
        <v>54</v>
      </c>
      <c r="D38" s="10">
        <v>0.74200000000000021</v>
      </c>
      <c r="E38" s="10" t="s">
        <v>71</v>
      </c>
      <c r="F38" s="10" t="s">
        <v>74</v>
      </c>
      <c r="G38" s="10">
        <v>0</v>
      </c>
    </row>
    <row r="39" spans="1:7" x14ac:dyDescent="0.2">
      <c r="B39" s="10" t="s">
        <v>58</v>
      </c>
      <c r="C39" s="10" t="s">
        <v>54</v>
      </c>
      <c r="D39" s="10">
        <v>0.73510000000000031</v>
      </c>
      <c r="E39" s="10" t="s">
        <v>72</v>
      </c>
      <c r="F39" s="10" t="s">
        <v>74</v>
      </c>
      <c r="G39" s="10">
        <v>0</v>
      </c>
    </row>
    <row r="40" spans="1:7" x14ac:dyDescent="0.2">
      <c r="B40" s="10" t="s">
        <v>59</v>
      </c>
      <c r="C40" s="10" t="s">
        <v>13</v>
      </c>
      <c r="D40" s="10">
        <v>33.3333333333333</v>
      </c>
      <c r="E40" s="10" t="s">
        <v>73</v>
      </c>
      <c r="F40" s="10" t="s">
        <v>94</v>
      </c>
      <c r="G40" s="10">
        <v>1.6666666666666998</v>
      </c>
    </row>
    <row r="41" spans="1:7" ht="17" thickBot="1" x14ac:dyDescent="0.25">
      <c r="B41" s="11" t="s">
        <v>60</v>
      </c>
      <c r="C41" s="11" t="s">
        <v>12</v>
      </c>
      <c r="D41" s="11">
        <v>0</v>
      </c>
      <c r="E41" s="11" t="s">
        <v>75</v>
      </c>
      <c r="F41" s="11" t="s">
        <v>94</v>
      </c>
      <c r="G41" s="1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9A7F-6EAF-3C4F-9630-881F327CA0D0}">
  <sheetPr>
    <tabColor theme="9" tint="0.79998168889431442"/>
  </sheetPr>
  <dimension ref="A1:H29"/>
  <sheetViews>
    <sheetView showGridLines="0" zoomScale="101" workbookViewId="0">
      <selection activeCell="L26" sqref="L26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30.83203125" bestFit="1" customWidth="1"/>
    <col min="4" max="4" width="12.1640625" bestFit="1" customWidth="1"/>
    <col min="5" max="5" width="12.832031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3" t="s">
        <v>21</v>
      </c>
    </row>
    <row r="2" spans="1:8" x14ac:dyDescent="0.2">
      <c r="A2" s="3" t="s">
        <v>22</v>
      </c>
    </row>
    <row r="3" spans="1:8" x14ac:dyDescent="0.2">
      <c r="A3" s="3" t="s">
        <v>23</v>
      </c>
    </row>
    <row r="6" spans="1:8" ht="17" thickBot="1" x14ac:dyDescent="0.25">
      <c r="A6" t="s">
        <v>24</v>
      </c>
    </row>
    <row r="7" spans="1:8" x14ac:dyDescent="0.2">
      <c r="B7" s="12"/>
      <c r="C7" s="12"/>
      <c r="D7" s="12" t="s">
        <v>27</v>
      </c>
      <c r="E7" s="12" t="s">
        <v>29</v>
      </c>
      <c r="F7" s="12" t="s">
        <v>31</v>
      </c>
      <c r="G7" s="12" t="s">
        <v>33</v>
      </c>
      <c r="H7" s="12" t="s">
        <v>33</v>
      </c>
    </row>
    <row r="8" spans="1:8" ht="17" thickBot="1" x14ac:dyDescent="0.25">
      <c r="B8" s="13" t="s">
        <v>25</v>
      </c>
      <c r="C8" s="13" t="s">
        <v>26</v>
      </c>
      <c r="D8" s="13" t="s">
        <v>28</v>
      </c>
      <c r="E8" s="13" t="s">
        <v>30</v>
      </c>
      <c r="F8" s="13" t="s">
        <v>32</v>
      </c>
      <c r="G8" s="13" t="s">
        <v>34</v>
      </c>
      <c r="H8" s="13" t="s">
        <v>35</v>
      </c>
    </row>
    <row r="9" spans="1:8" x14ac:dyDescent="0.2">
      <c r="B9" s="10" t="s">
        <v>41</v>
      </c>
      <c r="C9" s="10" t="s">
        <v>42</v>
      </c>
      <c r="D9" s="10">
        <v>0</v>
      </c>
      <c r="E9" s="10">
        <v>0.33333333333333326</v>
      </c>
      <c r="F9" s="10">
        <v>1</v>
      </c>
      <c r="G9" s="10">
        <v>1E+30</v>
      </c>
      <c r="H9" s="10">
        <v>0.33333333333333326</v>
      </c>
    </row>
    <row r="10" spans="1:8" x14ac:dyDescent="0.2">
      <c r="B10" s="10" t="s">
        <v>43</v>
      </c>
      <c r="C10" s="10" t="s">
        <v>42</v>
      </c>
      <c r="D10" s="10">
        <v>0</v>
      </c>
      <c r="E10" s="10">
        <v>0.33333333333333326</v>
      </c>
      <c r="F10" s="10">
        <v>1</v>
      </c>
      <c r="G10" s="10">
        <v>1E+30</v>
      </c>
      <c r="H10" s="10">
        <v>0.33333333333333326</v>
      </c>
    </row>
    <row r="11" spans="1:8" x14ac:dyDescent="0.2">
      <c r="B11" s="10" t="s">
        <v>44</v>
      </c>
      <c r="C11" s="10" t="s">
        <v>42</v>
      </c>
      <c r="D11" s="10">
        <v>0</v>
      </c>
      <c r="E11" s="10">
        <v>0.33333333333333326</v>
      </c>
      <c r="F11" s="10">
        <v>1</v>
      </c>
      <c r="G11" s="10">
        <v>1E+30</v>
      </c>
      <c r="H11" s="10">
        <v>0.33333333333333326</v>
      </c>
    </row>
    <row r="12" spans="1:8" x14ac:dyDescent="0.2">
      <c r="B12" s="10" t="s">
        <v>45</v>
      </c>
      <c r="C12" s="10" t="s">
        <v>42</v>
      </c>
      <c r="D12" s="10">
        <v>0</v>
      </c>
      <c r="E12" s="10">
        <v>0.46666666666666617</v>
      </c>
      <c r="F12" s="10">
        <v>0.79999999999999982</v>
      </c>
      <c r="G12" s="10">
        <v>1E+30</v>
      </c>
      <c r="H12" s="10">
        <v>0.46666666666666617</v>
      </c>
    </row>
    <row r="13" spans="1:8" x14ac:dyDescent="0.2">
      <c r="B13" s="10" t="s">
        <v>46</v>
      </c>
      <c r="C13" s="10" t="s">
        <v>42</v>
      </c>
      <c r="D13" s="10">
        <v>0</v>
      </c>
      <c r="E13" s="10">
        <v>0.33333333333333326</v>
      </c>
      <c r="F13" s="10">
        <v>1</v>
      </c>
      <c r="G13" s="10">
        <v>1E+30</v>
      </c>
      <c r="H13" s="10">
        <v>0.33333333333333326</v>
      </c>
    </row>
    <row r="14" spans="1:8" x14ac:dyDescent="0.2">
      <c r="B14" s="10" t="s">
        <v>47</v>
      </c>
      <c r="C14" s="10" t="s">
        <v>48</v>
      </c>
      <c r="D14" s="10">
        <v>6.6666666666666599</v>
      </c>
      <c r="E14" s="10">
        <v>0</v>
      </c>
      <c r="F14" s="10">
        <v>1</v>
      </c>
      <c r="G14" s="10">
        <v>0.49999999999999983</v>
      </c>
      <c r="H14" s="10">
        <v>1</v>
      </c>
    </row>
    <row r="15" spans="1:8" x14ac:dyDescent="0.2">
      <c r="B15" s="10" t="s">
        <v>49</v>
      </c>
      <c r="C15" s="10" t="s">
        <v>48</v>
      </c>
      <c r="D15" s="10">
        <v>6.6666666666666599</v>
      </c>
      <c r="E15" s="10">
        <v>0</v>
      </c>
      <c r="F15" s="10">
        <v>1</v>
      </c>
      <c r="G15" s="10">
        <v>0.49999999999999983</v>
      </c>
      <c r="H15" s="10">
        <v>1</v>
      </c>
    </row>
    <row r="16" spans="1:8" x14ac:dyDescent="0.2">
      <c r="B16" s="10" t="s">
        <v>50</v>
      </c>
      <c r="C16" s="10" t="s">
        <v>48</v>
      </c>
      <c r="D16" s="10">
        <v>6.6666666666666634</v>
      </c>
      <c r="E16" s="10">
        <v>0</v>
      </c>
      <c r="F16" s="10">
        <v>1</v>
      </c>
      <c r="G16" s="10">
        <v>0.49999999999999983</v>
      </c>
      <c r="H16" s="10">
        <v>1</v>
      </c>
    </row>
    <row r="17" spans="1:8" x14ac:dyDescent="0.2">
      <c r="B17" s="10" t="s">
        <v>51</v>
      </c>
      <c r="C17" s="10" t="s">
        <v>48</v>
      </c>
      <c r="D17" s="10">
        <v>6.6666666666666599</v>
      </c>
      <c r="E17" s="10">
        <v>0</v>
      </c>
      <c r="F17" s="10">
        <v>1.0000000000000009</v>
      </c>
      <c r="G17" s="10">
        <v>1.3999999999999984</v>
      </c>
      <c r="H17" s="10">
        <v>1.0000000000000009</v>
      </c>
    </row>
    <row r="18" spans="1:8" ht="17" thickBot="1" x14ac:dyDescent="0.25">
      <c r="B18" s="11" t="s">
        <v>52</v>
      </c>
      <c r="C18" s="11" t="s">
        <v>48</v>
      </c>
      <c r="D18" s="11">
        <v>6.6666666666666599</v>
      </c>
      <c r="E18" s="11">
        <v>0</v>
      </c>
      <c r="F18" s="11">
        <v>1</v>
      </c>
      <c r="G18" s="11">
        <v>0.49999999999999983</v>
      </c>
      <c r="H18" s="11">
        <v>1</v>
      </c>
    </row>
    <row r="20" spans="1:8" ht="17" thickBot="1" x14ac:dyDescent="0.25">
      <c r="A20" t="s">
        <v>36</v>
      </c>
    </row>
    <row r="21" spans="1:8" x14ac:dyDescent="0.2">
      <c r="B21" s="12"/>
      <c r="C21" s="12"/>
      <c r="D21" s="12" t="s">
        <v>27</v>
      </c>
      <c r="E21" s="12" t="s">
        <v>37</v>
      </c>
      <c r="F21" s="12" t="s">
        <v>39</v>
      </c>
      <c r="G21" s="12" t="s">
        <v>33</v>
      </c>
      <c r="H21" s="12" t="s">
        <v>33</v>
      </c>
    </row>
    <row r="22" spans="1:8" ht="17" thickBot="1" x14ac:dyDescent="0.25">
      <c r="B22" s="13" t="s">
        <v>25</v>
      </c>
      <c r="C22" s="13" t="s">
        <v>26</v>
      </c>
      <c r="D22" s="13" t="s">
        <v>28</v>
      </c>
      <c r="E22" s="13" t="s">
        <v>38</v>
      </c>
      <c r="F22" s="13" t="s">
        <v>40</v>
      </c>
      <c r="G22" s="13" t="s">
        <v>34</v>
      </c>
      <c r="H22" s="13" t="s">
        <v>35</v>
      </c>
    </row>
    <row r="23" spans="1:8" x14ac:dyDescent="0.2">
      <c r="B23" s="10" t="s">
        <v>53</v>
      </c>
      <c r="C23" s="10" t="s">
        <v>54</v>
      </c>
      <c r="D23" s="10">
        <v>0.7453000000000003</v>
      </c>
      <c r="E23" s="10">
        <v>-33.333333333333307</v>
      </c>
      <c r="F23" s="10">
        <v>0.74530000000000007</v>
      </c>
      <c r="G23" s="10">
        <v>0.19999999999999996</v>
      </c>
      <c r="H23" s="10">
        <v>5.0000000000000849E-2</v>
      </c>
    </row>
    <row r="24" spans="1:8" x14ac:dyDescent="0.2">
      <c r="B24" s="10" t="s">
        <v>55</v>
      </c>
      <c r="C24" s="10" t="s">
        <v>54</v>
      </c>
      <c r="D24" s="10">
        <v>0.7453000000000003</v>
      </c>
      <c r="E24" s="10">
        <v>-33.333333333333307</v>
      </c>
      <c r="F24" s="10">
        <v>0.74530000000000007</v>
      </c>
      <c r="G24" s="10">
        <v>0.19999999999999996</v>
      </c>
      <c r="H24" s="10">
        <v>5.0000000000000849E-2</v>
      </c>
    </row>
    <row r="25" spans="1:8" x14ac:dyDescent="0.2">
      <c r="B25" s="10" t="s">
        <v>56</v>
      </c>
      <c r="C25" s="10" t="s">
        <v>54</v>
      </c>
      <c r="D25" s="10">
        <v>0.74440000000000017</v>
      </c>
      <c r="E25" s="10">
        <v>-33.333333333333307</v>
      </c>
      <c r="F25" s="10">
        <v>0.74439999999999995</v>
      </c>
      <c r="G25" s="10">
        <v>0.20000000000000007</v>
      </c>
      <c r="H25" s="10">
        <v>5.0000000000000849E-2</v>
      </c>
    </row>
    <row r="26" spans="1:8" x14ac:dyDescent="0.2">
      <c r="B26" s="10" t="s">
        <v>57</v>
      </c>
      <c r="C26" s="10" t="s">
        <v>54</v>
      </c>
      <c r="D26" s="10">
        <v>0.74200000000000021</v>
      </c>
      <c r="E26" s="10">
        <v>-33.333333333333336</v>
      </c>
      <c r="F26" s="10">
        <v>0.74199999999999999</v>
      </c>
      <c r="G26" s="10">
        <v>0.19999999999999996</v>
      </c>
      <c r="H26" s="10">
        <v>5.0000000000000849E-2</v>
      </c>
    </row>
    <row r="27" spans="1:8" x14ac:dyDescent="0.2">
      <c r="B27" s="10" t="s">
        <v>58</v>
      </c>
      <c r="C27" s="10" t="s">
        <v>54</v>
      </c>
      <c r="D27" s="10">
        <v>0.73510000000000031</v>
      </c>
      <c r="E27" s="10">
        <v>-33.333333333333307</v>
      </c>
      <c r="F27" s="10">
        <v>0.73510000000000009</v>
      </c>
      <c r="G27" s="10">
        <v>0.19999999999999996</v>
      </c>
      <c r="H27" s="10">
        <v>5.0000000000000849E-2</v>
      </c>
    </row>
    <row r="28" spans="1:8" x14ac:dyDescent="0.2">
      <c r="B28" s="10" t="s">
        <v>59</v>
      </c>
      <c r="C28" s="10" t="s">
        <v>13</v>
      </c>
      <c r="D28" s="10">
        <v>33.3333333333333</v>
      </c>
      <c r="E28" s="10">
        <v>0</v>
      </c>
      <c r="F28" s="10">
        <v>35</v>
      </c>
      <c r="G28" s="10">
        <v>1E+30</v>
      </c>
      <c r="H28" s="10">
        <v>1.6666666666666936</v>
      </c>
    </row>
    <row r="29" spans="1:8" ht="17" thickBot="1" x14ac:dyDescent="0.25">
      <c r="B29" s="11" t="s">
        <v>60</v>
      </c>
      <c r="C29" s="11" t="s">
        <v>12</v>
      </c>
      <c r="D29" s="11">
        <v>0</v>
      </c>
      <c r="E29" s="11">
        <v>0</v>
      </c>
      <c r="F29" s="11">
        <v>20</v>
      </c>
      <c r="G29" s="11">
        <v>1E+30</v>
      </c>
      <c r="H29" s="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D7E7-0015-2E4B-92B4-1705BA53489C}">
  <sheetPr>
    <tabColor theme="7" tint="0.79998168889431442"/>
  </sheetPr>
  <dimension ref="A1:K25"/>
  <sheetViews>
    <sheetView topLeftCell="B1" workbookViewId="0">
      <selection activeCell="M7" sqref="M7"/>
    </sheetView>
  </sheetViews>
  <sheetFormatPr baseColWidth="10" defaultRowHeight="16" x14ac:dyDescent="0.2"/>
  <cols>
    <col min="1" max="1" width="13.6640625" customWidth="1"/>
    <col min="2" max="2" width="14.83203125" customWidth="1"/>
    <col min="4" max="4" width="13.83203125" customWidth="1"/>
    <col min="5" max="5" width="15.1640625" customWidth="1"/>
    <col min="6" max="6" width="22.1640625" customWidth="1"/>
    <col min="9" max="9" width="13.83203125" customWidth="1"/>
    <col min="10" max="10" width="12.5" customWidth="1"/>
  </cols>
  <sheetData>
    <row r="1" spans="1:11" x14ac:dyDescent="0.2">
      <c r="A1" s="3"/>
      <c r="B1" s="3"/>
      <c r="C1" s="3"/>
      <c r="D1" s="3"/>
      <c r="E1" s="19" t="s">
        <v>11</v>
      </c>
      <c r="F1" s="19"/>
      <c r="G1" s="19"/>
      <c r="H1" s="3"/>
    </row>
    <row r="2" spans="1:11" ht="65" customHeight="1" x14ac:dyDescent="0.2">
      <c r="A2" s="5" t="s">
        <v>0</v>
      </c>
      <c r="B2" s="6" t="s">
        <v>1</v>
      </c>
      <c r="C2" s="6" t="s">
        <v>4</v>
      </c>
      <c r="D2" s="4"/>
      <c r="E2" s="5" t="s">
        <v>9</v>
      </c>
      <c r="F2" s="5" t="s">
        <v>7</v>
      </c>
      <c r="G2" s="5" t="s">
        <v>6</v>
      </c>
      <c r="H2" s="4"/>
    </row>
    <row r="3" spans="1:11" x14ac:dyDescent="0.2">
      <c r="A3" s="7">
        <v>283</v>
      </c>
      <c r="B3" s="7" t="s">
        <v>2</v>
      </c>
      <c r="C3" s="7" t="s">
        <v>5</v>
      </c>
      <c r="D3" s="2"/>
      <c r="E3" s="8">
        <v>20</v>
      </c>
      <c r="F3" s="7">
        <v>0.02</v>
      </c>
      <c r="G3" s="7">
        <v>1</v>
      </c>
      <c r="H3" s="2"/>
      <c r="I3" s="19" t="s">
        <v>12</v>
      </c>
      <c r="J3" s="19"/>
      <c r="K3" s="7">
        <f>SUM(E3:E7)</f>
        <v>20</v>
      </c>
    </row>
    <row r="4" spans="1:11" x14ac:dyDescent="0.2">
      <c r="A4" s="7">
        <v>888</v>
      </c>
      <c r="B4" s="7" t="s">
        <v>2</v>
      </c>
      <c r="C4" s="7" t="s">
        <v>5</v>
      </c>
      <c r="D4" s="2"/>
      <c r="E4" s="8">
        <v>0</v>
      </c>
      <c r="F4" s="7">
        <v>0.02</v>
      </c>
      <c r="G4" s="7">
        <v>1</v>
      </c>
      <c r="H4" s="2"/>
      <c r="I4" s="19" t="s">
        <v>14</v>
      </c>
      <c r="J4" s="19"/>
      <c r="K4" s="7">
        <v>20</v>
      </c>
    </row>
    <row r="5" spans="1:11" x14ac:dyDescent="0.2">
      <c r="A5" s="7">
        <v>396</v>
      </c>
      <c r="B5" s="7" t="s">
        <v>2</v>
      </c>
      <c r="C5" s="7" t="s">
        <v>5</v>
      </c>
      <c r="D5" s="2"/>
      <c r="E5" s="8">
        <v>0</v>
      </c>
      <c r="F5" s="7">
        <v>0.02</v>
      </c>
      <c r="G5" s="7">
        <v>1</v>
      </c>
      <c r="H5" s="2"/>
      <c r="I5" s="19" t="s">
        <v>19</v>
      </c>
      <c r="J5" s="19"/>
      <c r="K5" s="7">
        <f>SUMPRODUCT(E3:E7, G3:G7)</f>
        <v>20</v>
      </c>
    </row>
    <row r="6" spans="1:11" x14ac:dyDescent="0.2">
      <c r="A6" s="7">
        <v>76</v>
      </c>
      <c r="B6" s="7" t="s">
        <v>3</v>
      </c>
      <c r="C6" s="7" t="s">
        <v>5</v>
      </c>
      <c r="D6" s="2"/>
      <c r="E6" s="8">
        <v>0</v>
      </c>
      <c r="F6" s="7">
        <v>0.01</v>
      </c>
      <c r="G6" s="7">
        <v>0.8</v>
      </c>
      <c r="H6" s="2"/>
      <c r="I6" s="3"/>
      <c r="J6" s="3"/>
    </row>
    <row r="7" spans="1:11" x14ac:dyDescent="0.2">
      <c r="A7" s="7">
        <v>256</v>
      </c>
      <c r="B7" s="7" t="s">
        <v>2</v>
      </c>
      <c r="C7" s="7" t="s">
        <v>5</v>
      </c>
      <c r="D7" s="2"/>
      <c r="E7" s="8">
        <v>0</v>
      </c>
      <c r="F7" s="7">
        <v>0.02</v>
      </c>
      <c r="G7" s="7">
        <v>1</v>
      </c>
      <c r="H7" s="2"/>
      <c r="I7" s="3"/>
      <c r="J7" s="3"/>
    </row>
    <row r="8" spans="1:11" x14ac:dyDescent="0.2">
      <c r="I8" s="3"/>
      <c r="J8" s="3"/>
    </row>
    <row r="9" spans="1:11" x14ac:dyDescent="0.2">
      <c r="I9" s="3"/>
      <c r="J9" s="3"/>
    </row>
    <row r="10" spans="1:11" x14ac:dyDescent="0.2">
      <c r="E10" s="19" t="s">
        <v>10</v>
      </c>
      <c r="F10" s="19"/>
      <c r="I10" s="3"/>
      <c r="J10" s="3"/>
    </row>
    <row r="11" spans="1:11" ht="68" x14ac:dyDescent="0.2">
      <c r="A11" s="5" t="s">
        <v>0</v>
      </c>
      <c r="B11" s="6" t="s">
        <v>1</v>
      </c>
      <c r="C11" s="6" t="s">
        <v>4</v>
      </c>
      <c r="E11" s="6" t="s">
        <v>8</v>
      </c>
      <c r="F11" s="5" t="s">
        <v>7</v>
      </c>
      <c r="I11" s="3"/>
      <c r="J11" s="3"/>
    </row>
    <row r="12" spans="1:11" x14ac:dyDescent="0.2">
      <c r="A12" s="7">
        <v>283</v>
      </c>
      <c r="B12" s="7" t="s">
        <v>2</v>
      </c>
      <c r="C12" s="7" t="s">
        <v>5</v>
      </c>
      <c r="E12" s="8">
        <v>6.6666666666666448</v>
      </c>
      <c r="F12" s="7">
        <v>0.03</v>
      </c>
      <c r="I12" s="19" t="s">
        <v>13</v>
      </c>
      <c r="J12" s="19"/>
      <c r="K12" s="7">
        <f>SUM(E12:E16)</f>
        <v>35</v>
      </c>
    </row>
    <row r="13" spans="1:11" x14ac:dyDescent="0.2">
      <c r="A13" s="7">
        <v>888</v>
      </c>
      <c r="B13" s="7" t="s">
        <v>2</v>
      </c>
      <c r="C13" s="7" t="s">
        <v>5</v>
      </c>
      <c r="E13" s="8">
        <v>19.999999999999982</v>
      </c>
      <c r="F13" s="7">
        <v>0.03</v>
      </c>
      <c r="I13" s="19" t="s">
        <v>15</v>
      </c>
      <c r="J13" s="19"/>
      <c r="K13" s="7">
        <v>35</v>
      </c>
    </row>
    <row r="14" spans="1:11" x14ac:dyDescent="0.2">
      <c r="A14" s="7">
        <v>396</v>
      </c>
      <c r="B14" s="7" t="s">
        <v>2</v>
      </c>
      <c r="C14" s="7" t="s">
        <v>5</v>
      </c>
      <c r="E14" s="8">
        <v>8.333333333333373</v>
      </c>
      <c r="F14" s="7">
        <v>0.03</v>
      </c>
      <c r="I14" s="3"/>
      <c r="J14" s="3"/>
      <c r="K14" s="1"/>
    </row>
    <row r="15" spans="1:11" x14ac:dyDescent="0.2">
      <c r="A15" s="7">
        <v>76</v>
      </c>
      <c r="B15" s="7" t="s">
        <v>3</v>
      </c>
      <c r="C15" s="7" t="s">
        <v>5</v>
      </c>
      <c r="E15" s="8">
        <v>0</v>
      </c>
      <c r="F15" s="7">
        <v>0.03</v>
      </c>
      <c r="I15" s="3"/>
      <c r="J15" s="3"/>
    </row>
    <row r="16" spans="1:11" x14ac:dyDescent="0.2">
      <c r="A16" s="7">
        <v>256</v>
      </c>
      <c r="B16" s="7" t="s">
        <v>2</v>
      </c>
      <c r="C16" s="7" t="s">
        <v>5</v>
      </c>
      <c r="E16" s="8">
        <v>0</v>
      </c>
      <c r="F16" s="7">
        <v>0.03</v>
      </c>
      <c r="I16" s="3"/>
      <c r="J16" s="3"/>
    </row>
    <row r="17" spans="1:11" x14ac:dyDescent="0.2">
      <c r="I17" s="3"/>
      <c r="J17" s="3"/>
    </row>
    <row r="18" spans="1:11" x14ac:dyDescent="0.2">
      <c r="I18" s="18" t="s">
        <v>20</v>
      </c>
      <c r="J18" s="18"/>
      <c r="K18" s="9">
        <f>K5+K12</f>
        <v>55</v>
      </c>
    </row>
    <row r="20" spans="1:11" ht="42" customHeight="1" x14ac:dyDescent="0.2">
      <c r="A20" s="5" t="s">
        <v>0</v>
      </c>
      <c r="B20" s="6" t="s">
        <v>1</v>
      </c>
      <c r="C20" s="6" t="s">
        <v>4</v>
      </c>
      <c r="D20" s="5" t="s">
        <v>16</v>
      </c>
      <c r="E20" s="5" t="s">
        <v>17</v>
      </c>
      <c r="F20" s="6" t="s">
        <v>18</v>
      </c>
    </row>
    <row r="21" spans="1:11" x14ac:dyDescent="0.2">
      <c r="A21" s="7">
        <v>283</v>
      </c>
      <c r="B21" s="7" t="s">
        <v>2</v>
      </c>
      <c r="C21" s="7" t="s">
        <v>5</v>
      </c>
      <c r="D21" s="7">
        <v>0.94530000000000003</v>
      </c>
      <c r="E21" s="7">
        <f>D21-0.6</f>
        <v>0.34530000000000005</v>
      </c>
      <c r="F21" s="7">
        <f>D21-E3*F3-E12*F12</f>
        <v>0.34530000000000066</v>
      </c>
    </row>
    <row r="22" spans="1:11" x14ac:dyDescent="0.2">
      <c r="A22" s="7">
        <v>888</v>
      </c>
      <c r="B22" s="7" t="s">
        <v>2</v>
      </c>
      <c r="C22" s="7" t="s">
        <v>5</v>
      </c>
      <c r="D22" s="7">
        <v>0.94530000000000003</v>
      </c>
      <c r="E22" s="7">
        <f t="shared" ref="E22:E25" si="0">D22-0.6</f>
        <v>0.34530000000000005</v>
      </c>
      <c r="F22" s="7">
        <f t="shared" ref="F22:F25" si="1">D22-E4*F4-E13*F13</f>
        <v>0.34530000000000061</v>
      </c>
    </row>
    <row r="23" spans="1:11" x14ac:dyDescent="0.2">
      <c r="A23" s="7">
        <v>396</v>
      </c>
      <c r="B23" s="7" t="s">
        <v>2</v>
      </c>
      <c r="C23" s="7" t="s">
        <v>5</v>
      </c>
      <c r="D23" s="7">
        <v>0.94440000000000002</v>
      </c>
      <c r="E23" s="7">
        <f t="shared" si="0"/>
        <v>0.34440000000000004</v>
      </c>
      <c r="F23" s="7">
        <f t="shared" si="1"/>
        <v>0.6943999999999988</v>
      </c>
    </row>
    <row r="24" spans="1:11" x14ac:dyDescent="0.2">
      <c r="A24" s="7">
        <v>76</v>
      </c>
      <c r="B24" s="7" t="s">
        <v>3</v>
      </c>
      <c r="C24" s="7" t="s">
        <v>5</v>
      </c>
      <c r="D24" s="7">
        <v>0.94199999999999995</v>
      </c>
      <c r="E24" s="7">
        <f t="shared" si="0"/>
        <v>0.34199999999999997</v>
      </c>
      <c r="F24" s="7">
        <f t="shared" si="1"/>
        <v>0.94199999999999995</v>
      </c>
    </row>
    <row r="25" spans="1:11" x14ac:dyDescent="0.2">
      <c r="A25" s="7">
        <v>256</v>
      </c>
      <c r="B25" s="7" t="s">
        <v>2</v>
      </c>
      <c r="C25" s="7" t="s">
        <v>5</v>
      </c>
      <c r="D25" s="7">
        <v>0.93510000000000004</v>
      </c>
      <c r="E25" s="7">
        <f t="shared" si="0"/>
        <v>0.33510000000000006</v>
      </c>
      <c r="F25" s="7">
        <f t="shared" si="1"/>
        <v>0.93510000000000004</v>
      </c>
    </row>
  </sheetData>
  <mergeCells count="8">
    <mergeCell ref="I13:J13"/>
    <mergeCell ref="I18:J18"/>
    <mergeCell ref="E1:G1"/>
    <mergeCell ref="I3:J3"/>
    <mergeCell ref="I4:J4"/>
    <mergeCell ref="I5:J5"/>
    <mergeCell ref="E10:F10"/>
    <mergeCell ref="I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93E-BE2A-C649-8650-25E9552A1E3D}">
  <sheetPr>
    <tabColor theme="7" tint="0.79998168889431442"/>
  </sheetPr>
  <dimension ref="A1:G12"/>
  <sheetViews>
    <sheetView showGridLines="0" tabSelected="1" workbookViewId="0">
      <selection activeCell="G12" sqref="G12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9.1640625" bestFit="1" customWidth="1"/>
    <col min="4" max="4" width="9.33203125" bestFit="1" customWidth="1"/>
    <col min="5" max="5" width="13.1640625" bestFit="1" customWidth="1"/>
    <col min="6" max="6" width="8" bestFit="1" customWidth="1"/>
    <col min="7" max="7" width="5.83203125" bestFit="1" customWidth="1"/>
  </cols>
  <sheetData>
    <row r="1" spans="1:7" x14ac:dyDescent="0.2">
      <c r="A1" s="3" t="s">
        <v>61</v>
      </c>
    </row>
    <row r="2" spans="1:7" x14ac:dyDescent="0.2">
      <c r="A2" s="3" t="s">
        <v>62</v>
      </c>
    </row>
    <row r="3" spans="1:7" x14ac:dyDescent="0.2">
      <c r="A3" s="3" t="s">
        <v>63</v>
      </c>
    </row>
    <row r="6" spans="1:7" ht="17" thickBot="1" x14ac:dyDescent="0.25">
      <c r="A6" t="s">
        <v>64</v>
      </c>
    </row>
    <row r="7" spans="1:7" ht="17" thickBot="1" x14ac:dyDescent="0.25">
      <c r="B7" s="14" t="s">
        <v>25</v>
      </c>
      <c r="C7" s="14" t="s">
        <v>26</v>
      </c>
      <c r="D7" s="14" t="s">
        <v>65</v>
      </c>
      <c r="E7" s="14" t="s">
        <v>66</v>
      </c>
      <c r="F7" s="14" t="s">
        <v>67</v>
      </c>
      <c r="G7" s="14" t="s">
        <v>68</v>
      </c>
    </row>
    <row r="8" spans="1:7" x14ac:dyDescent="0.2">
      <c r="B8" t="s">
        <v>56</v>
      </c>
      <c r="C8" t="s">
        <v>54</v>
      </c>
      <c r="D8">
        <v>0.6943999999999988</v>
      </c>
      <c r="E8" t="s">
        <v>69</v>
      </c>
      <c r="F8" t="s">
        <v>70</v>
      </c>
      <c r="G8">
        <v>-0.34999999999999876</v>
      </c>
    </row>
    <row r="9" spans="1:7" x14ac:dyDescent="0.2">
      <c r="B9" t="s">
        <v>57</v>
      </c>
      <c r="C9" t="s">
        <v>54</v>
      </c>
      <c r="D9">
        <v>0.94199999999999995</v>
      </c>
      <c r="E9" t="s">
        <v>71</v>
      </c>
      <c r="F9" t="s">
        <v>70</v>
      </c>
      <c r="G9">
        <v>-0.6</v>
      </c>
    </row>
    <row r="10" spans="1:7" x14ac:dyDescent="0.2">
      <c r="B10" t="s">
        <v>58</v>
      </c>
      <c r="C10" t="s">
        <v>54</v>
      </c>
      <c r="D10">
        <v>0.93510000000000004</v>
      </c>
      <c r="E10" t="s">
        <v>72</v>
      </c>
      <c r="F10" t="s">
        <v>70</v>
      </c>
      <c r="G10">
        <v>-0.6</v>
      </c>
    </row>
    <row r="11" spans="1:7" x14ac:dyDescent="0.2">
      <c r="B11" t="s">
        <v>59</v>
      </c>
      <c r="C11" t="s">
        <v>13</v>
      </c>
      <c r="D11">
        <v>35</v>
      </c>
      <c r="E11" t="s">
        <v>73</v>
      </c>
      <c r="F11" t="s">
        <v>74</v>
      </c>
      <c r="G11">
        <v>0</v>
      </c>
    </row>
    <row r="12" spans="1:7" x14ac:dyDescent="0.2">
      <c r="B12" t="s">
        <v>60</v>
      </c>
      <c r="C12" t="s">
        <v>12</v>
      </c>
      <c r="D12">
        <v>20</v>
      </c>
      <c r="E12" t="s">
        <v>75</v>
      </c>
      <c r="F12" t="s">
        <v>74</v>
      </c>
      <c r="G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20%</vt:lpstr>
      <vt:lpstr>Answer Report 20%</vt:lpstr>
      <vt:lpstr>Sensitivity Report 20%</vt:lpstr>
      <vt:lpstr>60%</vt:lpstr>
      <vt:lpstr>Feasibility Report 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2023-06-09T05:35:43Z</dcterms:created>
  <dcterms:modified xsi:type="dcterms:W3CDTF">2023-06-11T11:19:42Z</dcterms:modified>
</cp:coreProperties>
</file>