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4A1A785B-C14C-4365-AB7E-C91DDD5C3050}" xr6:coauthVersionLast="47" xr6:coauthVersionMax="47" xr10:uidLastSave="{00000000-0000-0000-0000-000000000000}"/>
  <bookViews>
    <workbookView xWindow="390" yWindow="390" windowWidth="12930" windowHeight="15075" tabRatio="500" xr2:uid="{00000000-000D-0000-FFFF-FFFF00000000}"/>
  </bookViews>
  <sheets>
    <sheet name="Inflation Rate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86" i="2" l="1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AF786" i="2"/>
  <c r="AG786" i="2"/>
  <c r="AH786" i="2"/>
  <c r="AI786" i="2"/>
  <c r="AJ786" i="2"/>
  <c r="AK786" i="2"/>
  <c r="AL786" i="2"/>
  <c r="AM786" i="2"/>
  <c r="AN786" i="2"/>
  <c r="AO786" i="2"/>
  <c r="AP786" i="2"/>
  <c r="AQ786" i="2"/>
  <c r="AR786" i="2"/>
  <c r="AS786" i="2"/>
  <c r="AT786" i="2"/>
  <c r="AU786" i="2"/>
  <c r="AV786" i="2"/>
  <c r="AW786" i="2"/>
  <c r="AX786" i="2"/>
  <c r="AY786" i="2"/>
  <c r="AZ786" i="2"/>
  <c r="BA786" i="2"/>
  <c r="BB786" i="2"/>
  <c r="BC786" i="2"/>
  <c r="BD786" i="2"/>
  <c r="BE786" i="2"/>
  <c r="BF786" i="2"/>
  <c r="G786" i="2"/>
  <c r="F786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F785" i="2"/>
</calcChain>
</file>

<file path=xl/sharedStrings.xml><?xml version="1.0" encoding="utf-8"?>
<sst xmlns="http://schemas.openxmlformats.org/spreadsheetml/2006/main" count="4032" uniqueCount="526">
  <si>
    <t>Singapore</t>
  </si>
  <si>
    <t>Canada</t>
  </si>
  <si>
    <t>Mexico</t>
  </si>
  <si>
    <t>Lithuania</t>
  </si>
  <si>
    <t>Ghana</t>
  </si>
  <si>
    <t>Germany</t>
  </si>
  <si>
    <t>France</t>
  </si>
  <si>
    <t>Country Code</t>
  </si>
  <si>
    <t>IMF Country Code</t>
  </si>
  <si>
    <t>Country</t>
  </si>
  <si>
    <t>Indicator Type</t>
  </si>
  <si>
    <t>Series Name</t>
  </si>
  <si>
    <t>Note</t>
  </si>
  <si>
    <t>ABW</t>
  </si>
  <si>
    <t>Aruba</t>
  </si>
  <si>
    <t>Inflation</t>
  </si>
  <si>
    <t>Headline Consumer Price Inflation</t>
  </si>
  <si>
    <t>Annual average inflation</t>
  </si>
  <si>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</si>
  <si>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</si>
  <si>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</si>
  <si>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</si>
  <si>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</si>
  <si>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</si>
  <si>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</si>
  <si>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</si>
  <si>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</si>
  <si>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</si>
  <si>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</si>
  <si>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</si>
  <si>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</si>
  <si>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</si>
  <si>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</si>
  <si>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</si>
  <si>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</si>
  <si>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</si>
  <si>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</si>
  <si>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</si>
  <si>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</si>
  <si>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</si>
  <si>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</si>
  <si>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</si>
  <si>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</si>
  <si>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</si>
  <si>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</si>
  <si>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</si>
  <si>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</si>
  <si>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</si>
  <si>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</si>
  <si>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</si>
  <si>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</si>
  <si>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</si>
  <si>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</si>
  <si>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</si>
  <si>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</si>
  <si>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</si>
  <si>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</si>
  <si>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</si>
  <si>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</si>
  <si>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</si>
  <si>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</si>
  <si>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</si>
  <si>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</si>
  <si>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</si>
  <si>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</si>
  <si>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</si>
  <si>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</si>
  <si>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</si>
  <si>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</si>
  <si>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</si>
  <si>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</si>
  <si>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</si>
  <si>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</si>
  <si>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</si>
  <si>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CYM</t>
  </si>
  <si>
    <t>Cayman Islands</t>
  </si>
  <si>
    <t>CAN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</si>
  <si>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</si>
  <si>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</si>
  <si>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</si>
  <si>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</si>
  <si>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</si>
  <si>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</si>
  <si>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</si>
  <si>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</si>
  <si>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</si>
  <si>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</si>
  <si>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</si>
  <si>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</si>
  <si>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</si>
  <si>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</si>
  <si>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</si>
  <si>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</si>
  <si>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</si>
  <si>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</si>
  <si>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</si>
  <si>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</si>
  <si>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</si>
  <si>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</si>
  <si>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CUW</t>
  </si>
  <si>
    <t>Curacao</t>
  </si>
  <si>
    <t>CYP</t>
  </si>
  <si>
    <t>Cyprus</t>
  </si>
  <si>
    <t>CZE</t>
  </si>
  <si>
    <t>Czech Republic</t>
  </si>
  <si>
    <t>DEU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</si>
  <si>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</si>
  <si>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</si>
  <si>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</si>
  <si>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</si>
  <si>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</si>
  <si>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</si>
  <si>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</si>
  <si>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</si>
  <si>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</si>
  <si>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</si>
  <si>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</si>
  <si>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</si>
  <si>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</si>
  <si>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</si>
  <si>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</si>
  <si>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</si>
  <si>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</si>
  <si>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</si>
  <si>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</si>
  <si>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</si>
  <si>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</si>
  <si>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</si>
  <si>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</si>
  <si>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</si>
  <si>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</si>
  <si>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</si>
  <si>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</si>
  <si>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</si>
  <si>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</si>
  <si>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</si>
  <si>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</si>
  <si>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</si>
  <si>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</si>
  <si>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</si>
  <si>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</si>
  <si>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</si>
  <si>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</si>
  <si>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</si>
  <si>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</si>
  <si>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</si>
  <si>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</si>
  <si>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</si>
  <si>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</si>
  <si>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</si>
  <si>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</si>
  <si>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</si>
  <si>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</si>
  <si>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</si>
  <si>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</si>
  <si>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</si>
  <si>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</si>
  <si>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</si>
  <si>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</si>
  <si>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</si>
  <si>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</si>
  <si>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</si>
  <si>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</si>
  <si>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</si>
  <si>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</si>
  <si>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</si>
  <si>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</si>
  <si>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</si>
  <si>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</si>
  <si>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</si>
  <si>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</si>
  <si>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</si>
  <si>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</si>
  <si>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</si>
  <si>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</si>
  <si>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</si>
  <si>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</si>
  <si>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</si>
  <si>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</si>
  <si>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</si>
  <si>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</si>
  <si>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</si>
  <si>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</si>
  <si>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</si>
  <si>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</si>
  <si>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</si>
  <si>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</si>
  <si>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</si>
  <si>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</si>
  <si>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</si>
  <si>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</si>
  <si>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</si>
  <si>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</si>
  <si>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</si>
  <si>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</si>
  <si>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</si>
  <si>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</si>
  <si>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</si>
  <si>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</si>
  <si>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</si>
  <si>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</si>
  <si>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</si>
  <si>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</si>
  <si>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</si>
  <si>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</si>
  <si>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</si>
  <si>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</si>
  <si>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</si>
  <si>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</si>
  <si>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</si>
  <si>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</si>
  <si>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</si>
  <si>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</si>
  <si>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</si>
  <si>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</si>
  <si>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</si>
  <si>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</si>
  <si>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</si>
  <si>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</si>
  <si>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</si>
  <si>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</si>
  <si>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LUX</t>
  </si>
  <si>
    <t>Luxembourg</t>
  </si>
  <si>
    <t>LVA</t>
  </si>
  <si>
    <t>Latvia</t>
  </si>
  <si>
    <t>MAC</t>
  </si>
  <si>
    <t>Macao SAR, China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</si>
  <si>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</si>
  <si>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</si>
  <si>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</si>
  <si>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</si>
  <si>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</si>
  <si>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</si>
  <si>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</si>
  <si>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</si>
  <si>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</si>
  <si>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</si>
  <si>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</si>
  <si>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</si>
  <si>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</si>
  <si>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</si>
  <si>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</si>
  <si>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</si>
  <si>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</si>
  <si>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</si>
  <si>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</si>
  <si>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</si>
  <si>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</si>
  <si>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</si>
  <si>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</si>
  <si>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</si>
  <si>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</si>
  <si>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</si>
  <si>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</si>
  <si>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</si>
  <si>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</si>
  <si>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</si>
  <si>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</si>
  <si>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</si>
  <si>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</si>
  <si>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</si>
  <si>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</si>
  <si>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</si>
  <si>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</si>
  <si>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</si>
  <si>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</si>
  <si>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</si>
  <si>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</si>
  <si>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</si>
  <si>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</si>
  <si>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</si>
  <si>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</si>
  <si>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</si>
  <si>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</si>
  <si>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</si>
  <si>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</si>
  <si>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</si>
  <si>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</si>
  <si>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</si>
  <si>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</si>
  <si>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</si>
  <si>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</si>
  <si>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</si>
  <si>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</si>
  <si>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</si>
  <si>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</si>
  <si>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</si>
  <si>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</si>
  <si>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</si>
  <si>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</si>
  <si>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</si>
  <si>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</si>
  <si>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</si>
  <si>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</si>
  <si>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</si>
  <si>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</si>
  <si>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</si>
  <si>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</si>
  <si>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</si>
  <si>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</si>
  <si>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</si>
  <si>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West Bank and Gaza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</si>
  <si>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</si>
  <si>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</si>
  <si>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</si>
  <si>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</si>
  <si>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</si>
  <si>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</si>
  <si>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</si>
  <si>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</si>
  <si>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</si>
  <si>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</si>
  <si>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</si>
  <si>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</si>
  <si>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</si>
  <si>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</si>
  <si>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</si>
  <si>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</si>
  <si>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</si>
  <si>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</si>
  <si>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</si>
  <si>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</si>
  <si>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</si>
  <si>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</si>
  <si>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</si>
  <si>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</si>
  <si>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</si>
  <si>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</si>
  <si>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</si>
  <si>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</si>
  <si>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</si>
  <si>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</si>
  <si>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</si>
  <si>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</si>
  <si>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</si>
  <si>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</si>
  <si>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</si>
  <si>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</si>
  <si>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</si>
  <si>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</si>
  <si>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</si>
  <si>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</si>
  <si>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</si>
  <si>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</si>
  <si>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</si>
  <si>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</si>
  <si>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</si>
  <si>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</si>
  <si>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</si>
  <si>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</si>
  <si>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</si>
  <si>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</si>
  <si>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</si>
  <si>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</si>
  <si>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</si>
  <si>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</si>
  <si>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</si>
  <si>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</si>
  <si>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</si>
  <si>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</si>
  <si>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</si>
  <si>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</si>
  <si>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</si>
  <si>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</si>
  <si>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</si>
  <si>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</si>
  <si>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</si>
  <si>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</si>
  <si>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</si>
  <si>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</si>
  <si>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</si>
  <si>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</si>
  <si>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</si>
  <si>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</si>
  <si>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</si>
  <si>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</si>
  <si>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</si>
  <si>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</si>
  <si>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</si>
  <si>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</si>
  <si>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</si>
  <si>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VNM</t>
  </si>
  <si>
    <t>Vietnam</t>
  </si>
  <si>
    <t>VUT</t>
  </si>
  <si>
    <t>Vanuatu</t>
  </si>
  <si>
    <t>WSM</t>
  </si>
  <si>
    <t>Samoa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</si>
  <si>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</si>
  <si>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</si>
  <si>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</si>
  <si>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</si>
  <si>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</si>
  <si>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</si>
  <si>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</si>
  <si>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</si>
  <si>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VGB</t>
  </si>
  <si>
    <t>British Virgin Islands</t>
  </si>
  <si>
    <t>Additional countries from the previous update</t>
  </si>
  <si>
    <t>XXK</t>
  </si>
  <si>
    <t>Kosovo</t>
  </si>
  <si>
    <t>LIE</t>
  </si>
  <si>
    <t>Liechtenstein</t>
  </si>
  <si>
    <t>MTQ</t>
  </si>
  <si>
    <t>Martinique</t>
  </si>
  <si>
    <t>MSR</t>
  </si>
  <si>
    <t>Montserratit</t>
  </si>
  <si>
    <t>NCL</t>
  </si>
  <si>
    <t>New Caledonia</t>
  </si>
  <si>
    <t>NIU</t>
  </si>
  <si>
    <t>Niue</t>
  </si>
  <si>
    <t>SHN</t>
  </si>
  <si>
    <t>Saint Helena</t>
  </si>
  <si>
    <t>TLS</t>
  </si>
  <si>
    <t>Timor-Leste</t>
  </si>
  <si>
    <t>TCA</t>
  </si>
  <si>
    <t>Turks and Caicos Islands</t>
  </si>
  <si>
    <t>Energy Consumer Price Inflation</t>
  </si>
  <si>
    <t>Energy (estimated)</t>
  </si>
  <si>
    <t xml:space="preserve">Energy </t>
  </si>
  <si>
    <t>Housing, Water, Electricity, Gas &amp; Other Fuel</t>
  </si>
  <si>
    <t>Energy</t>
  </si>
  <si>
    <t>Estimated energy</t>
  </si>
  <si>
    <t>Esimated energy</t>
  </si>
  <si>
    <t xml:space="preserve">Housing &amp; Utilities </t>
  </si>
  <si>
    <t>Energy estiamted</t>
  </si>
  <si>
    <t>Food Consumer Price Inflation</t>
  </si>
  <si>
    <t>Food and non-acoholic beverage</t>
  </si>
  <si>
    <t>Food, Beverages and Tobacco</t>
  </si>
  <si>
    <t>Food, Alcohol &amp; Tobacco</t>
  </si>
  <si>
    <t xml:space="preserve">Food Products </t>
  </si>
  <si>
    <t>Food, Beverage &amp; Tobacco</t>
  </si>
  <si>
    <t>Food and Non-Alcoholic Beverages</t>
  </si>
  <si>
    <t>Food and Nonalcoholic Beverages</t>
  </si>
  <si>
    <t>Food</t>
  </si>
  <si>
    <t>Food and Non-alcoholic Beverages</t>
  </si>
  <si>
    <t>Hong Kong SAR</t>
  </si>
  <si>
    <t xml:space="preserve">Food </t>
  </si>
  <si>
    <t>Food, Beverage and Tobacco</t>
  </si>
  <si>
    <t>Food and Beverages</t>
  </si>
  <si>
    <t>Food Goods</t>
  </si>
  <si>
    <t xml:space="preserve">Food Goods including Alcoholic Beverages </t>
  </si>
  <si>
    <t>Official Core Consumer Price Inflation</t>
  </si>
  <si>
    <t>All Items Excluding Food and Energy</t>
  </si>
  <si>
    <t>All Items Excluding unprocessed food and energy</t>
  </si>
  <si>
    <t>All Items Excluding ex Reg Pr &amp; Fuel for Veh &amp; Home</t>
  </si>
  <si>
    <t>All Items Excluding Fruits &amp; Veg &amp; Regulated Items</t>
  </si>
  <si>
    <t>Lao, PDR</t>
  </si>
  <si>
    <t>Dynamic Core Consumer Price Index</t>
  </si>
  <si>
    <t>North Macedonia</t>
  </si>
  <si>
    <t>All Items Excluding Excluding Food Products</t>
  </si>
  <si>
    <t>All Items Excluding  Food and Beverages</t>
  </si>
  <si>
    <t>All Items Excluding Food, Bev, Tobacco, Mtg Int, Energy &amp; Admin Pr</t>
  </si>
  <si>
    <t>SOM</t>
  </si>
  <si>
    <t>Somalia</t>
  </si>
  <si>
    <t>Slovakia</t>
  </si>
  <si>
    <t>All Items Excluding Volatile Goods and Services</t>
  </si>
  <si>
    <t xml:space="preserve">All Items Excluding Volatile Goods and Services </t>
  </si>
  <si>
    <t>TWN</t>
  </si>
  <si>
    <t>Taiwan, China</t>
  </si>
  <si>
    <t>All Items Excluding Fruits, Vegetables, Taxed Srv &amp; Fuels</t>
  </si>
  <si>
    <t xml:space="preserve">All Items Excluding Housing, Water, Electricity and Gas </t>
  </si>
  <si>
    <t>XKX</t>
  </si>
  <si>
    <t>Producer Price Inflation</t>
  </si>
  <si>
    <t xml:space="preserve"> Producer Price Index, All Commodities</t>
  </si>
  <si>
    <t>Moldova, Rep.</t>
  </si>
  <si>
    <t xml:space="preserve"> Producer Price Index (local production)</t>
  </si>
  <si>
    <t xml:space="preserve"> Producer Price Index, manufacturing sector</t>
  </si>
  <si>
    <t>Tanzania, United Rep.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</si>
  <si>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</si>
  <si>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</si>
  <si>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</si>
  <si>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</si>
  <si>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</si>
  <si>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</si>
  <si>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</si>
  <si>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</si>
  <si>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</si>
  <si>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</si>
  <si>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</si>
  <si>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</si>
  <si>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</si>
  <si>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</si>
  <si>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</si>
  <si>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</si>
  <si>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</si>
  <si>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</si>
  <si>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</si>
  <si>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</si>
  <si>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</si>
  <si>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</si>
  <si>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</si>
  <si>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</si>
  <si>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</si>
  <si>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</si>
  <si>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</si>
  <si>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</si>
  <si>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</si>
  <si>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</si>
  <si>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</si>
  <si>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</si>
  <si>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</si>
  <si>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</si>
  <si>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</si>
  <si>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</si>
  <si>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</si>
  <si>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</si>
  <si>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</si>
  <si>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</si>
  <si>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</si>
  <si>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</si>
  <si>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</si>
  <si>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</si>
  <si>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</si>
  <si>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</si>
  <si>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</si>
  <si>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</si>
  <si>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</si>
  <si>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</si>
  <si>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</si>
  <si>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</si>
  <si>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</si>
  <si>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Create a Visualization to show the average inflation rates each year across the world. (Use a line chart)</t>
  </si>
  <si>
    <t>Dig into the highest inflation rate period and determine what caused the high rates during that year.</t>
  </si>
  <si>
    <t>Year</t>
  </si>
  <si>
    <t>Avg Inflation Rate</t>
  </si>
  <si>
    <t>Hyper inflation rate in 2018 is in Venezuala cause the higher than average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</si>
</sst>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Rates'!$BJ$8</c:f>
              <c:strCache>
                <c:ptCount val="1"/>
                <c:pt idx="0">
                  <c:v>Avg Inflation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'Inflation Rates'!$BI$9:$BI$61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strCache>
            </c:strRef>
          </c:cat>
          <c:val>
            <c:numRef>
              <c:f>'Inflation Rates'!$BJ$9:$BJ$61</c:f>
              <c:numCache>
                <c:formatCode>General</c:formatCode>
                <c:ptCount val="53"/>
                <c:pt idx="0">
                  <c:v>5.8678542712251245</c:v>
                </c:pt>
                <c:pt idx="1">
                  <c:v>6.0571728971962653</c:v>
                </c:pt>
                <c:pt idx="2">
                  <c:v>7.7057209302325669</c:v>
                </c:pt>
                <c:pt idx="3">
                  <c:v>14.538465116279083</c:v>
                </c:pt>
                <c:pt idx="4">
                  <c:v>24.174101382488487</c:v>
                </c:pt>
                <c:pt idx="5">
                  <c:v>16.539423963133629</c:v>
                </c:pt>
                <c:pt idx="6">
                  <c:v>15.472046511627912</c:v>
                </c:pt>
                <c:pt idx="7">
                  <c:v>15.123021077283376</c:v>
                </c:pt>
                <c:pt idx="8">
                  <c:v>12.062359813084113</c:v>
                </c:pt>
                <c:pt idx="9">
                  <c:v>16.387640186915856</c:v>
                </c:pt>
                <c:pt idx="10">
                  <c:v>21.150554272517308</c:v>
                </c:pt>
                <c:pt idx="11">
                  <c:v>17.929866962305983</c:v>
                </c:pt>
                <c:pt idx="12">
                  <c:v>16.5478384279476</c:v>
                </c:pt>
                <c:pt idx="13">
                  <c:v>19.876616379310359</c:v>
                </c:pt>
                <c:pt idx="14">
                  <c:v>28.798574468085103</c:v>
                </c:pt>
                <c:pt idx="15">
                  <c:v>119.61336909871247</c:v>
                </c:pt>
                <c:pt idx="16">
                  <c:v>20.65517894736842</c:v>
                </c:pt>
                <c:pt idx="17">
                  <c:v>48.666535269709634</c:v>
                </c:pt>
                <c:pt idx="18">
                  <c:v>36.240865979381439</c:v>
                </c:pt>
                <c:pt idx="19">
                  <c:v>96.492049689440975</c:v>
                </c:pt>
                <c:pt idx="20">
                  <c:v>123.86503067484661</c:v>
                </c:pt>
                <c:pt idx="21">
                  <c:v>45.131558185404373</c:v>
                </c:pt>
                <c:pt idx="22">
                  <c:v>108.38314065510593</c:v>
                </c:pt>
                <c:pt idx="23">
                  <c:v>169.80841417910443</c:v>
                </c:pt>
                <c:pt idx="24">
                  <c:v>186.7282065217392</c:v>
                </c:pt>
                <c:pt idx="25">
                  <c:v>45.001949910554607</c:v>
                </c:pt>
                <c:pt idx="26">
                  <c:v>25.327438596491245</c:v>
                </c:pt>
                <c:pt idx="27">
                  <c:v>18.832713043478297</c:v>
                </c:pt>
                <c:pt idx="28">
                  <c:v>8.6791438356164416</c:v>
                </c:pt>
                <c:pt idx="29">
                  <c:v>9.8412859560067592</c:v>
                </c:pt>
                <c:pt idx="30">
                  <c:v>10.657097315436248</c:v>
                </c:pt>
                <c:pt idx="31">
                  <c:v>7.376262295081971</c:v>
                </c:pt>
                <c:pt idx="32">
                  <c:v>5.9331199999999971</c:v>
                </c:pt>
                <c:pt idx="33">
                  <c:v>6.617424483306837</c:v>
                </c:pt>
                <c:pt idx="34">
                  <c:v>7.1787381703470068</c:v>
                </c:pt>
                <c:pt idx="35">
                  <c:v>6.5488080495355989</c:v>
                </c:pt>
                <c:pt idx="36">
                  <c:v>8.2826475037821545</c:v>
                </c:pt>
                <c:pt idx="37">
                  <c:v>17.43988077496272</c:v>
                </c:pt>
                <c:pt idx="38">
                  <c:v>22.071544117647086</c:v>
                </c:pt>
                <c:pt idx="39">
                  <c:v>3.3300437317784253</c:v>
                </c:pt>
                <c:pt idx="40">
                  <c:v>4.9748484848484775</c:v>
                </c:pt>
                <c:pt idx="41">
                  <c:v>6.8276855895196507</c:v>
                </c:pt>
                <c:pt idx="42">
                  <c:v>5.2676592579683952</c:v>
                </c:pt>
                <c:pt idx="43">
                  <c:v>3.9909696552265768</c:v>
                </c:pt>
                <c:pt idx="44">
                  <c:v>3.5756882751130736</c:v>
                </c:pt>
                <c:pt idx="45">
                  <c:v>3.5703860700612271</c:v>
                </c:pt>
                <c:pt idx="46">
                  <c:v>5.0923164236018854</c:v>
                </c:pt>
                <c:pt idx="47">
                  <c:v>7.2634282071818186</c:v>
                </c:pt>
                <c:pt idx="48">
                  <c:v>503.42854409769393</c:v>
                </c:pt>
                <c:pt idx="49">
                  <c:v>80.269581043955952</c:v>
                </c:pt>
                <c:pt idx="50">
                  <c:v>36.131405252963894</c:v>
                </c:pt>
                <c:pt idx="51">
                  <c:v>16.324631728045333</c:v>
                </c:pt>
                <c:pt idx="52">
                  <c:v>17.285654135338358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1-410F-9306-7D58C2CF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629807"/>
        <c:axId val="1451612527"/>
      </c:lineChart>
      <c:catAx>
        <c:axId val="14516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12527"/>
        <c:crosses val="autoZero"/>
        <c:auto val="1"/>
        <c:lblAlgn val="ctr"/>
        <c:lblOffset val="100"/>
        <c:noMultiLvlLbl val="0"/>
      </c:catAx>
      <c:valAx>
        <c:axId val="14516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2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554690</xdr:colOff>
      <xdr:row>7</xdr:row>
      <xdr:rowOff>1120</xdr:rowOff>
    </xdr:from>
    <xdr:to>
      <xdr:col>68</xdr:col>
      <xdr:colOff>1187824</xdr:colOff>
      <xdr:row>31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7C0565-B332-44EB-0DD1-A95518B9A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F614-D222-41C2-B367-1D94ADAA75B0}" name="Table1" displayName="Table1" ref="A1:BG785" totalsRowCount="1">
  <autoFilter ref="A1:BG784" xr:uid="{55CEF614-D222-41C2-B367-1D94ADAA75B0}"/>
  <sortState xmlns:xlrd2="http://schemas.microsoft.com/office/spreadsheetml/2017/richdata2" ref="A2:BG784">
    <sortCondition descending="1" ref="BB1:BB784"/>
  </sortState>
  <tableColumns count="59">
    <tableColumn id="1" xr3:uid="{1C0F8C48-1590-4540-830A-85EA512EF128}" name="Country Code"/>
    <tableColumn id="2" xr3:uid="{E041BD1A-9767-427D-BFF6-1F0E57C094B4}" name="IMF Country Code"/>
    <tableColumn id="3" xr3:uid="{6B2DEDE2-4F98-4567-BF02-15DF903026EE}" name="Country"/>
    <tableColumn id="4" xr3:uid="{80A14C90-D65D-4D64-A249-37323DD1757A}" name="Indicator Type"/>
    <tableColumn id="5" xr3:uid="{86D8A362-E4D5-43F3-8B36-DD2A3636E759}" name="Series Name"/>
    <tableColumn id="6" xr3:uid="{5E64E9F2-0886-47EC-88FA-15427B320F30}" name="1970" totalsRowFunction="custom">
      <totalsRowFormula>AVERAGE(Table1[1970])</totalsRowFormula>
    </tableColumn>
    <tableColumn id="7" xr3:uid="{0DEBDFA0-0E98-458C-B01C-9A896EFB380F}" name="1971" totalsRowFunction="custom">
      <totalsRowFormula>AVERAGE(Table1[1971])</totalsRowFormula>
    </tableColumn>
    <tableColumn id="8" xr3:uid="{EAE7B07C-6AC6-45C2-B9D9-C148DFBA0BEC}" name="1972" totalsRowFunction="custom">
      <totalsRowFormula>AVERAGE(Table1[1972])</totalsRowFormula>
    </tableColumn>
    <tableColumn id="9" xr3:uid="{99D23ACD-2279-4A41-B981-D2512DF9B8D4}" name="1973" totalsRowFunction="custom">
      <totalsRowFormula>AVERAGE(Table1[1973])</totalsRowFormula>
    </tableColumn>
    <tableColumn id="10" xr3:uid="{206F962F-3BA9-49FA-8B11-D5D4CBDBD512}" name="1974" totalsRowFunction="custom">
      <totalsRowFormula>AVERAGE(Table1[1974])</totalsRowFormula>
    </tableColumn>
    <tableColumn id="11" xr3:uid="{B31F6F1E-5031-4E37-89CC-9FE8FF5CB7C3}" name="1975" totalsRowFunction="custom">
      <totalsRowFormula>AVERAGE(Table1[1975])</totalsRowFormula>
    </tableColumn>
    <tableColumn id="12" xr3:uid="{9F9C2851-6909-478E-85C9-7249DF7EF863}" name="1976" totalsRowFunction="custom">
      <totalsRowFormula>AVERAGE(Table1[1976])</totalsRowFormula>
    </tableColumn>
    <tableColumn id="13" xr3:uid="{B55AB681-427B-4651-AF4C-3CBD2510CF14}" name="1977" totalsRowFunction="custom">
      <totalsRowFormula>AVERAGE(Table1[1977])</totalsRowFormula>
    </tableColumn>
    <tableColumn id="14" xr3:uid="{6D2C15D2-A040-47DD-9D62-877995CE3415}" name="1978" totalsRowFunction="custom">
      <totalsRowFormula>AVERAGE(Table1[1978])</totalsRowFormula>
    </tableColumn>
    <tableColumn id="15" xr3:uid="{D466AC05-B892-460D-B5EF-2C56573EB972}" name="1979" totalsRowFunction="custom">
      <totalsRowFormula>AVERAGE(Table1[1979])</totalsRowFormula>
    </tableColumn>
    <tableColumn id="16" xr3:uid="{E53E7E3F-6D8A-4521-86F1-E8A35D5EB89F}" name="1980" totalsRowFunction="custom">
      <totalsRowFormula>AVERAGE(Table1[1980])</totalsRowFormula>
    </tableColumn>
    <tableColumn id="17" xr3:uid="{693CA842-4C31-47DA-9029-48174583EEDB}" name="1981" totalsRowFunction="custom">
      <totalsRowFormula>AVERAGE(Table1[1981])</totalsRowFormula>
    </tableColumn>
    <tableColumn id="18" xr3:uid="{4EE28E51-D446-4E21-AD0D-D6E7CFD29153}" name="1982" totalsRowFunction="custom">
      <totalsRowFormula>AVERAGE(Table1[1982])</totalsRowFormula>
    </tableColumn>
    <tableColumn id="19" xr3:uid="{96998990-294E-48E2-AA37-88EAD6A65B67}" name="1983" totalsRowFunction="custom">
      <totalsRowFormula>AVERAGE(Table1[1983])</totalsRowFormula>
    </tableColumn>
    <tableColumn id="20" xr3:uid="{1317FFFB-A84F-4E83-A2C4-F9347AEA45C8}" name="1984" totalsRowFunction="custom">
      <totalsRowFormula>AVERAGE(Table1[1984])</totalsRowFormula>
    </tableColumn>
    <tableColumn id="21" xr3:uid="{6610715D-350F-41DA-B417-54C3EDE6F010}" name="1985" totalsRowFunction="custom">
      <totalsRowFormula>AVERAGE(Table1[1985])</totalsRowFormula>
    </tableColumn>
    <tableColumn id="22" xr3:uid="{B79BB1C2-E043-4192-AB88-663B0B2D42FB}" name="1986" totalsRowFunction="custom">
      <totalsRowFormula>AVERAGE(Table1[1986])</totalsRowFormula>
    </tableColumn>
    <tableColumn id="23" xr3:uid="{FB1C4AAF-89E6-4B88-B2E3-56950BAE4FB1}" name="1987" totalsRowFunction="custom">
      <totalsRowFormula>AVERAGE(Table1[1987])</totalsRowFormula>
    </tableColumn>
    <tableColumn id="24" xr3:uid="{24F965B5-C804-431D-A913-43D224A5645D}" name="1988" totalsRowFunction="custom">
      <totalsRowFormula>AVERAGE(Table1[1988])</totalsRowFormula>
    </tableColumn>
    <tableColumn id="25" xr3:uid="{91701C96-4C10-4269-9065-A706301712ED}" name="1989" totalsRowFunction="custom">
      <totalsRowFormula>AVERAGE(Table1[1989])</totalsRowFormula>
    </tableColumn>
    <tableColumn id="26" xr3:uid="{77F630B8-5DDF-4022-A38C-2A912B1BC5EB}" name="1990" totalsRowFunction="custom">
      <totalsRowFormula>AVERAGE(Table1[1990])</totalsRowFormula>
    </tableColumn>
    <tableColumn id="27" xr3:uid="{799F76CD-AEDA-4BF5-AF55-6DA2693DB534}" name="1991" totalsRowFunction="custom">
      <totalsRowFormula>AVERAGE(Table1[1991])</totalsRowFormula>
    </tableColumn>
    <tableColumn id="28" xr3:uid="{CB1CA5F4-7766-4FD1-9B4C-39E8C1D2B9E7}" name="1992" totalsRowFunction="custom">
      <totalsRowFormula>AVERAGE(Table1[1992])</totalsRowFormula>
    </tableColumn>
    <tableColumn id="29" xr3:uid="{54797EA5-85FB-4527-9055-04E502C39E2F}" name="1993" totalsRowFunction="custom">
      <totalsRowFormula>AVERAGE(Table1[1993])</totalsRowFormula>
    </tableColumn>
    <tableColumn id="30" xr3:uid="{1E466B6F-85E5-4E0B-85D1-A06B9331B3EE}" name="1994" totalsRowFunction="custom">
      <totalsRowFormula>AVERAGE(Table1[1994])</totalsRowFormula>
    </tableColumn>
    <tableColumn id="31" xr3:uid="{ECB87A6A-BA01-4E85-A19A-C74ACD462F0A}" name="1995" totalsRowFunction="custom">
      <totalsRowFormula>AVERAGE(Table1[1995])</totalsRowFormula>
    </tableColumn>
    <tableColumn id="32" xr3:uid="{AC9C2E46-EC3B-42D2-829D-AAD518B6CA67}" name="1996" totalsRowFunction="custom">
      <totalsRowFormula>AVERAGE(Table1[1996])</totalsRowFormula>
    </tableColumn>
    <tableColumn id="33" xr3:uid="{12F61E17-A40B-4A78-93DF-8FA9E24B53A1}" name="1997" totalsRowFunction="custom">
      <totalsRowFormula>AVERAGE(Table1[1997])</totalsRowFormula>
    </tableColumn>
    <tableColumn id="34" xr3:uid="{AB0CD460-BB32-4FD2-BEFA-A79D20631797}" name="1998" totalsRowFunction="custom">
      <totalsRowFormula>AVERAGE(Table1[1998])</totalsRowFormula>
    </tableColumn>
    <tableColumn id="35" xr3:uid="{9E2BFC75-92AF-4881-ABF3-1574EA8A62AE}" name="1999" totalsRowFunction="custom">
      <totalsRowFormula>AVERAGE(Table1[1999])</totalsRowFormula>
    </tableColumn>
    <tableColumn id="36" xr3:uid="{5DCE077C-8B08-4566-A91D-D4DE3C128657}" name="2000" totalsRowFunction="custom">
      <totalsRowFormula>AVERAGE(Table1[2000])</totalsRowFormula>
    </tableColumn>
    <tableColumn id="37" xr3:uid="{BBA17782-CA43-4BA8-ADFF-7E9B5CF035E4}" name="2001" totalsRowFunction="custom">
      <totalsRowFormula>AVERAGE(Table1[2001])</totalsRowFormula>
    </tableColumn>
    <tableColumn id="38" xr3:uid="{F3E76288-6F2A-4434-9645-CE01169CBAA7}" name="2002" totalsRowFunction="custom">
      <totalsRowFormula>AVERAGE(Table1[2002])</totalsRowFormula>
    </tableColumn>
    <tableColumn id="39" xr3:uid="{A4247675-7E1C-4831-8378-B0870BA24E0F}" name="2003" totalsRowFunction="custom">
      <totalsRowFormula>AVERAGE(Table1[2003])</totalsRowFormula>
    </tableColumn>
    <tableColumn id="40" xr3:uid="{5F80DBF5-4F76-4348-8D14-D2D93584266F}" name="2004" totalsRowFunction="custom">
      <totalsRowFormula>AVERAGE(Table1[2004])</totalsRowFormula>
    </tableColumn>
    <tableColumn id="41" xr3:uid="{9F7D2D73-B0D9-49D2-BD7F-45CA7AB0AADF}" name="2005" totalsRowFunction="custom">
      <totalsRowFormula>AVERAGE(Table1[2005])</totalsRowFormula>
    </tableColumn>
    <tableColumn id="42" xr3:uid="{6841A9C4-0DDA-448F-BBC2-A964549B884D}" name="2006" totalsRowFunction="custom">
      <totalsRowFormula>AVERAGE(Table1[2006])</totalsRowFormula>
    </tableColumn>
    <tableColumn id="43" xr3:uid="{85AB48FD-E414-461E-A433-30988DE4B5BD}" name="2007" totalsRowFunction="custom">
      <totalsRowFormula>AVERAGE(Table1[2007])</totalsRowFormula>
    </tableColumn>
    <tableColumn id="44" xr3:uid="{A817B3B7-CC32-4C2A-BD27-362A4BD4A5AA}" name="2008" totalsRowFunction="custom">
      <totalsRowFormula>AVERAGE(Table1[2008])</totalsRowFormula>
    </tableColumn>
    <tableColumn id="45" xr3:uid="{3BCF296A-3659-4E5A-8915-362F74521895}" name="2009" totalsRowFunction="custom">
      <totalsRowFormula>AVERAGE(Table1[2009])</totalsRowFormula>
    </tableColumn>
    <tableColumn id="46" xr3:uid="{5A01FC4C-E3A7-45E0-AB4F-EA170C3FBF7A}" name="2010" totalsRowFunction="custom">
      <totalsRowFormula>AVERAGE(Table1[2010])</totalsRowFormula>
    </tableColumn>
    <tableColumn id="47" xr3:uid="{EDA9D942-FF3C-4D55-9743-F46273E4D404}" name="2011" totalsRowFunction="custom">
      <totalsRowFormula>AVERAGE(Table1[2011])</totalsRowFormula>
    </tableColumn>
    <tableColumn id="48" xr3:uid="{C260C3CB-DB5C-4381-BEE4-0A6BE23AEC9E}" name="2012" totalsRowFunction="custom">
      <totalsRowFormula>AVERAGE(Table1[2012])</totalsRowFormula>
    </tableColumn>
    <tableColumn id="49" xr3:uid="{888D1685-936E-4D55-8CC9-B7217377805D}" name="2013" totalsRowFunction="custom">
      <totalsRowFormula>AVERAGE(Table1[2013])</totalsRowFormula>
    </tableColumn>
    <tableColumn id="50" xr3:uid="{3DE11292-A74D-4A8B-BA5F-7B67A4307616}" name="2014" totalsRowFunction="custom">
      <totalsRowFormula>AVERAGE(Table1[2014])</totalsRowFormula>
    </tableColumn>
    <tableColumn id="51" xr3:uid="{092DA167-C59A-44E6-BE6C-4186393C43D1}" name="2015" totalsRowFunction="custom">
      <totalsRowFormula>AVERAGE(Table1[2015])</totalsRowFormula>
    </tableColumn>
    <tableColumn id="52" xr3:uid="{955A9443-3F51-4D68-8A67-B4728685A4E8}" name="2016" totalsRowFunction="custom">
      <totalsRowFormula>AVERAGE(Table1[2016])</totalsRowFormula>
    </tableColumn>
    <tableColumn id="53" xr3:uid="{ECDFAAEA-45FF-4BF0-B388-99AF4F0A2396}" name="2017" totalsRowFunction="custom">
      <totalsRowFormula>AVERAGE(Table1[2017])</totalsRowFormula>
    </tableColumn>
    <tableColumn id="54" xr3:uid="{BAE98BE7-2A2B-460A-922C-FF6DEEB33D1E}" name="2018" totalsRowFunction="custom">
      <totalsRowFormula>AVERAGE(Table1[2018])</totalsRowFormula>
    </tableColumn>
    <tableColumn id="55" xr3:uid="{392CBECA-4741-4599-9A0F-F2E6162B281E}" name="2019" totalsRowFunction="custom">
      <totalsRowFormula>AVERAGE(Table1[2019])</totalsRowFormula>
    </tableColumn>
    <tableColumn id="56" xr3:uid="{AA5ADC8F-3AE7-46E6-A21E-13425442505C}" name="2020" totalsRowFunction="custom">
      <totalsRowFormula>AVERAGE(Table1[2020])</totalsRowFormula>
    </tableColumn>
    <tableColumn id="57" xr3:uid="{41EB8B01-2C55-4728-B665-6FA1FC1A14F2}" name="2021" totalsRowFunction="custom">
      <totalsRowFormula>AVERAGE(Table1[2021])</totalsRowFormula>
    </tableColumn>
    <tableColumn id="58" xr3:uid="{58B421B3-DA8A-4321-9CB0-3007D430C8A4}" name="2022" totalsRowFunction="custom">
      <totalsRowFormula>AVERAGE(Table1[2022])</totalsRowFormula>
    </tableColumn>
    <tableColumn id="59" xr3:uid="{A3095E63-F67B-4667-9F5F-3BA727A305B1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692A-2A3F-422D-AFAF-CD1F48720A26}">
  <dimension ref="A1:BN786"/>
  <sheetViews>
    <sheetView tabSelected="1" topLeftCell="BI4" zoomScale="85" zoomScaleNormal="85" workbookViewId="0">
      <selection activeCell="BM36" sqref="BM36"/>
    </sheetView>
  </sheetViews>
  <sheetFormatPr defaultColWidth="18.7109375" defaultRowHeight="15" x14ac:dyDescent="0.25"/>
  <cols>
    <col min="6" max="53" width="0" hidden="1" customWidth="1"/>
  </cols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  <c r="K1" t="s">
        <v>473</v>
      </c>
      <c r="L1" t="s">
        <v>474</v>
      </c>
      <c r="M1" t="s">
        <v>475</v>
      </c>
      <c r="N1" t="s">
        <v>476</v>
      </c>
      <c r="O1" t="s">
        <v>477</v>
      </c>
      <c r="P1" t="s">
        <v>478</v>
      </c>
      <c r="Q1" t="s">
        <v>479</v>
      </c>
      <c r="R1" t="s">
        <v>480</v>
      </c>
      <c r="S1" t="s">
        <v>481</v>
      </c>
      <c r="T1" t="s">
        <v>482</v>
      </c>
      <c r="U1" t="s">
        <v>483</v>
      </c>
      <c r="V1" t="s">
        <v>484</v>
      </c>
      <c r="W1" t="s">
        <v>485</v>
      </c>
      <c r="X1" t="s">
        <v>486</v>
      </c>
      <c r="Y1" t="s">
        <v>487</v>
      </c>
      <c r="Z1" t="s">
        <v>488</v>
      </c>
      <c r="AA1" t="s">
        <v>489</v>
      </c>
      <c r="AB1" t="s">
        <v>490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504</v>
      </c>
      <c r="AQ1" t="s">
        <v>505</v>
      </c>
      <c r="AR1" t="s">
        <v>506</v>
      </c>
      <c r="AS1" t="s">
        <v>507</v>
      </c>
      <c r="AT1" t="s">
        <v>508</v>
      </c>
      <c r="AU1" t="s">
        <v>509</v>
      </c>
      <c r="AV1" t="s">
        <v>510</v>
      </c>
      <c r="AW1" t="s">
        <v>511</v>
      </c>
      <c r="AX1" t="s">
        <v>512</v>
      </c>
      <c r="AY1" t="s">
        <v>513</v>
      </c>
      <c r="AZ1" t="s">
        <v>514</v>
      </c>
      <c r="BA1" t="s">
        <v>515</v>
      </c>
      <c r="BB1" t="s">
        <v>516</v>
      </c>
      <c r="BC1" t="s">
        <v>517</v>
      </c>
      <c r="BD1" t="s">
        <v>518</v>
      </c>
      <c r="BE1" t="s">
        <v>519</v>
      </c>
      <c r="BF1" t="s">
        <v>520</v>
      </c>
      <c r="BG1" t="s">
        <v>12</v>
      </c>
      <c r="BJ1" s="1" t="s">
        <v>521</v>
      </c>
      <c r="BK1" s="1"/>
      <c r="BL1" s="1"/>
      <c r="BM1" s="1"/>
      <c r="BN1" s="1"/>
    </row>
    <row r="2" spans="1:66" x14ac:dyDescent="0.25">
      <c r="A2" t="s">
        <v>379</v>
      </c>
      <c r="B2">
        <v>299</v>
      </c>
      <c r="C2" t="s">
        <v>380</v>
      </c>
      <c r="D2" t="s">
        <v>15</v>
      </c>
      <c r="E2" t="s">
        <v>462</v>
      </c>
      <c r="AS2">
        <v>50</v>
      </c>
      <c r="AT2">
        <v>33.33</v>
      </c>
      <c r="AV2">
        <v>41.67</v>
      </c>
      <c r="AW2">
        <v>26.47</v>
      </c>
      <c r="AX2">
        <v>60.47</v>
      </c>
      <c r="AY2">
        <v>142.03</v>
      </c>
      <c r="AZ2">
        <v>291.62</v>
      </c>
      <c r="BA2">
        <v>905.66</v>
      </c>
      <c r="BB2">
        <v>169201.78</v>
      </c>
      <c r="BG2" t="s">
        <v>463</v>
      </c>
      <c r="BJ2" s="1" t="s">
        <v>522</v>
      </c>
      <c r="BK2" s="1"/>
      <c r="BL2" s="1"/>
      <c r="BM2" s="1"/>
      <c r="BN2" s="1"/>
    </row>
    <row r="3" spans="1:66" x14ac:dyDescent="0.25">
      <c r="A3" t="s">
        <v>379</v>
      </c>
      <c r="B3">
        <v>299</v>
      </c>
      <c r="C3" t="s">
        <v>380</v>
      </c>
      <c r="D3" t="s">
        <v>15</v>
      </c>
      <c r="E3" t="s">
        <v>416</v>
      </c>
      <c r="F3">
        <v>0</v>
      </c>
      <c r="G3">
        <v>0</v>
      </c>
      <c r="H3">
        <v>0</v>
      </c>
      <c r="I3">
        <v>0</v>
      </c>
      <c r="J3">
        <v>0.1</v>
      </c>
      <c r="K3">
        <v>0.6</v>
      </c>
      <c r="L3">
        <v>0.6</v>
      </c>
      <c r="M3">
        <v>0.6</v>
      </c>
      <c r="N3">
        <v>0.8</v>
      </c>
      <c r="O3">
        <v>23</v>
      </c>
      <c r="P3">
        <v>4.4000000000000004</v>
      </c>
      <c r="Q3">
        <v>23.6</v>
      </c>
      <c r="R3">
        <v>3.8</v>
      </c>
      <c r="S3">
        <v>3.8</v>
      </c>
      <c r="T3">
        <v>19.100000000000001</v>
      </c>
      <c r="U3">
        <v>8.6999999999999993</v>
      </c>
      <c r="V3">
        <v>0.1</v>
      </c>
      <c r="W3">
        <v>17.600000000000001</v>
      </c>
      <c r="X3">
        <v>15.9</v>
      </c>
      <c r="Y3">
        <v>69.099999999999994</v>
      </c>
      <c r="Z3">
        <v>42.7</v>
      </c>
      <c r="AA3">
        <v>25.4</v>
      </c>
      <c r="AB3">
        <v>2</v>
      </c>
      <c r="AC3">
        <v>66.900000000000006</v>
      </c>
      <c r="AD3">
        <v>77.5</v>
      </c>
      <c r="AE3">
        <v>36.5</v>
      </c>
      <c r="AF3">
        <v>60.5</v>
      </c>
      <c r="AG3">
        <v>100.4</v>
      </c>
      <c r="AH3">
        <v>61.8</v>
      </c>
      <c r="AI3">
        <v>26.4</v>
      </c>
      <c r="AJ3">
        <v>19.670000000000002</v>
      </c>
      <c r="AK3">
        <v>17.03</v>
      </c>
      <c r="AL3">
        <v>16.079999999999998</v>
      </c>
      <c r="AM3">
        <v>12.85</v>
      </c>
      <c r="AN3">
        <v>9.6199999999999992</v>
      </c>
      <c r="AO3">
        <v>7.24</v>
      </c>
      <c r="AP3">
        <v>6.8</v>
      </c>
      <c r="AQ3">
        <v>6.55</v>
      </c>
      <c r="AR3">
        <v>8.75</v>
      </c>
      <c r="AS3">
        <v>12.08</v>
      </c>
      <c r="AT3">
        <v>13.68</v>
      </c>
      <c r="AU3">
        <v>12.14</v>
      </c>
      <c r="AV3">
        <v>9.83</v>
      </c>
      <c r="AW3">
        <v>12.1</v>
      </c>
      <c r="AX3">
        <v>16.37</v>
      </c>
      <c r="AY3">
        <v>22.12</v>
      </c>
      <c r="AZ3">
        <v>2.5</v>
      </c>
      <c r="BA3">
        <v>109.58</v>
      </c>
      <c r="BB3">
        <v>94802.37</v>
      </c>
      <c r="BC3">
        <v>17687.47</v>
      </c>
      <c r="BD3">
        <v>1.79</v>
      </c>
      <c r="BE3">
        <v>1137.51</v>
      </c>
      <c r="BF3">
        <v>164.09</v>
      </c>
      <c r="BG3" t="s">
        <v>419</v>
      </c>
    </row>
    <row r="4" spans="1:66" x14ac:dyDescent="0.25">
      <c r="A4" t="s">
        <v>379</v>
      </c>
      <c r="B4">
        <v>299</v>
      </c>
      <c r="C4" t="s">
        <v>380</v>
      </c>
      <c r="D4" t="s">
        <v>15</v>
      </c>
      <c r="E4" t="s">
        <v>16</v>
      </c>
      <c r="F4">
        <v>2.4900000000000002</v>
      </c>
      <c r="G4">
        <v>3.24</v>
      </c>
      <c r="H4">
        <v>2.81</v>
      </c>
      <c r="I4">
        <v>4.1100000000000003</v>
      </c>
      <c r="J4">
        <v>8.2799999999999994</v>
      </c>
      <c r="K4">
        <v>10.3</v>
      </c>
      <c r="L4">
        <v>7.58</v>
      </c>
      <c r="M4">
        <v>7.76</v>
      </c>
      <c r="N4">
        <v>7.18</v>
      </c>
      <c r="O4">
        <v>12.32</v>
      </c>
      <c r="P4">
        <v>21.59</v>
      </c>
      <c r="Q4">
        <v>16</v>
      </c>
      <c r="R4">
        <v>9.67</v>
      </c>
      <c r="S4">
        <v>6.32</v>
      </c>
      <c r="T4">
        <v>11.57</v>
      </c>
      <c r="U4">
        <v>11.39</v>
      </c>
      <c r="V4">
        <v>11.55</v>
      </c>
      <c r="W4">
        <v>28.12</v>
      </c>
      <c r="X4">
        <v>29.49</v>
      </c>
      <c r="Y4">
        <v>84.36</v>
      </c>
      <c r="Z4">
        <v>40.72</v>
      </c>
      <c r="AA4">
        <v>34.200000000000003</v>
      </c>
      <c r="AB4">
        <v>31.41</v>
      </c>
      <c r="AC4">
        <v>38.119999999999997</v>
      </c>
      <c r="AD4">
        <v>60.8</v>
      </c>
      <c r="AE4">
        <v>59.96</v>
      </c>
      <c r="AF4">
        <v>99.82</v>
      </c>
      <c r="AG4">
        <v>50.1</v>
      </c>
      <c r="AH4">
        <v>35.78</v>
      </c>
      <c r="AI4">
        <v>23.58</v>
      </c>
      <c r="AJ4">
        <v>16.21</v>
      </c>
      <c r="AK4">
        <v>12.53</v>
      </c>
      <c r="AL4">
        <v>22.43</v>
      </c>
      <c r="AM4">
        <v>31.09</v>
      </c>
      <c r="AN4">
        <v>21.75</v>
      </c>
      <c r="AO4">
        <v>15.95</v>
      </c>
      <c r="AP4">
        <v>13.65</v>
      </c>
      <c r="AQ4">
        <v>18.7</v>
      </c>
      <c r="AR4">
        <v>30.37</v>
      </c>
      <c r="AS4">
        <v>27.07</v>
      </c>
      <c r="AT4">
        <v>28.17</v>
      </c>
      <c r="AU4">
        <v>26.08</v>
      </c>
      <c r="AV4">
        <v>21.06</v>
      </c>
      <c r="AW4">
        <v>40.590000000000003</v>
      </c>
      <c r="AX4">
        <v>62.14</v>
      </c>
      <c r="AY4">
        <v>121.4</v>
      </c>
      <c r="AZ4">
        <v>254.39</v>
      </c>
      <c r="BA4">
        <v>438.12</v>
      </c>
      <c r="BB4">
        <v>65374.080000000002</v>
      </c>
      <c r="BC4">
        <v>19906.02</v>
      </c>
      <c r="BD4">
        <v>2355.15</v>
      </c>
      <c r="BE4">
        <v>1588.51</v>
      </c>
      <c r="BF4">
        <v>220.84</v>
      </c>
      <c r="BG4" t="s">
        <v>17</v>
      </c>
    </row>
    <row r="5" spans="1:66" x14ac:dyDescent="0.25">
      <c r="A5" t="s">
        <v>379</v>
      </c>
      <c r="B5">
        <v>299</v>
      </c>
      <c r="C5" t="s">
        <v>380</v>
      </c>
      <c r="D5" t="s">
        <v>15</v>
      </c>
      <c r="E5" t="s">
        <v>425</v>
      </c>
      <c r="F5">
        <v>1.4</v>
      </c>
      <c r="G5">
        <v>3.5</v>
      </c>
      <c r="H5">
        <v>4.9000000000000004</v>
      </c>
      <c r="I5">
        <v>7.6</v>
      </c>
      <c r="J5">
        <v>12.7</v>
      </c>
      <c r="K5">
        <v>14.7</v>
      </c>
      <c r="L5">
        <v>8.8000000000000007</v>
      </c>
      <c r="M5">
        <v>12.4</v>
      </c>
      <c r="N5">
        <v>9.3000000000000007</v>
      </c>
      <c r="O5">
        <v>16.600000000000001</v>
      </c>
      <c r="P5">
        <v>33.1</v>
      </c>
      <c r="Q5">
        <v>18.5</v>
      </c>
      <c r="R5">
        <v>9.6999999999999993</v>
      </c>
      <c r="S5">
        <v>7.8</v>
      </c>
      <c r="T5">
        <v>17.2</v>
      </c>
      <c r="U5">
        <v>22.4</v>
      </c>
      <c r="V5">
        <v>19.2</v>
      </c>
      <c r="W5">
        <v>41.5</v>
      </c>
      <c r="X5">
        <v>39.9</v>
      </c>
      <c r="Y5">
        <v>125.8</v>
      </c>
      <c r="Z5">
        <v>47.2</v>
      </c>
      <c r="AA5">
        <v>37.700000000000003</v>
      </c>
      <c r="AB5">
        <v>30.5</v>
      </c>
      <c r="AC5">
        <v>33.299999999999997</v>
      </c>
      <c r="AD5">
        <v>58.2</v>
      </c>
      <c r="AE5">
        <v>59.9</v>
      </c>
      <c r="AF5">
        <v>88.1</v>
      </c>
      <c r="AG5">
        <v>46.1</v>
      </c>
      <c r="AH5">
        <v>38.799999999999997</v>
      </c>
      <c r="AI5">
        <v>16.899999999999999</v>
      </c>
      <c r="AJ5">
        <v>10.59</v>
      </c>
      <c r="AK5">
        <v>16.2</v>
      </c>
      <c r="AL5">
        <v>28.31</v>
      </c>
      <c r="AM5">
        <v>37.61</v>
      </c>
      <c r="AN5">
        <v>33.81</v>
      </c>
      <c r="AO5">
        <v>21.14</v>
      </c>
      <c r="AP5">
        <v>20.07</v>
      </c>
      <c r="AQ5">
        <v>26.83</v>
      </c>
      <c r="AR5">
        <v>42.82</v>
      </c>
      <c r="AS5">
        <v>27.96</v>
      </c>
      <c r="AT5">
        <v>32.97</v>
      </c>
      <c r="AU5">
        <v>29.92</v>
      </c>
      <c r="AV5">
        <v>24.8</v>
      </c>
      <c r="AW5">
        <v>54.15</v>
      </c>
      <c r="AX5">
        <v>86.73</v>
      </c>
      <c r="AY5">
        <v>218.67</v>
      </c>
      <c r="AZ5">
        <v>217.74</v>
      </c>
      <c r="BA5">
        <v>482.7</v>
      </c>
      <c r="BB5">
        <v>38386</v>
      </c>
      <c r="BC5">
        <v>17710.79</v>
      </c>
      <c r="BD5">
        <v>2220</v>
      </c>
      <c r="BE5">
        <v>1934.56</v>
      </c>
      <c r="BF5">
        <v>193.71</v>
      </c>
      <c r="BG5" t="s">
        <v>426</v>
      </c>
    </row>
    <row r="6" spans="1:66" x14ac:dyDescent="0.25">
      <c r="A6" t="s">
        <v>327</v>
      </c>
      <c r="B6">
        <v>733</v>
      </c>
      <c r="C6" t="s">
        <v>328</v>
      </c>
      <c r="D6" t="s">
        <v>15</v>
      </c>
      <c r="E6" t="s">
        <v>16</v>
      </c>
      <c r="AV6">
        <v>45.08</v>
      </c>
      <c r="AW6">
        <v>-0.04</v>
      </c>
      <c r="AX6">
        <v>1.66</v>
      </c>
      <c r="AY6">
        <v>52.81</v>
      </c>
      <c r="AZ6">
        <v>379.85</v>
      </c>
      <c r="BA6">
        <v>187.87</v>
      </c>
      <c r="BB6">
        <v>83.49</v>
      </c>
      <c r="BC6">
        <v>51.19</v>
      </c>
      <c r="BD6">
        <v>29.68</v>
      </c>
      <c r="BE6">
        <v>30.23</v>
      </c>
      <c r="BF6">
        <v>17.600000000000001</v>
      </c>
      <c r="BG6" t="s">
        <v>17</v>
      </c>
    </row>
    <row r="7" spans="1:66" x14ac:dyDescent="0.25">
      <c r="A7" t="s">
        <v>312</v>
      </c>
      <c r="B7">
        <v>732</v>
      </c>
      <c r="C7" t="s">
        <v>313</v>
      </c>
      <c r="D7" t="s">
        <v>15</v>
      </c>
      <c r="E7" t="s">
        <v>16</v>
      </c>
      <c r="F7">
        <v>4.03</v>
      </c>
      <c r="G7">
        <v>1.3</v>
      </c>
      <c r="H7">
        <v>13.55</v>
      </c>
      <c r="I7">
        <v>15.29</v>
      </c>
      <c r="J7">
        <v>26.16</v>
      </c>
      <c r="K7">
        <v>23.96</v>
      </c>
      <c r="L7">
        <v>1.67</v>
      </c>
      <c r="M7">
        <v>17.079999999999998</v>
      </c>
      <c r="N7">
        <v>19.23</v>
      </c>
      <c r="O7">
        <v>31.14</v>
      </c>
      <c r="P7">
        <v>26.53</v>
      </c>
      <c r="Q7">
        <v>24.02</v>
      </c>
      <c r="R7">
        <v>26.61</v>
      </c>
      <c r="S7">
        <v>30.57</v>
      </c>
      <c r="T7">
        <v>33.659999999999997</v>
      </c>
      <c r="U7">
        <v>45.63</v>
      </c>
      <c r="V7">
        <v>60</v>
      </c>
      <c r="W7">
        <v>26.51</v>
      </c>
      <c r="X7">
        <v>62.86</v>
      </c>
      <c r="Y7">
        <v>65.34</v>
      </c>
      <c r="Z7">
        <v>-0.87</v>
      </c>
      <c r="AA7">
        <v>123.58</v>
      </c>
      <c r="AB7">
        <v>117.62</v>
      </c>
      <c r="AC7">
        <v>101.31</v>
      </c>
      <c r="AD7">
        <v>115.48</v>
      </c>
      <c r="AE7">
        <v>68.38</v>
      </c>
      <c r="AF7">
        <v>86.76</v>
      </c>
      <c r="AG7">
        <v>47.17</v>
      </c>
      <c r="AH7">
        <v>24.62</v>
      </c>
      <c r="AI7">
        <v>17.170000000000002</v>
      </c>
      <c r="AJ7">
        <v>7.12</v>
      </c>
      <c r="AK7">
        <v>1.93</v>
      </c>
      <c r="AL7">
        <v>22.23</v>
      </c>
      <c r="AM7">
        <v>6.49</v>
      </c>
      <c r="AN7">
        <v>9.66</v>
      </c>
      <c r="AO7">
        <v>8.51</v>
      </c>
      <c r="AP7">
        <v>7.2</v>
      </c>
      <c r="AQ7">
        <v>14.75</v>
      </c>
      <c r="AR7">
        <v>14.3</v>
      </c>
      <c r="AS7">
        <v>11.26</v>
      </c>
      <c r="AT7">
        <v>12.98</v>
      </c>
      <c r="AU7">
        <v>18.100000000000001</v>
      </c>
      <c r="AV7">
        <v>35.56</v>
      </c>
      <c r="AW7">
        <v>36.520000000000003</v>
      </c>
      <c r="AX7">
        <v>36.909999999999997</v>
      </c>
      <c r="AY7">
        <v>16.91</v>
      </c>
      <c r="AZ7">
        <v>17.75</v>
      </c>
      <c r="BA7">
        <v>32.35</v>
      </c>
      <c r="BB7">
        <v>63.29</v>
      </c>
      <c r="BC7">
        <v>50.99</v>
      </c>
      <c r="BD7">
        <v>17087.72</v>
      </c>
      <c r="BE7">
        <v>359.09</v>
      </c>
      <c r="BF7">
        <v>138.81</v>
      </c>
      <c r="BG7" t="s">
        <v>17</v>
      </c>
    </row>
    <row r="8" spans="1:66" x14ac:dyDescent="0.25">
      <c r="A8" t="s">
        <v>312</v>
      </c>
      <c r="B8">
        <v>732</v>
      </c>
      <c r="C8" t="s">
        <v>313</v>
      </c>
      <c r="D8" t="s">
        <v>15</v>
      </c>
      <c r="E8" t="s">
        <v>441</v>
      </c>
      <c r="AJ8">
        <v>4.07</v>
      </c>
      <c r="AK8">
        <v>3.27</v>
      </c>
      <c r="AL8">
        <v>9.39</v>
      </c>
      <c r="AM8">
        <v>3.61</v>
      </c>
      <c r="AN8">
        <v>4.5199999999999996</v>
      </c>
      <c r="AO8">
        <v>-0.19</v>
      </c>
      <c r="AP8">
        <v>13.37</v>
      </c>
      <c r="AQ8">
        <v>12.12</v>
      </c>
      <c r="AR8">
        <v>8.02</v>
      </c>
      <c r="AS8">
        <v>10.17</v>
      </c>
      <c r="AT8">
        <v>9.8699999999999992</v>
      </c>
      <c r="AU8">
        <v>15.76</v>
      </c>
      <c r="AV8">
        <v>34.520000000000003</v>
      </c>
      <c r="AW8">
        <v>48.66</v>
      </c>
      <c r="AX8">
        <v>47.64</v>
      </c>
      <c r="AY8">
        <v>20.52</v>
      </c>
      <c r="AZ8">
        <v>22.68</v>
      </c>
      <c r="BA8">
        <v>30.97</v>
      </c>
      <c r="BB8">
        <v>58.85</v>
      </c>
      <c r="BC8">
        <v>50.99</v>
      </c>
      <c r="BD8">
        <v>163.26</v>
      </c>
      <c r="BE8">
        <v>359.09</v>
      </c>
      <c r="BG8" t="s">
        <v>442</v>
      </c>
      <c r="BI8" t="s">
        <v>523</v>
      </c>
      <c r="BJ8" t="s">
        <v>524</v>
      </c>
    </row>
    <row r="9" spans="1:66" x14ac:dyDescent="0.25">
      <c r="A9" t="s">
        <v>26</v>
      </c>
      <c r="B9">
        <v>213</v>
      </c>
      <c r="C9" t="s">
        <v>27</v>
      </c>
      <c r="D9" t="s">
        <v>15</v>
      </c>
      <c r="E9" t="s">
        <v>416</v>
      </c>
      <c r="G9">
        <v>25.9</v>
      </c>
      <c r="H9">
        <v>6.7</v>
      </c>
      <c r="I9">
        <v>39.9</v>
      </c>
      <c r="J9">
        <v>9.4</v>
      </c>
      <c r="K9">
        <v>24.5</v>
      </c>
      <c r="L9">
        <v>510.7</v>
      </c>
      <c r="N9">
        <v>164.5</v>
      </c>
      <c r="O9">
        <v>148.9</v>
      </c>
      <c r="P9">
        <v>121.4</v>
      </c>
      <c r="Q9">
        <v>147.4</v>
      </c>
      <c r="R9">
        <v>109.5</v>
      </c>
      <c r="S9">
        <v>346.7</v>
      </c>
      <c r="T9">
        <v>377.1</v>
      </c>
      <c r="U9">
        <v>1125.8</v>
      </c>
      <c r="V9">
        <v>68.900000000000006</v>
      </c>
      <c r="W9">
        <v>127.3</v>
      </c>
      <c r="X9">
        <v>376.9</v>
      </c>
      <c r="Y9">
        <v>1644.7</v>
      </c>
      <c r="Z9">
        <v>2861.9</v>
      </c>
      <c r="AA9">
        <v>178</v>
      </c>
      <c r="AB9">
        <v>24.4</v>
      </c>
      <c r="AC9">
        <v>18.899999999999999</v>
      </c>
      <c r="AD9">
        <v>-4.0999999999999996</v>
      </c>
      <c r="AE9">
        <v>6.8</v>
      </c>
      <c r="AF9">
        <v>3.6</v>
      </c>
      <c r="AG9">
        <v>1</v>
      </c>
      <c r="AH9">
        <v>-0.1</v>
      </c>
      <c r="AI9">
        <v>0.2</v>
      </c>
      <c r="AJ9">
        <v>0</v>
      </c>
      <c r="AK9">
        <v>-1.3</v>
      </c>
      <c r="AL9">
        <v>4.4000000000000004</v>
      </c>
      <c r="AM9">
        <v>9.5</v>
      </c>
      <c r="AN9">
        <v>0.8</v>
      </c>
      <c r="AO9">
        <v>4.2</v>
      </c>
      <c r="AP9">
        <v>-2.2999999999999998</v>
      </c>
      <c r="BB9">
        <v>52.76</v>
      </c>
      <c r="BC9">
        <v>49.28</v>
      </c>
      <c r="BD9">
        <v>19.95</v>
      </c>
      <c r="BE9">
        <v>26.23</v>
      </c>
      <c r="BF9">
        <v>45.89</v>
      </c>
      <c r="BG9" t="s">
        <v>419</v>
      </c>
      <c r="BI9" t="s">
        <v>468</v>
      </c>
      <c r="BJ9">
        <v>5.8678542712251245</v>
      </c>
    </row>
    <row r="10" spans="1:66" x14ac:dyDescent="0.25">
      <c r="A10" t="s">
        <v>26</v>
      </c>
      <c r="B10">
        <v>213</v>
      </c>
      <c r="C10" t="s">
        <v>27</v>
      </c>
      <c r="D10" t="s">
        <v>15</v>
      </c>
      <c r="E10" t="s">
        <v>462</v>
      </c>
      <c r="AE10">
        <v>4.3099999999999996</v>
      </c>
      <c r="AF10">
        <v>2.95</v>
      </c>
      <c r="AG10">
        <v>-1.22</v>
      </c>
      <c r="AH10">
        <v>-3.2</v>
      </c>
      <c r="AI10">
        <v>-4.03</v>
      </c>
      <c r="AJ10">
        <v>3.69</v>
      </c>
      <c r="AK10">
        <v>-2.04</v>
      </c>
      <c r="AL10">
        <v>78.260000000000005</v>
      </c>
      <c r="AM10">
        <v>19.61</v>
      </c>
      <c r="AN10">
        <v>7.71</v>
      </c>
      <c r="AO10">
        <v>8.5</v>
      </c>
      <c r="AP10">
        <v>10.93</v>
      </c>
      <c r="AQ10">
        <v>11.8</v>
      </c>
      <c r="AR10">
        <v>14.48</v>
      </c>
      <c r="AS10">
        <v>6.28</v>
      </c>
      <c r="AT10">
        <v>15.07</v>
      </c>
      <c r="AU10">
        <v>13.75</v>
      </c>
      <c r="AV10">
        <v>12.19</v>
      </c>
      <c r="AW10">
        <v>16.32</v>
      </c>
      <c r="AX10">
        <v>26.01</v>
      </c>
      <c r="BA10">
        <v>16.260000000000002</v>
      </c>
      <c r="BB10">
        <v>52.22</v>
      </c>
      <c r="BC10">
        <v>58.31</v>
      </c>
      <c r="BD10">
        <v>42.51</v>
      </c>
      <c r="BE10">
        <v>59.09</v>
      </c>
      <c r="BF10">
        <v>62.44</v>
      </c>
      <c r="BG10" t="s">
        <v>463</v>
      </c>
      <c r="BI10" t="s">
        <v>469</v>
      </c>
      <c r="BJ10">
        <v>6.0571728971962653</v>
      </c>
    </row>
    <row r="11" spans="1:66" x14ac:dyDescent="0.25">
      <c r="A11" t="s">
        <v>26</v>
      </c>
      <c r="B11">
        <v>213</v>
      </c>
      <c r="C11" t="s">
        <v>27</v>
      </c>
      <c r="D11" t="s">
        <v>15</v>
      </c>
      <c r="E11" t="s">
        <v>16</v>
      </c>
      <c r="F11">
        <v>13.59</v>
      </c>
      <c r="G11">
        <v>34.729999999999997</v>
      </c>
      <c r="H11">
        <v>58.45</v>
      </c>
      <c r="I11">
        <v>61.25</v>
      </c>
      <c r="J11">
        <v>23.47</v>
      </c>
      <c r="K11">
        <v>182.93</v>
      </c>
      <c r="L11">
        <v>443.97</v>
      </c>
      <c r="M11">
        <v>176</v>
      </c>
      <c r="N11">
        <v>175.51</v>
      </c>
      <c r="O11">
        <v>159.51</v>
      </c>
      <c r="P11">
        <v>100.76</v>
      </c>
      <c r="Q11">
        <v>104.48</v>
      </c>
      <c r="R11">
        <v>164.78</v>
      </c>
      <c r="S11">
        <v>343.81</v>
      </c>
      <c r="T11">
        <v>626.72</v>
      </c>
      <c r="U11">
        <v>672.18</v>
      </c>
      <c r="V11">
        <v>90.1</v>
      </c>
      <c r="W11">
        <v>131.33000000000001</v>
      </c>
      <c r="X11">
        <v>342.95</v>
      </c>
      <c r="Y11">
        <v>3079.81</v>
      </c>
      <c r="Z11">
        <v>2313.96</v>
      </c>
      <c r="AA11">
        <v>171.67</v>
      </c>
      <c r="AB11">
        <v>24.9</v>
      </c>
      <c r="AC11">
        <v>10.61</v>
      </c>
      <c r="AD11">
        <v>4.18</v>
      </c>
      <c r="AE11">
        <v>3.38</v>
      </c>
      <c r="AF11">
        <v>0.16</v>
      </c>
      <c r="AG11">
        <v>0.53</v>
      </c>
      <c r="AH11">
        <v>0.93</v>
      </c>
      <c r="AI11">
        <v>-1.17</v>
      </c>
      <c r="AJ11">
        <v>-0.94</v>
      </c>
      <c r="AK11">
        <v>-1.07</v>
      </c>
      <c r="AL11">
        <v>25.87</v>
      </c>
      <c r="AM11">
        <v>13.44</v>
      </c>
      <c r="AN11">
        <v>4.42</v>
      </c>
      <c r="AO11">
        <v>9.64</v>
      </c>
      <c r="AP11">
        <v>10.9</v>
      </c>
      <c r="AQ11">
        <v>8.83</v>
      </c>
      <c r="AR11">
        <v>8.59</v>
      </c>
      <c r="AS11">
        <v>6.27</v>
      </c>
      <c r="AT11">
        <v>10.46</v>
      </c>
      <c r="AU11">
        <v>9.77</v>
      </c>
      <c r="AV11">
        <v>10.039999999999999</v>
      </c>
      <c r="AW11">
        <v>10.62</v>
      </c>
      <c r="AX11">
        <v>38.08</v>
      </c>
      <c r="AY11">
        <v>26.54</v>
      </c>
      <c r="AZ11">
        <v>39.4</v>
      </c>
      <c r="BA11">
        <v>25.68</v>
      </c>
      <c r="BB11">
        <v>34.28</v>
      </c>
      <c r="BC11">
        <v>53.55</v>
      </c>
      <c r="BD11">
        <v>42.02</v>
      </c>
      <c r="BE11">
        <v>48.41</v>
      </c>
      <c r="BF11">
        <v>72.430000000000007</v>
      </c>
      <c r="BG11" t="s">
        <v>17</v>
      </c>
      <c r="BI11" t="s">
        <v>470</v>
      </c>
      <c r="BJ11">
        <v>7.7057209302325669</v>
      </c>
    </row>
    <row r="12" spans="1:66" x14ac:dyDescent="0.25">
      <c r="A12" t="s">
        <v>26</v>
      </c>
      <c r="B12">
        <v>213</v>
      </c>
      <c r="C12" t="s">
        <v>27</v>
      </c>
      <c r="D12" t="s">
        <v>15</v>
      </c>
      <c r="E12" t="s">
        <v>425</v>
      </c>
      <c r="F12">
        <v>16.5</v>
      </c>
      <c r="G12">
        <v>16.5</v>
      </c>
      <c r="H12">
        <v>41.7</v>
      </c>
      <c r="I12">
        <v>63.1</v>
      </c>
      <c r="J12">
        <v>55.2</v>
      </c>
      <c r="K12">
        <v>15.1</v>
      </c>
      <c r="L12">
        <v>187.7</v>
      </c>
      <c r="M12">
        <v>458.6</v>
      </c>
      <c r="N12">
        <v>163.19999999999999</v>
      </c>
      <c r="O12">
        <v>163.19999999999999</v>
      </c>
      <c r="P12">
        <v>168.7</v>
      </c>
      <c r="Q12">
        <v>95.1</v>
      </c>
      <c r="R12">
        <v>99.2</v>
      </c>
      <c r="S12">
        <v>178.4</v>
      </c>
      <c r="T12">
        <v>339</v>
      </c>
      <c r="U12">
        <v>638.9</v>
      </c>
      <c r="V12">
        <v>624.1</v>
      </c>
      <c r="W12">
        <v>98.1</v>
      </c>
      <c r="X12">
        <v>132.80000000000001</v>
      </c>
      <c r="Y12">
        <v>332.9</v>
      </c>
      <c r="Z12">
        <v>3086.5</v>
      </c>
      <c r="AA12">
        <v>2129.1999999999998</v>
      </c>
      <c r="AB12">
        <v>161.1</v>
      </c>
      <c r="AC12">
        <v>30.2</v>
      </c>
      <c r="AD12">
        <v>10.3</v>
      </c>
      <c r="AE12">
        <v>1.4</v>
      </c>
      <c r="AF12">
        <v>2.8</v>
      </c>
      <c r="AG12">
        <v>-0.5</v>
      </c>
      <c r="AH12">
        <v>-0.7</v>
      </c>
      <c r="AI12">
        <v>1.7</v>
      </c>
      <c r="AJ12">
        <v>-3.7</v>
      </c>
      <c r="AK12">
        <v>-2.6</v>
      </c>
      <c r="AL12">
        <v>-1.9</v>
      </c>
      <c r="AM12">
        <v>34.6</v>
      </c>
      <c r="AN12">
        <v>19.2</v>
      </c>
      <c r="AO12">
        <v>5</v>
      </c>
      <c r="AP12">
        <v>11</v>
      </c>
      <c r="AQ12">
        <v>12.1</v>
      </c>
      <c r="AR12">
        <v>11.2</v>
      </c>
      <c r="AS12">
        <v>6.8</v>
      </c>
      <c r="AT12">
        <v>2.8</v>
      </c>
      <c r="AU12">
        <v>14.4</v>
      </c>
      <c r="AV12">
        <v>8.6999999999999993</v>
      </c>
      <c r="AZ12">
        <v>49.43</v>
      </c>
      <c r="BA12">
        <v>20.36</v>
      </c>
      <c r="BB12">
        <v>32.74</v>
      </c>
      <c r="BC12">
        <v>58.34</v>
      </c>
      <c r="BD12">
        <v>46.97</v>
      </c>
      <c r="BE12">
        <v>49.85</v>
      </c>
      <c r="BF12">
        <v>71.06</v>
      </c>
      <c r="BG12" t="s">
        <v>426</v>
      </c>
      <c r="BI12" t="s">
        <v>471</v>
      </c>
      <c r="BJ12">
        <v>14.538465116279083</v>
      </c>
    </row>
    <row r="13" spans="1:66" x14ac:dyDescent="0.25">
      <c r="A13" t="s">
        <v>375</v>
      </c>
      <c r="B13">
        <v>927</v>
      </c>
      <c r="C13" t="s">
        <v>376</v>
      </c>
      <c r="D13" t="s">
        <v>15</v>
      </c>
      <c r="E13" t="s">
        <v>462</v>
      </c>
      <c r="AZ13">
        <v>16.29</v>
      </c>
      <c r="BA13">
        <v>17.420000000000002</v>
      </c>
      <c r="BB13">
        <v>31.7</v>
      </c>
      <c r="BC13">
        <v>43.35</v>
      </c>
      <c r="BD13">
        <v>14.8</v>
      </c>
      <c r="BE13">
        <v>9.32</v>
      </c>
      <c r="BF13">
        <v>16.34</v>
      </c>
      <c r="BG13" t="s">
        <v>463</v>
      </c>
      <c r="BI13" t="s">
        <v>472</v>
      </c>
      <c r="BJ13">
        <v>24.174101382488487</v>
      </c>
    </row>
    <row r="14" spans="1:66" x14ac:dyDescent="0.25">
      <c r="A14" t="s">
        <v>174</v>
      </c>
      <c r="B14">
        <v>429</v>
      </c>
      <c r="C14" t="s">
        <v>175</v>
      </c>
      <c r="D14" t="s">
        <v>15</v>
      </c>
      <c r="E14" t="s">
        <v>462</v>
      </c>
      <c r="AB14">
        <v>28.68</v>
      </c>
      <c r="AC14">
        <v>22.29</v>
      </c>
      <c r="AD14">
        <v>29.91</v>
      </c>
      <c r="AE14">
        <v>47.12</v>
      </c>
      <c r="AF14">
        <v>31.78</v>
      </c>
      <c r="AG14">
        <v>16.88</v>
      </c>
      <c r="AH14">
        <v>17.62</v>
      </c>
      <c r="AI14">
        <v>21.86</v>
      </c>
      <c r="AJ14">
        <v>18.72</v>
      </c>
      <c r="AK14">
        <v>11.66</v>
      </c>
      <c r="AL14">
        <v>11.95</v>
      </c>
      <c r="AM14">
        <v>16.04</v>
      </c>
      <c r="AN14">
        <v>16.399999999999999</v>
      </c>
      <c r="AO14">
        <v>11.22</v>
      </c>
      <c r="AP14">
        <v>9.5399999999999991</v>
      </c>
      <c r="AQ14">
        <v>14.69</v>
      </c>
      <c r="AR14">
        <v>20.6</v>
      </c>
      <c r="AS14">
        <v>9.09</v>
      </c>
      <c r="AT14">
        <v>10.44</v>
      </c>
      <c r="AU14">
        <v>37.86</v>
      </c>
      <c r="AV14">
        <v>24.68</v>
      </c>
      <c r="AW14">
        <v>37.270000000000003</v>
      </c>
      <c r="AX14">
        <v>17.22</v>
      </c>
      <c r="AY14">
        <v>6.98</v>
      </c>
      <c r="AZ14">
        <v>3.54</v>
      </c>
      <c r="BA14">
        <v>9.7100000000000009</v>
      </c>
      <c r="BB14">
        <v>30.64</v>
      </c>
      <c r="BG14" t="s">
        <v>463</v>
      </c>
      <c r="BI14" t="s">
        <v>473</v>
      </c>
      <c r="BJ14">
        <v>16.539423963133629</v>
      </c>
    </row>
    <row r="15" spans="1:66" x14ac:dyDescent="0.25">
      <c r="A15" t="s">
        <v>87</v>
      </c>
      <c r="B15">
        <v>636</v>
      </c>
      <c r="C15" t="s">
        <v>88</v>
      </c>
      <c r="D15" t="s">
        <v>15</v>
      </c>
      <c r="E15" t="s">
        <v>16</v>
      </c>
      <c r="F15">
        <v>8.0299999999999994</v>
      </c>
      <c r="G15">
        <v>5.78</v>
      </c>
      <c r="H15">
        <v>15.8</v>
      </c>
      <c r="I15">
        <v>15.64</v>
      </c>
      <c r="J15">
        <v>29.47</v>
      </c>
      <c r="K15">
        <v>28.66</v>
      </c>
      <c r="L15">
        <v>80.39</v>
      </c>
      <c r="M15">
        <v>68.95</v>
      </c>
      <c r="N15">
        <v>48.77</v>
      </c>
      <c r="O15">
        <v>101.05</v>
      </c>
      <c r="P15">
        <v>40.04</v>
      </c>
      <c r="Q15">
        <v>34.880000000000003</v>
      </c>
      <c r="R15">
        <v>37.07</v>
      </c>
      <c r="S15">
        <v>76.73</v>
      </c>
      <c r="T15">
        <v>52.63</v>
      </c>
      <c r="U15">
        <v>23.46</v>
      </c>
      <c r="V15">
        <v>46.73</v>
      </c>
      <c r="W15">
        <v>90.37</v>
      </c>
      <c r="X15">
        <v>82.75</v>
      </c>
      <c r="Y15">
        <v>104.07</v>
      </c>
      <c r="Z15">
        <v>81.290000000000006</v>
      </c>
      <c r="AA15">
        <v>2154.44</v>
      </c>
      <c r="AB15">
        <v>4129.17</v>
      </c>
      <c r="AC15">
        <v>1986.9</v>
      </c>
      <c r="AD15">
        <v>23773.1</v>
      </c>
      <c r="AE15">
        <v>541.79999999999995</v>
      </c>
      <c r="AF15">
        <v>617</v>
      </c>
      <c r="AG15">
        <v>199</v>
      </c>
      <c r="AH15">
        <v>29.15</v>
      </c>
      <c r="AI15">
        <v>284.89999999999998</v>
      </c>
      <c r="AJ15">
        <v>550</v>
      </c>
      <c r="AK15">
        <v>357.28</v>
      </c>
      <c r="AL15">
        <v>25.32</v>
      </c>
      <c r="AM15">
        <v>12.82</v>
      </c>
      <c r="AN15">
        <v>4</v>
      </c>
      <c r="AO15">
        <v>21.55</v>
      </c>
      <c r="AP15">
        <v>12.85</v>
      </c>
      <c r="AQ15">
        <v>16.670000000000002</v>
      </c>
      <c r="AR15">
        <v>17.97</v>
      </c>
      <c r="AS15">
        <v>46.1</v>
      </c>
      <c r="AT15">
        <v>23.46</v>
      </c>
      <c r="AU15">
        <v>14.95</v>
      </c>
      <c r="AV15">
        <v>0.86</v>
      </c>
      <c r="AW15">
        <v>0.88</v>
      </c>
      <c r="AX15">
        <v>1.24</v>
      </c>
      <c r="AY15">
        <v>0.96</v>
      </c>
      <c r="AZ15">
        <v>18.2</v>
      </c>
      <c r="BA15">
        <v>35.79</v>
      </c>
      <c r="BB15">
        <v>29.27</v>
      </c>
      <c r="BC15">
        <v>4.7</v>
      </c>
      <c r="BD15">
        <v>11.5</v>
      </c>
      <c r="BE15">
        <v>8.99</v>
      </c>
      <c r="BF15">
        <v>8.44</v>
      </c>
      <c r="BG15" t="s">
        <v>17</v>
      </c>
      <c r="BI15" t="s">
        <v>474</v>
      </c>
      <c r="BJ15">
        <v>15.472046511627912</v>
      </c>
    </row>
    <row r="16" spans="1:66" x14ac:dyDescent="0.25">
      <c r="A16" t="s">
        <v>387</v>
      </c>
      <c r="B16">
        <v>474</v>
      </c>
      <c r="C16" t="s">
        <v>388</v>
      </c>
      <c r="D16" t="s">
        <v>15</v>
      </c>
      <c r="E16" t="s">
        <v>16</v>
      </c>
      <c r="F16">
        <v>5</v>
      </c>
      <c r="G16">
        <v>5.7</v>
      </c>
      <c r="H16">
        <v>4.5</v>
      </c>
      <c r="I16">
        <v>16.399999999999999</v>
      </c>
      <c r="J16">
        <v>23.7</v>
      </c>
      <c r="K16">
        <v>12</v>
      </c>
      <c r="L16">
        <v>3.7</v>
      </c>
      <c r="M16">
        <v>5.2</v>
      </c>
      <c r="N16">
        <v>2.9</v>
      </c>
      <c r="O16">
        <v>13.8</v>
      </c>
      <c r="P16">
        <v>10</v>
      </c>
      <c r="Q16">
        <v>3.8</v>
      </c>
      <c r="R16">
        <v>9.5</v>
      </c>
      <c r="S16">
        <v>10.7</v>
      </c>
      <c r="T16">
        <v>1.5</v>
      </c>
      <c r="U16">
        <v>5.0999999999999996</v>
      </c>
      <c r="V16">
        <v>0.8</v>
      </c>
      <c r="W16">
        <v>2.8</v>
      </c>
      <c r="X16">
        <v>0</v>
      </c>
      <c r="Y16">
        <v>18</v>
      </c>
      <c r="Z16">
        <v>36</v>
      </c>
      <c r="AA16">
        <v>44.91</v>
      </c>
      <c r="AB16">
        <v>51.2</v>
      </c>
      <c r="AC16">
        <v>61.75</v>
      </c>
      <c r="AD16">
        <v>71.28</v>
      </c>
      <c r="AE16">
        <v>63.89</v>
      </c>
      <c r="AF16">
        <v>38.78</v>
      </c>
      <c r="AG16">
        <v>4.6399999999999997</v>
      </c>
      <c r="AH16">
        <v>11.54</v>
      </c>
      <c r="AI16">
        <v>7.91</v>
      </c>
      <c r="AJ16">
        <v>10.96</v>
      </c>
      <c r="AK16">
        <v>11.92</v>
      </c>
      <c r="AL16">
        <v>12.24</v>
      </c>
      <c r="AM16">
        <v>10.83</v>
      </c>
      <c r="AN16">
        <v>12.49</v>
      </c>
      <c r="AO16">
        <v>9.8699999999999992</v>
      </c>
      <c r="AP16">
        <v>10.85</v>
      </c>
      <c r="AQ16">
        <v>7.91</v>
      </c>
      <c r="AR16">
        <v>18.98</v>
      </c>
      <c r="AS16">
        <v>3.67</v>
      </c>
      <c r="AT16">
        <v>11.17</v>
      </c>
      <c r="AU16">
        <v>19.54</v>
      </c>
      <c r="AV16">
        <v>9.89</v>
      </c>
      <c r="AW16">
        <v>10.97</v>
      </c>
      <c r="AX16">
        <v>8.1</v>
      </c>
      <c r="AY16">
        <v>39.4</v>
      </c>
      <c r="AZ16">
        <v>5</v>
      </c>
      <c r="BA16">
        <v>30.4</v>
      </c>
      <c r="BB16">
        <v>27.6</v>
      </c>
      <c r="BC16">
        <v>10</v>
      </c>
      <c r="BD16">
        <v>26.18</v>
      </c>
      <c r="BE16">
        <v>45.7</v>
      </c>
      <c r="BF16">
        <v>43.85</v>
      </c>
      <c r="BG16" t="s">
        <v>17</v>
      </c>
      <c r="BI16" t="s">
        <v>475</v>
      </c>
      <c r="BJ16">
        <v>15.123021077283376</v>
      </c>
    </row>
    <row r="17" spans="1:62" x14ac:dyDescent="0.25">
      <c r="A17" t="s">
        <v>361</v>
      </c>
      <c r="B17">
        <v>186</v>
      </c>
      <c r="C17" t="s">
        <v>362</v>
      </c>
      <c r="D17" t="s">
        <v>15</v>
      </c>
      <c r="E17" t="s">
        <v>462</v>
      </c>
      <c r="W17">
        <v>31.93</v>
      </c>
      <c r="X17">
        <v>70.540000000000006</v>
      </c>
      <c r="Y17">
        <v>63.98</v>
      </c>
      <c r="Z17">
        <v>52.32</v>
      </c>
      <c r="AA17">
        <v>55.36</v>
      </c>
      <c r="AB17">
        <v>62.09</v>
      </c>
      <c r="AC17">
        <v>57.96</v>
      </c>
      <c r="AD17">
        <v>121.26</v>
      </c>
      <c r="AE17">
        <v>86.02</v>
      </c>
      <c r="AF17">
        <v>75.930000000000007</v>
      </c>
      <c r="AG17">
        <v>81.8</v>
      </c>
      <c r="AH17">
        <v>71.83</v>
      </c>
      <c r="AI17">
        <v>53.06</v>
      </c>
      <c r="AJ17">
        <v>51.43</v>
      </c>
      <c r="AK17">
        <v>61.63</v>
      </c>
      <c r="AL17">
        <v>50.11</v>
      </c>
      <c r="AM17">
        <v>22.67</v>
      </c>
      <c r="AN17">
        <v>14.56</v>
      </c>
      <c r="AO17">
        <v>5.89</v>
      </c>
      <c r="AP17">
        <v>8.3000000000000007</v>
      </c>
      <c r="AQ17">
        <v>6.31</v>
      </c>
      <c r="AR17">
        <v>12.72</v>
      </c>
      <c r="AS17">
        <v>1.23</v>
      </c>
      <c r="AT17">
        <v>8.52</v>
      </c>
      <c r="AU17">
        <v>11.09</v>
      </c>
      <c r="AV17">
        <v>6.09</v>
      </c>
      <c r="AW17">
        <v>4.4800000000000004</v>
      </c>
      <c r="AX17">
        <v>10.25</v>
      </c>
      <c r="AY17">
        <v>5.28</v>
      </c>
      <c r="AZ17">
        <v>4.3</v>
      </c>
      <c r="BA17">
        <v>15.82</v>
      </c>
      <c r="BB17">
        <v>27.01</v>
      </c>
      <c r="BC17">
        <v>17.559999999999999</v>
      </c>
      <c r="BD17">
        <v>12.14</v>
      </c>
      <c r="BE17">
        <v>43.86</v>
      </c>
      <c r="BF17">
        <v>130.85</v>
      </c>
      <c r="BG17" t="s">
        <v>463</v>
      </c>
      <c r="BI17" t="s">
        <v>476</v>
      </c>
      <c r="BJ17">
        <v>12.062359813084113</v>
      </c>
    </row>
    <row r="18" spans="1:62" x14ac:dyDescent="0.25">
      <c r="A18" t="s">
        <v>36</v>
      </c>
      <c r="B18">
        <v>912</v>
      </c>
      <c r="C18" t="s">
        <v>37</v>
      </c>
      <c r="D18" t="s">
        <v>15</v>
      </c>
      <c r="E18" t="s">
        <v>462</v>
      </c>
      <c r="AQ18">
        <v>17.66</v>
      </c>
      <c r="AR18">
        <v>23.42</v>
      </c>
      <c r="AS18">
        <v>-19.36</v>
      </c>
      <c r="AT18">
        <v>36.409999999999997</v>
      </c>
      <c r="AU18">
        <v>23.91</v>
      </c>
      <c r="AV18">
        <v>12.9</v>
      </c>
      <c r="AW18">
        <v>-3.93</v>
      </c>
      <c r="AX18">
        <v>-5.07</v>
      </c>
      <c r="AY18">
        <v>-30.58</v>
      </c>
      <c r="AZ18">
        <v>27.54</v>
      </c>
      <c r="BA18">
        <v>36.799999999999997</v>
      </c>
      <c r="BB18">
        <v>26.03</v>
      </c>
      <c r="BC18">
        <v>3.23</v>
      </c>
      <c r="BD18">
        <v>-24.8</v>
      </c>
      <c r="BE18">
        <v>69.599999999999994</v>
      </c>
      <c r="BF18">
        <v>112.65</v>
      </c>
      <c r="BG18" t="s">
        <v>463</v>
      </c>
      <c r="BI18" t="s">
        <v>477</v>
      </c>
      <c r="BJ18">
        <v>16.387640186915856</v>
      </c>
    </row>
    <row r="19" spans="1:62" x14ac:dyDescent="0.25">
      <c r="A19" t="s">
        <v>302</v>
      </c>
      <c r="B19">
        <v>453</v>
      </c>
      <c r="C19" t="s">
        <v>303</v>
      </c>
      <c r="D19" t="s">
        <v>15</v>
      </c>
      <c r="E19" t="s">
        <v>462</v>
      </c>
      <c r="AX19">
        <v>-3.17</v>
      </c>
      <c r="AY19">
        <v>-37.93</v>
      </c>
      <c r="AZ19">
        <v>-22.51</v>
      </c>
      <c r="BA19">
        <v>19.29</v>
      </c>
      <c r="BB19">
        <v>25.92</v>
      </c>
      <c r="BC19">
        <v>-9.48</v>
      </c>
      <c r="BD19">
        <v>-28.49</v>
      </c>
      <c r="BE19">
        <v>62.08</v>
      </c>
      <c r="BF19">
        <v>60.85</v>
      </c>
      <c r="BG19" t="s">
        <v>463</v>
      </c>
      <c r="BI19" t="s">
        <v>478</v>
      </c>
      <c r="BJ19">
        <v>21.150554272517308</v>
      </c>
    </row>
    <row r="20" spans="1:62" x14ac:dyDescent="0.25">
      <c r="A20" t="s">
        <v>373</v>
      </c>
      <c r="B20">
        <v>111</v>
      </c>
      <c r="C20" t="s">
        <v>374</v>
      </c>
      <c r="D20" t="s">
        <v>15</v>
      </c>
      <c r="E20" t="s">
        <v>416</v>
      </c>
      <c r="AX20">
        <v>2.97</v>
      </c>
      <c r="AY20">
        <v>2.33</v>
      </c>
      <c r="AZ20">
        <v>16.899999999999999</v>
      </c>
      <c r="BA20">
        <v>7.1</v>
      </c>
      <c r="BB20">
        <v>25.6</v>
      </c>
      <c r="BC20">
        <v>21.27</v>
      </c>
      <c r="BD20">
        <v>2.59</v>
      </c>
      <c r="BE20">
        <v>21.01</v>
      </c>
      <c r="BF20">
        <v>27.12</v>
      </c>
      <c r="BG20" t="s">
        <v>419</v>
      </c>
      <c r="BI20" t="s">
        <v>479</v>
      </c>
      <c r="BJ20">
        <v>17.929866962305983</v>
      </c>
    </row>
    <row r="21" spans="1:62" x14ac:dyDescent="0.25">
      <c r="A21" t="s">
        <v>118</v>
      </c>
      <c r="B21">
        <v>469</v>
      </c>
      <c r="C21" t="s">
        <v>119</v>
      </c>
      <c r="D21" t="s">
        <v>15</v>
      </c>
      <c r="E21" t="s">
        <v>462</v>
      </c>
      <c r="AQ21">
        <v>8.8800000000000008</v>
      </c>
      <c r="AR21">
        <v>21.13</v>
      </c>
      <c r="AS21">
        <v>-5.62</v>
      </c>
      <c r="AT21">
        <v>12.65</v>
      </c>
      <c r="AU21">
        <v>14.72</v>
      </c>
      <c r="AV21">
        <v>2.4500000000000002</v>
      </c>
      <c r="AW21">
        <v>3.33</v>
      </c>
      <c r="AX21">
        <v>4.34</v>
      </c>
      <c r="AY21">
        <v>-3.11</v>
      </c>
      <c r="AZ21">
        <v>13.75</v>
      </c>
      <c r="BA21">
        <v>33.21</v>
      </c>
      <c r="BB21">
        <v>24.07</v>
      </c>
      <c r="BC21">
        <v>5.03</v>
      </c>
      <c r="BD21">
        <v>-7</v>
      </c>
      <c r="BE21">
        <v>17.32</v>
      </c>
      <c r="BF21">
        <v>26.57</v>
      </c>
      <c r="BG21" t="s">
        <v>463</v>
      </c>
      <c r="BI21" t="s">
        <v>480</v>
      </c>
      <c r="BJ21">
        <v>16.5478384279476</v>
      </c>
    </row>
    <row r="22" spans="1:62" x14ac:dyDescent="0.25">
      <c r="A22" t="s">
        <v>210</v>
      </c>
      <c r="B22">
        <v>668</v>
      </c>
      <c r="C22" t="s">
        <v>211</v>
      </c>
      <c r="D22" t="s">
        <v>15</v>
      </c>
      <c r="E22" t="s">
        <v>16</v>
      </c>
      <c r="F22">
        <v>1.52</v>
      </c>
      <c r="G22">
        <v>-0.71</v>
      </c>
      <c r="H22">
        <v>3.89</v>
      </c>
      <c r="I22">
        <v>19.54</v>
      </c>
      <c r="J22">
        <v>19.03</v>
      </c>
      <c r="K22">
        <v>14</v>
      </c>
      <c r="L22">
        <v>5.63</v>
      </c>
      <c r="M22">
        <v>6.21</v>
      </c>
      <c r="N22">
        <v>7.28</v>
      </c>
      <c r="O22">
        <v>11.61</v>
      </c>
      <c r="P22">
        <v>14.59</v>
      </c>
      <c r="Q22">
        <v>7.67</v>
      </c>
      <c r="R22">
        <v>5.91</v>
      </c>
      <c r="S22">
        <v>2.79</v>
      </c>
      <c r="T22">
        <v>1.21</v>
      </c>
      <c r="U22">
        <v>-0.6</v>
      </c>
      <c r="V22">
        <v>3.6</v>
      </c>
      <c r="W22">
        <v>5.0199999999999996</v>
      </c>
      <c r="X22">
        <v>9.65</v>
      </c>
      <c r="Y22">
        <v>25.31</v>
      </c>
      <c r="Z22">
        <v>-0.2</v>
      </c>
      <c r="AA22">
        <v>5.5</v>
      </c>
      <c r="AB22">
        <v>-1.1000000000000001</v>
      </c>
      <c r="AC22">
        <v>7.1</v>
      </c>
      <c r="AD22">
        <v>5.3</v>
      </c>
      <c r="AE22">
        <v>6.5</v>
      </c>
      <c r="AF22">
        <v>5.5</v>
      </c>
      <c r="AG22">
        <v>-10</v>
      </c>
      <c r="AH22">
        <v>-6.7</v>
      </c>
      <c r="AI22">
        <v>0.9</v>
      </c>
      <c r="AJ22">
        <v>5.3</v>
      </c>
      <c r="AK22">
        <v>12.15</v>
      </c>
      <c r="AL22">
        <v>14.16</v>
      </c>
      <c r="AM22">
        <v>10.33</v>
      </c>
      <c r="AN22">
        <v>3.56</v>
      </c>
      <c r="AO22">
        <v>6.95</v>
      </c>
      <c r="AP22">
        <v>9.51</v>
      </c>
      <c r="AQ22">
        <v>11.39</v>
      </c>
      <c r="AR22">
        <v>17.489999999999998</v>
      </c>
      <c r="AS22">
        <v>7.43</v>
      </c>
      <c r="AT22">
        <v>7.29</v>
      </c>
      <c r="AU22">
        <v>8.49</v>
      </c>
      <c r="AV22">
        <v>6.83</v>
      </c>
      <c r="AW22">
        <v>7.58</v>
      </c>
      <c r="AX22">
        <v>9.86</v>
      </c>
      <c r="AY22">
        <v>7.74</v>
      </c>
      <c r="AZ22">
        <v>8.84</v>
      </c>
      <c r="BA22">
        <v>12.44</v>
      </c>
      <c r="BB22">
        <v>23.56</v>
      </c>
      <c r="BC22">
        <v>26.97</v>
      </c>
      <c r="BD22">
        <v>11.89</v>
      </c>
      <c r="BE22">
        <v>7.82</v>
      </c>
      <c r="BF22">
        <v>6.91</v>
      </c>
      <c r="BG22" t="s">
        <v>17</v>
      </c>
      <c r="BI22" t="s">
        <v>481</v>
      </c>
      <c r="BJ22">
        <v>19.876616379310359</v>
      </c>
    </row>
    <row r="23" spans="1:62" x14ac:dyDescent="0.25">
      <c r="A23" t="s">
        <v>174</v>
      </c>
      <c r="B23">
        <v>429</v>
      </c>
      <c r="C23" t="s">
        <v>175</v>
      </c>
      <c r="D23" t="s">
        <v>15</v>
      </c>
      <c r="E23" t="s">
        <v>425</v>
      </c>
      <c r="F23">
        <v>0.6</v>
      </c>
      <c r="G23">
        <v>6.6</v>
      </c>
      <c r="H23">
        <v>8.6</v>
      </c>
      <c r="I23">
        <v>6.9</v>
      </c>
      <c r="J23">
        <v>15.9</v>
      </c>
      <c r="K23">
        <v>12.2</v>
      </c>
      <c r="L23">
        <v>6.8</v>
      </c>
      <c r="M23">
        <v>18.899999999999999</v>
      </c>
      <c r="N23">
        <v>18.8</v>
      </c>
      <c r="O23">
        <v>22.5</v>
      </c>
      <c r="P23">
        <v>28.5</v>
      </c>
      <c r="Q23">
        <v>29.7</v>
      </c>
      <c r="R23">
        <v>16.899999999999999</v>
      </c>
      <c r="S23">
        <v>18.399999999999999</v>
      </c>
      <c r="T23">
        <v>9</v>
      </c>
      <c r="U23">
        <v>5.3</v>
      </c>
      <c r="V23">
        <v>26.2</v>
      </c>
      <c r="W23">
        <v>23.6</v>
      </c>
      <c r="X23">
        <v>13.7</v>
      </c>
      <c r="Y23">
        <v>20.100000000000001</v>
      </c>
      <c r="Z23">
        <v>3</v>
      </c>
      <c r="AA23">
        <v>19</v>
      </c>
      <c r="AB23">
        <v>33.700000000000003</v>
      </c>
      <c r="AC23">
        <v>21.3</v>
      </c>
      <c r="AD23">
        <v>31.8</v>
      </c>
      <c r="AE23">
        <v>61.2</v>
      </c>
      <c r="AF23">
        <v>25</v>
      </c>
      <c r="AG23">
        <v>10.199999999999999</v>
      </c>
      <c r="AH23">
        <v>23.4</v>
      </c>
      <c r="AI23">
        <v>24.3</v>
      </c>
      <c r="AJ23">
        <v>12</v>
      </c>
      <c r="AK23">
        <v>6.6</v>
      </c>
      <c r="AL23">
        <v>16.3</v>
      </c>
      <c r="AM23">
        <v>17.7</v>
      </c>
      <c r="AN23">
        <v>13</v>
      </c>
      <c r="AO23">
        <v>13</v>
      </c>
      <c r="AP23">
        <v>10.3</v>
      </c>
      <c r="AQ23">
        <v>20.65</v>
      </c>
      <c r="AR23">
        <v>31.02</v>
      </c>
      <c r="AS23">
        <v>11.87</v>
      </c>
      <c r="AT23">
        <v>12.42</v>
      </c>
      <c r="AU23">
        <v>26.07</v>
      </c>
      <c r="AV23">
        <v>37.99</v>
      </c>
      <c r="AW23">
        <v>50.08</v>
      </c>
      <c r="AX23">
        <v>13.75</v>
      </c>
      <c r="AY23">
        <v>10.52</v>
      </c>
      <c r="AZ23">
        <v>6.57</v>
      </c>
      <c r="BA23">
        <v>12.52</v>
      </c>
      <c r="BB23">
        <v>23.13</v>
      </c>
      <c r="BC23">
        <v>55.71</v>
      </c>
      <c r="BD23">
        <v>27.77</v>
      </c>
      <c r="BE23">
        <v>59.22</v>
      </c>
      <c r="BF23">
        <v>58.62</v>
      </c>
      <c r="BG23" t="s">
        <v>426</v>
      </c>
      <c r="BI23" t="s">
        <v>482</v>
      </c>
      <c r="BJ23">
        <v>28.798574468085103</v>
      </c>
    </row>
    <row r="24" spans="1:62" x14ac:dyDescent="0.25">
      <c r="A24" t="s">
        <v>20</v>
      </c>
      <c r="B24">
        <v>614</v>
      </c>
      <c r="C24" t="s">
        <v>21</v>
      </c>
      <c r="D24" t="s">
        <v>15</v>
      </c>
      <c r="E24" t="s">
        <v>425</v>
      </c>
      <c r="AO24">
        <v>21.36</v>
      </c>
      <c r="AP24">
        <v>17.25</v>
      </c>
      <c r="AQ24">
        <v>14.11</v>
      </c>
      <c r="AR24">
        <v>18.5</v>
      </c>
      <c r="AS24">
        <v>18.14</v>
      </c>
      <c r="AT24">
        <v>17.420000000000002</v>
      </c>
      <c r="AU24">
        <v>14.95</v>
      </c>
      <c r="AV24">
        <v>12.77</v>
      </c>
      <c r="AW24">
        <v>10.35</v>
      </c>
      <c r="AX24">
        <v>7.03</v>
      </c>
      <c r="AY24">
        <v>9.3000000000000007</v>
      </c>
      <c r="AZ24">
        <v>21.24</v>
      </c>
      <c r="BA24">
        <v>40.99</v>
      </c>
      <c r="BB24">
        <v>22.35</v>
      </c>
      <c r="BC24">
        <v>17.71</v>
      </c>
      <c r="BD24">
        <v>25.24</v>
      </c>
      <c r="BE24">
        <v>23.9</v>
      </c>
      <c r="BF24">
        <v>24.7</v>
      </c>
      <c r="BG24" t="s">
        <v>427</v>
      </c>
      <c r="BI24" t="s">
        <v>483</v>
      </c>
      <c r="BJ24">
        <v>119.61336909871247</v>
      </c>
    </row>
    <row r="25" spans="1:62" x14ac:dyDescent="0.25">
      <c r="A25" t="s">
        <v>150</v>
      </c>
      <c r="B25">
        <v>174</v>
      </c>
      <c r="C25" t="s">
        <v>151</v>
      </c>
      <c r="D25" t="s">
        <v>15</v>
      </c>
      <c r="E25" t="s">
        <v>441</v>
      </c>
      <c r="F25">
        <v>9.3959732060000007</v>
      </c>
      <c r="G25">
        <v>2.7</v>
      </c>
      <c r="H25">
        <v>4.5599999999999996</v>
      </c>
      <c r="I25">
        <v>15.42</v>
      </c>
      <c r="J25">
        <v>24.06</v>
      </c>
      <c r="K25">
        <v>14.27</v>
      </c>
      <c r="L25">
        <v>12.73</v>
      </c>
      <c r="M25">
        <v>11.83</v>
      </c>
      <c r="N25">
        <v>12</v>
      </c>
      <c r="O25">
        <v>19.329999999999998</v>
      </c>
      <c r="P25">
        <v>23.75</v>
      </c>
      <c r="Q25">
        <v>22.67</v>
      </c>
      <c r="R25">
        <v>20.87</v>
      </c>
      <c r="S25">
        <v>20.88</v>
      </c>
      <c r="T25">
        <v>18.5</v>
      </c>
      <c r="U25">
        <v>19.350000000000001</v>
      </c>
      <c r="V25">
        <v>1.56</v>
      </c>
      <c r="W25">
        <v>17.600000000000001</v>
      </c>
      <c r="X25">
        <v>14.27</v>
      </c>
      <c r="Y25">
        <v>12.79</v>
      </c>
      <c r="Z25">
        <v>18.489999999999998</v>
      </c>
      <c r="AA25">
        <v>7.68</v>
      </c>
      <c r="AB25">
        <v>16.79</v>
      </c>
      <c r="AC25">
        <v>16.010000000000002</v>
      </c>
      <c r="AD25">
        <v>-12.51</v>
      </c>
      <c r="AE25">
        <v>30.31</v>
      </c>
      <c r="AF25">
        <v>8.5500000000000007</v>
      </c>
      <c r="AG25">
        <v>7.3</v>
      </c>
      <c r="AH25">
        <v>5.98</v>
      </c>
      <c r="AI25">
        <v>3.61</v>
      </c>
      <c r="AJ25">
        <v>2.16</v>
      </c>
      <c r="AK25">
        <v>3.35</v>
      </c>
      <c r="AL25">
        <v>3.42</v>
      </c>
      <c r="AM25">
        <v>5.93</v>
      </c>
      <c r="AN25">
        <v>3.18</v>
      </c>
      <c r="AO25">
        <v>3.16</v>
      </c>
      <c r="AP25">
        <v>2.4500000000000002</v>
      </c>
      <c r="AQ25">
        <v>2.74</v>
      </c>
      <c r="AR25">
        <v>6.95</v>
      </c>
      <c r="AS25">
        <v>2.23</v>
      </c>
      <c r="AT25">
        <v>3.39</v>
      </c>
      <c r="AU25">
        <v>1.88</v>
      </c>
      <c r="AV25">
        <v>0.2</v>
      </c>
      <c r="AW25">
        <v>-2.02</v>
      </c>
      <c r="AX25">
        <v>-1.24</v>
      </c>
      <c r="AY25">
        <v>-1.01</v>
      </c>
      <c r="AZ25">
        <v>-1.1299999999999999</v>
      </c>
      <c r="BA25">
        <v>0.45</v>
      </c>
      <c r="BB25">
        <v>22.3</v>
      </c>
      <c r="BC25">
        <v>-2.4300000000000002</v>
      </c>
      <c r="BD25">
        <v>-0.67</v>
      </c>
      <c r="BE25">
        <v>-0.62</v>
      </c>
      <c r="BF25">
        <v>3.17</v>
      </c>
      <c r="BG25" t="s">
        <v>442</v>
      </c>
      <c r="BI25" t="s">
        <v>484</v>
      </c>
      <c r="BJ25">
        <v>20.65517894736842</v>
      </c>
    </row>
    <row r="26" spans="1:62" x14ac:dyDescent="0.25">
      <c r="A26" t="s">
        <v>278</v>
      </c>
      <c r="B26">
        <v>449</v>
      </c>
      <c r="C26" t="s">
        <v>279</v>
      </c>
      <c r="D26" t="s">
        <v>15</v>
      </c>
      <c r="E26" t="s">
        <v>462</v>
      </c>
      <c r="AR26">
        <v>36.33</v>
      </c>
      <c r="AS26">
        <v>-30.01</v>
      </c>
      <c r="AT26">
        <v>23.8</v>
      </c>
      <c r="AU26">
        <v>23.33</v>
      </c>
      <c r="AV26">
        <v>5.48</v>
      </c>
      <c r="AW26">
        <v>-2.0099999999999998</v>
      </c>
      <c r="AX26">
        <v>-2.25</v>
      </c>
      <c r="AY26">
        <v>-22.67</v>
      </c>
      <c r="AZ26">
        <v>-18.96</v>
      </c>
      <c r="BA26">
        <v>13.62</v>
      </c>
      <c r="BB26">
        <v>22.11</v>
      </c>
      <c r="BC26">
        <v>-3.36</v>
      </c>
      <c r="BD26">
        <v>-13.65</v>
      </c>
      <c r="BE26">
        <v>16.53</v>
      </c>
      <c r="BF26">
        <v>59.08</v>
      </c>
      <c r="BG26" t="s">
        <v>463</v>
      </c>
      <c r="BI26" t="s">
        <v>485</v>
      </c>
      <c r="BJ26">
        <v>48.666535269709634</v>
      </c>
    </row>
    <row r="27" spans="1:62" x14ac:dyDescent="0.25">
      <c r="A27" t="s">
        <v>312</v>
      </c>
      <c r="B27">
        <v>732</v>
      </c>
      <c r="C27" t="s">
        <v>313</v>
      </c>
      <c r="D27" t="s">
        <v>15</v>
      </c>
      <c r="E27" t="s">
        <v>416</v>
      </c>
      <c r="O27">
        <v>32.5</v>
      </c>
      <c r="P27">
        <v>21.8</v>
      </c>
      <c r="Q27">
        <v>8.5</v>
      </c>
      <c r="R27">
        <v>14.8</v>
      </c>
      <c r="S27">
        <v>20.9</v>
      </c>
      <c r="T27">
        <v>33.9</v>
      </c>
      <c r="U27">
        <v>65.400000000000006</v>
      </c>
      <c r="V27">
        <v>17</v>
      </c>
      <c r="W27">
        <v>38.1</v>
      </c>
      <c r="X27">
        <v>3.2</v>
      </c>
      <c r="Y27">
        <v>136.5</v>
      </c>
      <c r="AA27">
        <v>110.5</v>
      </c>
      <c r="AX27">
        <v>19.940000000000001</v>
      </c>
      <c r="AY27">
        <v>13.15</v>
      </c>
      <c r="AZ27">
        <v>16.690000000000001</v>
      </c>
      <c r="BA27">
        <v>15.48</v>
      </c>
      <c r="BB27">
        <v>21.1</v>
      </c>
      <c r="BC27">
        <v>34.450000000000003</v>
      </c>
      <c r="BD27">
        <v>121.58</v>
      </c>
      <c r="BE27">
        <v>492.3</v>
      </c>
      <c r="BF27">
        <v>433.19</v>
      </c>
      <c r="BG27" t="s">
        <v>419</v>
      </c>
      <c r="BI27" t="s">
        <v>486</v>
      </c>
      <c r="BJ27">
        <v>36.240865979381439</v>
      </c>
    </row>
    <row r="28" spans="1:62" x14ac:dyDescent="0.25">
      <c r="A28" t="s">
        <v>210</v>
      </c>
      <c r="B28">
        <v>668</v>
      </c>
      <c r="C28" t="s">
        <v>211</v>
      </c>
      <c r="D28" t="s">
        <v>15</v>
      </c>
      <c r="E28" t="s">
        <v>425</v>
      </c>
      <c r="F28">
        <v>1.2</v>
      </c>
      <c r="G28">
        <v>-9.1999999999999993</v>
      </c>
      <c r="H28">
        <v>0</v>
      </c>
      <c r="I28">
        <v>30.2</v>
      </c>
      <c r="J28">
        <v>26.4</v>
      </c>
      <c r="K28">
        <v>15.4</v>
      </c>
      <c r="L28">
        <v>-0.6</v>
      </c>
      <c r="M28">
        <v>9.9</v>
      </c>
      <c r="N28">
        <v>11.3</v>
      </c>
      <c r="O28">
        <v>11.6</v>
      </c>
      <c r="P28">
        <v>9.3000000000000007</v>
      </c>
      <c r="Q28">
        <v>4.0999999999999996</v>
      </c>
      <c r="R28">
        <v>4.3</v>
      </c>
      <c r="S28">
        <v>2.7</v>
      </c>
      <c r="T28">
        <v>1.7</v>
      </c>
      <c r="U28">
        <v>-3.7</v>
      </c>
      <c r="V28">
        <v>-1.3</v>
      </c>
      <c r="W28">
        <v>0.2</v>
      </c>
      <c r="X28">
        <v>19.2</v>
      </c>
      <c r="Y28">
        <v>9.6</v>
      </c>
      <c r="Z28">
        <v>13.8</v>
      </c>
      <c r="AP28">
        <v>16.559999999999999</v>
      </c>
      <c r="AQ28">
        <v>18.66</v>
      </c>
      <c r="AR28">
        <v>25</v>
      </c>
      <c r="AS28">
        <v>2.59</v>
      </c>
      <c r="AT28">
        <v>7.2</v>
      </c>
      <c r="AU28">
        <v>11.36</v>
      </c>
      <c r="AV28">
        <v>10.25</v>
      </c>
      <c r="AW28">
        <v>10.28</v>
      </c>
      <c r="AX28">
        <v>9.0500000000000007</v>
      </c>
      <c r="AY28">
        <v>10.08</v>
      </c>
      <c r="AZ28">
        <v>7.89</v>
      </c>
      <c r="BA28">
        <v>6.45</v>
      </c>
      <c r="BB28">
        <v>20.91</v>
      </c>
      <c r="BC28">
        <v>28.89</v>
      </c>
      <c r="BG28" t="s">
        <v>426</v>
      </c>
      <c r="BI28" t="s">
        <v>487</v>
      </c>
      <c r="BJ28">
        <v>96.492049689440975</v>
      </c>
    </row>
    <row r="29" spans="1:62" x14ac:dyDescent="0.25">
      <c r="A29" t="s">
        <v>20</v>
      </c>
      <c r="B29">
        <v>614</v>
      </c>
      <c r="C29" t="s">
        <v>21</v>
      </c>
      <c r="D29" t="s">
        <v>15</v>
      </c>
      <c r="E29" t="s">
        <v>16</v>
      </c>
      <c r="F29">
        <v>7.97</v>
      </c>
      <c r="G29">
        <v>5.78</v>
      </c>
      <c r="H29">
        <v>15.8</v>
      </c>
      <c r="I29">
        <v>15.67</v>
      </c>
      <c r="J29">
        <v>27.42</v>
      </c>
      <c r="K29">
        <v>29</v>
      </c>
      <c r="L29">
        <v>80.7</v>
      </c>
      <c r="M29">
        <v>69.010000000000005</v>
      </c>
      <c r="N29">
        <v>48.46</v>
      </c>
      <c r="O29">
        <v>101.3</v>
      </c>
      <c r="P29">
        <v>46.71</v>
      </c>
      <c r="Q29">
        <v>1.39</v>
      </c>
      <c r="R29">
        <v>1.83</v>
      </c>
      <c r="S29">
        <v>1.83</v>
      </c>
      <c r="T29">
        <v>1.83</v>
      </c>
      <c r="U29">
        <v>1.83</v>
      </c>
      <c r="V29">
        <v>1.83</v>
      </c>
      <c r="W29">
        <v>1.83</v>
      </c>
      <c r="X29">
        <v>1.83</v>
      </c>
      <c r="Y29">
        <v>1.83</v>
      </c>
      <c r="Z29">
        <v>1.83</v>
      </c>
      <c r="AA29">
        <v>85.26</v>
      </c>
      <c r="AB29">
        <v>299.10000000000002</v>
      </c>
      <c r="AC29">
        <v>1379.48</v>
      </c>
      <c r="AD29">
        <v>949.77</v>
      </c>
      <c r="AE29">
        <v>2672.23</v>
      </c>
      <c r="AF29">
        <v>4146.01</v>
      </c>
      <c r="AG29">
        <v>221.49</v>
      </c>
      <c r="AH29">
        <v>107.43</v>
      </c>
      <c r="AI29">
        <v>248.25</v>
      </c>
      <c r="AJ29">
        <v>325.02999999999997</v>
      </c>
      <c r="AK29">
        <v>152.59</v>
      </c>
      <c r="AL29">
        <v>108.89</v>
      </c>
      <c r="AM29">
        <v>98.22</v>
      </c>
      <c r="AN29">
        <v>43.53</v>
      </c>
      <c r="AO29">
        <v>22.96</v>
      </c>
      <c r="AP29">
        <v>13.31</v>
      </c>
      <c r="AQ29">
        <v>12.25</v>
      </c>
      <c r="AR29">
        <v>12.47</v>
      </c>
      <c r="AS29">
        <v>13.72</v>
      </c>
      <c r="AT29">
        <v>14.48</v>
      </c>
      <c r="AU29">
        <v>13.48</v>
      </c>
      <c r="AV29">
        <v>10.28</v>
      </c>
      <c r="AW29">
        <v>8.7799999999999994</v>
      </c>
      <c r="AX29">
        <v>7.3</v>
      </c>
      <c r="AY29">
        <v>9.16</v>
      </c>
      <c r="AZ29">
        <v>32.380000000000003</v>
      </c>
      <c r="BA29">
        <v>29.84</v>
      </c>
      <c r="BB29">
        <v>19.63</v>
      </c>
      <c r="BC29">
        <v>17.079999999999998</v>
      </c>
      <c r="BD29">
        <v>21.02</v>
      </c>
      <c r="BE29">
        <v>23.85</v>
      </c>
      <c r="BF29">
        <v>21.35</v>
      </c>
      <c r="BG29" t="s">
        <v>17</v>
      </c>
      <c r="BI29" t="s">
        <v>488</v>
      </c>
      <c r="BJ29">
        <v>123.86503067484661</v>
      </c>
    </row>
    <row r="30" spans="1:62" x14ac:dyDescent="0.25">
      <c r="A30" t="s">
        <v>210</v>
      </c>
      <c r="B30">
        <v>668</v>
      </c>
      <c r="C30" t="s">
        <v>211</v>
      </c>
      <c r="D30" t="s">
        <v>15</v>
      </c>
      <c r="E30" t="s">
        <v>416</v>
      </c>
      <c r="F30">
        <v>-2.6</v>
      </c>
      <c r="G30">
        <v>4.3</v>
      </c>
      <c r="H30">
        <v>-1.2</v>
      </c>
      <c r="I30">
        <v>12.2</v>
      </c>
      <c r="J30">
        <v>30.9</v>
      </c>
      <c r="K30">
        <v>6.2</v>
      </c>
      <c r="L30">
        <v>14.2</v>
      </c>
      <c r="M30">
        <v>10.7</v>
      </c>
      <c r="N30">
        <v>14.1</v>
      </c>
      <c r="O30">
        <v>33.4</v>
      </c>
      <c r="P30">
        <v>33.5</v>
      </c>
      <c r="Q30">
        <v>14.9</v>
      </c>
      <c r="R30">
        <v>6.4</v>
      </c>
      <c r="S30">
        <v>1.8</v>
      </c>
      <c r="T30">
        <v>1.5</v>
      </c>
      <c r="U30">
        <v>0.6</v>
      </c>
      <c r="V30">
        <v>0</v>
      </c>
      <c r="W30">
        <v>0.2</v>
      </c>
      <c r="X30">
        <v>0.5</v>
      </c>
      <c r="AP30">
        <v>1.69</v>
      </c>
      <c r="AQ30">
        <v>8.39</v>
      </c>
      <c r="AR30">
        <v>7.6</v>
      </c>
      <c r="AS30">
        <v>-2.15</v>
      </c>
      <c r="AT30">
        <v>3.32</v>
      </c>
      <c r="AU30">
        <v>5.74</v>
      </c>
      <c r="AV30">
        <v>3.99</v>
      </c>
      <c r="AW30">
        <v>0.78</v>
      </c>
      <c r="AX30">
        <v>1.93</v>
      </c>
      <c r="AY30">
        <v>-0.37</v>
      </c>
      <c r="AZ30">
        <v>-5.39</v>
      </c>
      <c r="BA30">
        <v>11.55</v>
      </c>
      <c r="BB30">
        <v>19.149999999999999</v>
      </c>
      <c r="BG30" t="s">
        <v>419</v>
      </c>
      <c r="BI30" t="s">
        <v>489</v>
      </c>
      <c r="BJ30">
        <v>45.131558185404373</v>
      </c>
    </row>
    <row r="31" spans="1:62" x14ac:dyDescent="0.25">
      <c r="A31" t="s">
        <v>190</v>
      </c>
      <c r="B31">
        <v>916</v>
      </c>
      <c r="C31" t="s">
        <v>191</v>
      </c>
      <c r="D31" t="s">
        <v>15</v>
      </c>
      <c r="E31" t="s">
        <v>462</v>
      </c>
      <c r="AE31">
        <v>139.68</v>
      </c>
      <c r="AF31">
        <v>23.74</v>
      </c>
      <c r="AG31">
        <v>15.52</v>
      </c>
      <c r="AH31">
        <v>0.83</v>
      </c>
      <c r="AI31">
        <v>18.91</v>
      </c>
      <c r="AJ31">
        <v>37.97</v>
      </c>
      <c r="AK31">
        <v>0.35</v>
      </c>
      <c r="AL31">
        <v>0.24</v>
      </c>
      <c r="AM31">
        <v>9.2799999999999994</v>
      </c>
      <c r="AN31">
        <v>16.73</v>
      </c>
      <c r="AO31">
        <v>23.7</v>
      </c>
      <c r="AP31">
        <v>18.440000000000001</v>
      </c>
      <c r="AQ31">
        <v>12.35</v>
      </c>
      <c r="AR31">
        <v>36.840000000000003</v>
      </c>
      <c r="AS31">
        <v>-22.05</v>
      </c>
      <c r="AT31">
        <v>25.17</v>
      </c>
      <c r="AU31">
        <v>27.23</v>
      </c>
      <c r="AV31">
        <v>3.54</v>
      </c>
      <c r="AW31">
        <v>-0.34</v>
      </c>
      <c r="AX31">
        <v>9.4700000000000006</v>
      </c>
      <c r="AY31">
        <v>-20.52</v>
      </c>
      <c r="AZ31">
        <v>16.84</v>
      </c>
      <c r="BA31">
        <v>15.29</v>
      </c>
      <c r="BB31">
        <v>18.96</v>
      </c>
      <c r="BC31">
        <v>5.09</v>
      </c>
      <c r="BD31">
        <v>-7.93</v>
      </c>
      <c r="BE31">
        <v>32.46</v>
      </c>
      <c r="BF31">
        <v>29.82</v>
      </c>
      <c r="BG31" t="s">
        <v>463</v>
      </c>
      <c r="BI31" t="s">
        <v>490</v>
      </c>
      <c r="BJ31">
        <v>108.38314065510593</v>
      </c>
    </row>
    <row r="32" spans="1:62" x14ac:dyDescent="0.25">
      <c r="A32" t="s">
        <v>343</v>
      </c>
      <c r="B32">
        <v>463</v>
      </c>
      <c r="C32" t="s">
        <v>344</v>
      </c>
      <c r="D32" t="s">
        <v>15</v>
      </c>
      <c r="E32" t="s">
        <v>416</v>
      </c>
      <c r="F32">
        <v>0.4</v>
      </c>
      <c r="G32">
        <v>-0.8</v>
      </c>
      <c r="H32">
        <v>1.1000000000000001</v>
      </c>
      <c r="I32">
        <v>7.7</v>
      </c>
      <c r="K32">
        <v>27.6</v>
      </c>
      <c r="L32">
        <v>0</v>
      </c>
      <c r="M32">
        <v>-0.5</v>
      </c>
      <c r="N32">
        <v>5.5</v>
      </c>
      <c r="T32">
        <v>-0.7</v>
      </c>
      <c r="U32">
        <v>6</v>
      </c>
      <c r="V32">
        <v>2.7</v>
      </c>
      <c r="W32">
        <v>2.7</v>
      </c>
      <c r="Y32">
        <v>11</v>
      </c>
      <c r="Z32">
        <v>-11.5</v>
      </c>
      <c r="AA32">
        <v>-12.9</v>
      </c>
      <c r="AB32">
        <v>7.8</v>
      </c>
      <c r="AC32">
        <v>8.4</v>
      </c>
      <c r="AD32">
        <v>63.9</v>
      </c>
      <c r="AE32">
        <v>4.5999999999999996</v>
      </c>
      <c r="AF32">
        <v>5.7</v>
      </c>
      <c r="AG32">
        <v>10.9</v>
      </c>
      <c r="AH32">
        <v>15.2</v>
      </c>
      <c r="AI32">
        <v>-6.1</v>
      </c>
      <c r="AJ32">
        <v>8.6999999999999993</v>
      </c>
      <c r="AK32">
        <v>1.7</v>
      </c>
      <c r="AL32">
        <v>17.5</v>
      </c>
      <c r="AM32">
        <v>6.1</v>
      </c>
      <c r="AN32">
        <v>-9</v>
      </c>
      <c r="AO32">
        <v>13.2</v>
      </c>
      <c r="AP32">
        <v>14.1</v>
      </c>
      <c r="BA32">
        <v>0.41</v>
      </c>
      <c r="BB32">
        <v>18.64</v>
      </c>
      <c r="BC32">
        <v>5.49</v>
      </c>
      <c r="BD32">
        <v>0.1</v>
      </c>
      <c r="BG32" t="s">
        <v>419</v>
      </c>
      <c r="BI32" t="s">
        <v>491</v>
      </c>
      <c r="BJ32">
        <v>169.80841417910443</v>
      </c>
    </row>
    <row r="33" spans="1:64" x14ac:dyDescent="0.25">
      <c r="A33" t="s">
        <v>361</v>
      </c>
      <c r="B33">
        <v>186</v>
      </c>
      <c r="C33" t="s">
        <v>362</v>
      </c>
      <c r="D33" t="s">
        <v>15</v>
      </c>
      <c r="E33" t="s">
        <v>425</v>
      </c>
      <c r="F33">
        <v>7.8</v>
      </c>
      <c r="G33">
        <v>13.23</v>
      </c>
      <c r="H33">
        <v>13.19</v>
      </c>
      <c r="I33">
        <v>23.73</v>
      </c>
      <c r="J33">
        <v>15.63</v>
      </c>
      <c r="K33">
        <v>26.82</v>
      </c>
      <c r="L33">
        <v>19.899999999999999</v>
      </c>
      <c r="M33">
        <v>29.56</v>
      </c>
      <c r="N33">
        <v>44.31</v>
      </c>
      <c r="O33">
        <v>55.12</v>
      </c>
      <c r="P33">
        <v>107.74</v>
      </c>
      <c r="Q33">
        <v>35.909999999999997</v>
      </c>
      <c r="R33">
        <v>31.23</v>
      </c>
      <c r="S33">
        <v>26.95</v>
      </c>
      <c r="T33">
        <v>62.39</v>
      </c>
      <c r="U33">
        <v>37.880000000000003</v>
      </c>
      <c r="V33">
        <v>27.16</v>
      </c>
      <c r="W33">
        <v>43.03</v>
      </c>
      <c r="X33">
        <v>70.83</v>
      </c>
      <c r="Y33">
        <v>69.290000000000006</v>
      </c>
      <c r="Z33">
        <v>64.349999999999994</v>
      </c>
      <c r="AA33">
        <v>67.11</v>
      </c>
      <c r="AB33">
        <v>71.34</v>
      </c>
      <c r="AC33">
        <v>63.51</v>
      </c>
      <c r="AD33">
        <v>111.87</v>
      </c>
      <c r="AE33">
        <v>96.8</v>
      </c>
      <c r="AF33">
        <v>71.61</v>
      </c>
      <c r="AG33">
        <v>90.92</v>
      </c>
      <c r="AH33">
        <v>84.48</v>
      </c>
      <c r="AI33">
        <v>47.55</v>
      </c>
      <c r="AJ33">
        <v>46.63</v>
      </c>
      <c r="AK33">
        <v>49.08</v>
      </c>
      <c r="AL33">
        <v>49.58</v>
      </c>
      <c r="AM33">
        <v>22.66</v>
      </c>
      <c r="AN33">
        <v>6.81</v>
      </c>
      <c r="AO33">
        <v>4.93</v>
      </c>
      <c r="AP33">
        <v>9.6999999999999993</v>
      </c>
      <c r="AQ33">
        <v>12.42</v>
      </c>
      <c r="AR33">
        <v>12.79</v>
      </c>
      <c r="AS33">
        <v>8.02</v>
      </c>
      <c r="AT33">
        <v>10.58</v>
      </c>
      <c r="AU33">
        <v>6.24</v>
      </c>
      <c r="AV33">
        <v>8.41</v>
      </c>
      <c r="AW33">
        <v>9.1</v>
      </c>
      <c r="AX33">
        <v>12.62</v>
      </c>
      <c r="AY33">
        <v>11.15</v>
      </c>
      <c r="AZ33">
        <v>5.79</v>
      </c>
      <c r="BA33">
        <v>12.7</v>
      </c>
      <c r="BB33">
        <v>17.96</v>
      </c>
      <c r="BC33">
        <v>19.54</v>
      </c>
      <c r="BD33">
        <v>13.85</v>
      </c>
      <c r="BE33">
        <v>24.28</v>
      </c>
      <c r="BF33">
        <v>85.17</v>
      </c>
      <c r="BG33" t="s">
        <v>426</v>
      </c>
      <c r="BI33" t="s">
        <v>492</v>
      </c>
      <c r="BJ33">
        <v>186.7282065217392</v>
      </c>
    </row>
    <row r="34" spans="1:64" x14ac:dyDescent="0.25">
      <c r="A34" t="s">
        <v>174</v>
      </c>
      <c r="B34">
        <v>429</v>
      </c>
      <c r="C34" t="s">
        <v>175</v>
      </c>
      <c r="D34" t="s">
        <v>15</v>
      </c>
      <c r="E34" t="s">
        <v>16</v>
      </c>
      <c r="F34">
        <v>1.67</v>
      </c>
      <c r="G34">
        <v>4.2</v>
      </c>
      <c r="H34">
        <v>6.4</v>
      </c>
      <c r="I34">
        <v>9.82</v>
      </c>
      <c r="J34">
        <v>14.25</v>
      </c>
      <c r="K34">
        <v>12.88</v>
      </c>
      <c r="L34">
        <v>11.26</v>
      </c>
      <c r="M34">
        <v>27.29</v>
      </c>
      <c r="N34">
        <v>11.72</v>
      </c>
      <c r="O34">
        <v>10.49</v>
      </c>
      <c r="P34">
        <v>20.63</v>
      </c>
      <c r="Q34">
        <v>24.2</v>
      </c>
      <c r="R34">
        <v>18.68</v>
      </c>
      <c r="S34">
        <v>19.739999999999998</v>
      </c>
      <c r="T34">
        <v>12.58</v>
      </c>
      <c r="U34">
        <v>4.38</v>
      </c>
      <c r="V34">
        <v>23.72</v>
      </c>
      <c r="W34">
        <v>27.71</v>
      </c>
      <c r="X34">
        <v>28.9</v>
      </c>
      <c r="Y34">
        <v>17.399999999999999</v>
      </c>
      <c r="Z34">
        <v>9</v>
      </c>
      <c r="AA34">
        <v>20.170000000000002</v>
      </c>
      <c r="AB34">
        <v>24.48</v>
      </c>
      <c r="AC34">
        <v>22.47</v>
      </c>
      <c r="AD34">
        <v>34.86</v>
      </c>
      <c r="AE34">
        <v>49.32</v>
      </c>
      <c r="AF34">
        <v>23.92</v>
      </c>
      <c r="AG34">
        <v>16.54</v>
      </c>
      <c r="AH34">
        <v>18.45</v>
      </c>
      <c r="AI34">
        <v>20.239999999999998</v>
      </c>
      <c r="AJ34">
        <v>12.29</v>
      </c>
      <c r="AK34">
        <v>11.54</v>
      </c>
      <c r="AL34">
        <v>15.83</v>
      </c>
      <c r="AM34">
        <v>15.57</v>
      </c>
      <c r="AN34">
        <v>15.32</v>
      </c>
      <c r="AO34">
        <v>10.25</v>
      </c>
      <c r="AP34">
        <v>12</v>
      </c>
      <c r="AQ34">
        <v>18.41</v>
      </c>
      <c r="AR34">
        <v>25.3</v>
      </c>
      <c r="AS34">
        <v>10.82</v>
      </c>
      <c r="AT34">
        <v>12.3</v>
      </c>
      <c r="AU34">
        <v>21.53</v>
      </c>
      <c r="AV34">
        <v>30.57</v>
      </c>
      <c r="AW34">
        <v>36.58</v>
      </c>
      <c r="AX34">
        <v>16.61</v>
      </c>
      <c r="AY34">
        <v>12.47</v>
      </c>
      <c r="AZ34">
        <v>7.26</v>
      </c>
      <c r="BA34">
        <v>9.64</v>
      </c>
      <c r="BB34">
        <v>17.95</v>
      </c>
      <c r="BC34">
        <v>41.02</v>
      </c>
      <c r="BD34">
        <v>36.5</v>
      </c>
      <c r="BE34">
        <v>43.39</v>
      </c>
      <c r="BF34">
        <v>42.44</v>
      </c>
      <c r="BG34" t="s">
        <v>17</v>
      </c>
      <c r="BI34" t="s">
        <v>493</v>
      </c>
      <c r="BJ34">
        <v>45.001949910554607</v>
      </c>
      <c r="BL34" t="s">
        <v>525</v>
      </c>
    </row>
    <row r="35" spans="1:64" x14ac:dyDescent="0.25">
      <c r="A35" t="s">
        <v>319</v>
      </c>
      <c r="B35">
        <v>724</v>
      </c>
      <c r="C35" t="s">
        <v>320</v>
      </c>
      <c r="D35" t="s">
        <v>15</v>
      </c>
      <c r="E35" t="s">
        <v>425</v>
      </c>
      <c r="F35">
        <v>12.8</v>
      </c>
      <c r="G35">
        <v>-3.9</v>
      </c>
      <c r="H35">
        <v>8.6999999999999993</v>
      </c>
      <c r="I35">
        <v>8.9</v>
      </c>
      <c r="J35">
        <v>18.7</v>
      </c>
      <c r="K35">
        <v>23.2</v>
      </c>
      <c r="L35">
        <v>17.3</v>
      </c>
      <c r="M35">
        <v>7.3</v>
      </c>
      <c r="N35">
        <v>8.1999999999999993</v>
      </c>
      <c r="O35">
        <v>16.100000000000001</v>
      </c>
      <c r="P35">
        <v>14.2</v>
      </c>
      <c r="Q35">
        <v>24.3</v>
      </c>
      <c r="R35">
        <v>30.2</v>
      </c>
      <c r="S35">
        <v>65.599999999999994</v>
      </c>
      <c r="T35">
        <v>52.7</v>
      </c>
      <c r="U35">
        <v>79.900000000000006</v>
      </c>
      <c r="V35">
        <v>77.5</v>
      </c>
      <c r="W35">
        <v>177.5</v>
      </c>
      <c r="X35">
        <v>34</v>
      </c>
      <c r="Y35">
        <v>66.099999999999994</v>
      </c>
      <c r="Z35">
        <v>113.5</v>
      </c>
      <c r="AA35">
        <v>85.5</v>
      </c>
      <c r="AB35">
        <v>42</v>
      </c>
      <c r="AC35">
        <v>-34.4</v>
      </c>
      <c r="AD35">
        <v>34.4</v>
      </c>
      <c r="AE35">
        <v>33.299999999999997</v>
      </c>
      <c r="AF35">
        <v>22.4</v>
      </c>
      <c r="AG35">
        <v>6.8</v>
      </c>
      <c r="AH35">
        <v>31.8</v>
      </c>
      <c r="AI35">
        <v>34.200000000000003</v>
      </c>
      <c r="AJ35">
        <v>-0.3</v>
      </c>
      <c r="AK35">
        <v>5.2</v>
      </c>
      <c r="AL35">
        <v>-0.8</v>
      </c>
      <c r="AM35">
        <v>7.5</v>
      </c>
      <c r="AN35">
        <v>7.5</v>
      </c>
      <c r="AO35">
        <v>7.3</v>
      </c>
      <c r="AP35">
        <v>7.3</v>
      </c>
      <c r="AQ35">
        <v>11</v>
      </c>
      <c r="AR35">
        <v>8.51</v>
      </c>
      <c r="AS35">
        <v>8.3000000000000007</v>
      </c>
      <c r="AT35">
        <v>8.59</v>
      </c>
      <c r="AU35">
        <v>7.75</v>
      </c>
      <c r="AV35">
        <v>6.71</v>
      </c>
      <c r="AW35">
        <v>5.68</v>
      </c>
      <c r="AX35">
        <v>4.66</v>
      </c>
      <c r="AY35">
        <v>8.36</v>
      </c>
      <c r="AZ35">
        <v>12.57</v>
      </c>
      <c r="BA35">
        <v>19.440000000000001</v>
      </c>
      <c r="BB35">
        <v>17.7</v>
      </c>
      <c r="BC35">
        <v>8.81</v>
      </c>
      <c r="BD35">
        <v>8.5500000000000007</v>
      </c>
      <c r="BE35">
        <v>16.96</v>
      </c>
      <c r="BF35">
        <v>26.77</v>
      </c>
      <c r="BG35" t="s">
        <v>426</v>
      </c>
      <c r="BI35" t="s">
        <v>494</v>
      </c>
      <c r="BJ35">
        <v>25.327438596491245</v>
      </c>
    </row>
    <row r="36" spans="1:64" x14ac:dyDescent="0.25">
      <c r="A36" t="s">
        <v>375</v>
      </c>
      <c r="B36">
        <v>927</v>
      </c>
      <c r="C36" t="s">
        <v>376</v>
      </c>
      <c r="D36" t="s">
        <v>15</v>
      </c>
      <c r="E36" t="s">
        <v>16</v>
      </c>
      <c r="AB36">
        <v>645.15</v>
      </c>
      <c r="AC36">
        <v>534.17999999999995</v>
      </c>
      <c r="AD36">
        <v>1568.33</v>
      </c>
      <c r="AE36">
        <v>304.60000000000002</v>
      </c>
      <c r="AF36">
        <v>53.96</v>
      </c>
      <c r="AG36">
        <v>70.86</v>
      </c>
      <c r="AH36">
        <v>28.98</v>
      </c>
      <c r="AI36">
        <v>29.1</v>
      </c>
      <c r="AJ36">
        <v>25.01</v>
      </c>
      <c r="AK36">
        <v>27.25</v>
      </c>
      <c r="AL36">
        <v>27.29</v>
      </c>
      <c r="AM36">
        <v>12.49</v>
      </c>
      <c r="AN36">
        <v>7.32</v>
      </c>
      <c r="AO36">
        <v>10.7</v>
      </c>
      <c r="AP36">
        <v>13.11</v>
      </c>
      <c r="AQ36">
        <v>11.15</v>
      </c>
      <c r="AR36">
        <v>13.13</v>
      </c>
      <c r="AS36">
        <v>12.3</v>
      </c>
      <c r="AT36">
        <v>12.3</v>
      </c>
      <c r="AU36">
        <v>12.45</v>
      </c>
      <c r="AV36">
        <v>11.9</v>
      </c>
      <c r="AW36">
        <v>11.7</v>
      </c>
      <c r="AX36">
        <v>9.08</v>
      </c>
      <c r="AY36">
        <v>8.4600000000000009</v>
      </c>
      <c r="AZ36">
        <v>7.98</v>
      </c>
      <c r="BA36">
        <v>13.88</v>
      </c>
      <c r="BB36">
        <v>17.68</v>
      </c>
      <c r="BC36">
        <v>14.53</v>
      </c>
      <c r="BD36">
        <v>12.86</v>
      </c>
      <c r="BE36">
        <v>10.69</v>
      </c>
      <c r="BF36">
        <v>11.32</v>
      </c>
      <c r="BG36" t="s">
        <v>17</v>
      </c>
      <c r="BI36" t="s">
        <v>495</v>
      </c>
      <c r="BJ36">
        <v>18.832713043478297</v>
      </c>
    </row>
    <row r="37" spans="1:64" x14ac:dyDescent="0.25">
      <c r="A37" t="s">
        <v>369</v>
      </c>
      <c r="B37">
        <v>926</v>
      </c>
      <c r="C37" t="s">
        <v>370</v>
      </c>
      <c r="D37" t="s">
        <v>15</v>
      </c>
      <c r="E37" t="s">
        <v>462</v>
      </c>
      <c r="AC37">
        <v>14400</v>
      </c>
      <c r="AD37">
        <v>1140</v>
      </c>
      <c r="AE37">
        <v>488.1</v>
      </c>
      <c r="AF37">
        <v>51.83</v>
      </c>
      <c r="AG37">
        <v>7.67</v>
      </c>
      <c r="AH37">
        <v>13.2</v>
      </c>
      <c r="AI37">
        <v>31.13</v>
      </c>
      <c r="AJ37">
        <v>20.86</v>
      </c>
      <c r="AK37">
        <v>8.65</v>
      </c>
      <c r="AL37">
        <v>3.05</v>
      </c>
      <c r="AM37">
        <v>7.71</v>
      </c>
      <c r="AN37">
        <v>20.32</v>
      </c>
      <c r="AO37">
        <v>16.71</v>
      </c>
      <c r="AP37">
        <v>9.49</v>
      </c>
      <c r="AQ37">
        <v>19.48</v>
      </c>
      <c r="AR37">
        <v>35.56</v>
      </c>
      <c r="AS37">
        <v>6.59</v>
      </c>
      <c r="AT37">
        <v>20.88</v>
      </c>
      <c r="AU37">
        <v>19</v>
      </c>
      <c r="AV37">
        <v>3.65</v>
      </c>
      <c r="AW37">
        <v>-0.05</v>
      </c>
      <c r="AX37">
        <v>17.170000000000002</v>
      </c>
      <c r="AY37">
        <v>35.69</v>
      </c>
      <c r="AZ37">
        <v>20.92</v>
      </c>
      <c r="BA37">
        <v>26.45</v>
      </c>
      <c r="BB37">
        <v>17.579999999999998</v>
      </c>
      <c r="BC37">
        <v>4.1399999999999997</v>
      </c>
      <c r="BD37">
        <v>-1.88</v>
      </c>
      <c r="BE37">
        <v>40.82</v>
      </c>
      <c r="BF37">
        <v>61.05</v>
      </c>
      <c r="BG37" t="s">
        <v>463</v>
      </c>
      <c r="BI37" t="s">
        <v>496</v>
      </c>
      <c r="BJ37">
        <v>8.6791438356164416</v>
      </c>
    </row>
    <row r="38" spans="1:64" x14ac:dyDescent="0.25">
      <c r="A38" t="s">
        <v>174</v>
      </c>
      <c r="B38">
        <v>429</v>
      </c>
      <c r="C38" t="s">
        <v>175</v>
      </c>
      <c r="D38" t="s">
        <v>15</v>
      </c>
      <c r="E38" t="s">
        <v>441</v>
      </c>
      <c r="AK38">
        <v>2.2200000000000002</v>
      </c>
      <c r="AL38">
        <v>3.06</v>
      </c>
      <c r="AW38">
        <v>33.31</v>
      </c>
      <c r="AX38">
        <v>17.68</v>
      </c>
      <c r="AY38">
        <v>12.2</v>
      </c>
      <c r="AZ38">
        <v>7.11</v>
      </c>
      <c r="BA38">
        <v>5.99</v>
      </c>
      <c r="BB38">
        <v>17.149999999999999</v>
      </c>
      <c r="BC38">
        <v>33.81</v>
      </c>
      <c r="BD38">
        <v>33.07</v>
      </c>
      <c r="BE38">
        <v>37.24</v>
      </c>
      <c r="BF38">
        <v>34.46</v>
      </c>
      <c r="BG38" t="s">
        <v>442</v>
      </c>
      <c r="BI38" t="s">
        <v>497</v>
      </c>
      <c r="BJ38">
        <v>9.8412859560067592</v>
      </c>
    </row>
    <row r="39" spans="1:64" x14ac:dyDescent="0.25">
      <c r="A39" t="s">
        <v>126</v>
      </c>
      <c r="B39">
        <v>644</v>
      </c>
      <c r="C39" t="s">
        <v>127</v>
      </c>
      <c r="D39" t="s">
        <v>15</v>
      </c>
      <c r="E39" t="s">
        <v>416</v>
      </c>
      <c r="F39">
        <v>1.7</v>
      </c>
      <c r="G39">
        <v>1.3</v>
      </c>
      <c r="H39">
        <v>5.8</v>
      </c>
      <c r="I39">
        <v>1.1000000000000001</v>
      </c>
      <c r="J39">
        <v>9.9</v>
      </c>
      <c r="K39">
        <v>14.5</v>
      </c>
      <c r="L39">
        <v>14.3</v>
      </c>
      <c r="M39">
        <v>27</v>
      </c>
      <c r="N39">
        <v>7.4</v>
      </c>
      <c r="O39">
        <v>14.9</v>
      </c>
      <c r="P39">
        <v>-1.5</v>
      </c>
      <c r="Q39">
        <v>15.3</v>
      </c>
      <c r="R39">
        <v>3.6</v>
      </c>
      <c r="S39">
        <v>-7</v>
      </c>
      <c r="T39">
        <v>6.7</v>
      </c>
      <c r="U39">
        <v>8.1999999999999993</v>
      </c>
      <c r="V39">
        <v>7.4</v>
      </c>
      <c r="W39">
        <v>9.6999999999999993</v>
      </c>
      <c r="X39">
        <v>5.7</v>
      </c>
      <c r="Y39">
        <v>15.6</v>
      </c>
      <c r="Z39">
        <v>6.3</v>
      </c>
      <c r="AA39">
        <v>36</v>
      </c>
      <c r="AB39">
        <v>-0.2</v>
      </c>
      <c r="AC39">
        <v>-1.9</v>
      </c>
      <c r="AD39">
        <v>0.8</v>
      </c>
      <c r="AE39">
        <v>6.2</v>
      </c>
      <c r="AF39">
        <v>1.51</v>
      </c>
      <c r="AG39">
        <v>1.51</v>
      </c>
      <c r="AH39">
        <v>1.51</v>
      </c>
      <c r="AI39">
        <v>1.51</v>
      </c>
      <c r="AJ39">
        <v>1.51</v>
      </c>
      <c r="AK39">
        <v>1.51</v>
      </c>
      <c r="AL39">
        <v>1.51</v>
      </c>
      <c r="AM39">
        <v>4.6100000000000003</v>
      </c>
      <c r="AN39">
        <v>7.54</v>
      </c>
      <c r="AO39">
        <v>12.76</v>
      </c>
      <c r="AP39">
        <v>16.54</v>
      </c>
      <c r="AQ39">
        <v>13.74</v>
      </c>
      <c r="AR39">
        <v>22.05</v>
      </c>
      <c r="AS39">
        <v>15.01</v>
      </c>
      <c r="AT39">
        <v>18</v>
      </c>
      <c r="AU39">
        <v>20.81</v>
      </c>
      <c r="AV39">
        <v>16.73</v>
      </c>
      <c r="AW39">
        <v>11.47</v>
      </c>
      <c r="AX39">
        <v>11.06</v>
      </c>
      <c r="AY39">
        <v>8.74</v>
      </c>
      <c r="AZ39">
        <v>12.35</v>
      </c>
      <c r="BA39">
        <v>12.77</v>
      </c>
      <c r="BB39">
        <v>17.04</v>
      </c>
      <c r="BC39">
        <v>10.95</v>
      </c>
      <c r="BD39">
        <v>20.079999999999998</v>
      </c>
      <c r="BE39">
        <v>15.89</v>
      </c>
      <c r="BF39">
        <v>19.34</v>
      </c>
      <c r="BG39" t="s">
        <v>418</v>
      </c>
      <c r="BI39" t="s">
        <v>498</v>
      </c>
      <c r="BJ39">
        <v>10.657097315436248</v>
      </c>
    </row>
    <row r="40" spans="1:64" x14ac:dyDescent="0.25">
      <c r="A40" t="s">
        <v>361</v>
      </c>
      <c r="B40">
        <v>186</v>
      </c>
      <c r="C40" t="s">
        <v>362</v>
      </c>
      <c r="D40" t="s">
        <v>15</v>
      </c>
      <c r="E40" t="s">
        <v>441</v>
      </c>
      <c r="AD40">
        <v>102.38</v>
      </c>
      <c r="AE40">
        <v>86.22</v>
      </c>
      <c r="AF40">
        <v>80.8</v>
      </c>
      <c r="AG40">
        <v>83.52</v>
      </c>
      <c r="AH40">
        <v>87.78</v>
      </c>
      <c r="AI40">
        <v>71.510000000000005</v>
      </c>
      <c r="AJ40">
        <v>58</v>
      </c>
      <c r="AK40">
        <v>51.15</v>
      </c>
      <c r="AL40">
        <v>43.16</v>
      </c>
      <c r="AM40">
        <v>21.85</v>
      </c>
      <c r="AN40">
        <v>9.75</v>
      </c>
      <c r="AO40">
        <v>8.85</v>
      </c>
      <c r="AP40">
        <v>7.36</v>
      </c>
      <c r="AQ40">
        <v>7.11</v>
      </c>
      <c r="AR40">
        <v>6.22</v>
      </c>
      <c r="AS40">
        <v>4.4000000000000004</v>
      </c>
      <c r="AT40">
        <v>4.13</v>
      </c>
      <c r="AU40">
        <v>5.66</v>
      </c>
      <c r="AV40">
        <v>7.21</v>
      </c>
      <c r="AW40">
        <v>6.27</v>
      </c>
      <c r="AX40">
        <v>9.17</v>
      </c>
      <c r="AY40">
        <v>8.0399999999999991</v>
      </c>
      <c r="AZ40">
        <v>8.4700000000000006</v>
      </c>
      <c r="BA40">
        <v>10.09</v>
      </c>
      <c r="BB40">
        <v>16.46</v>
      </c>
      <c r="BC40">
        <v>13.45</v>
      </c>
      <c r="BD40">
        <v>11.19</v>
      </c>
      <c r="BE40">
        <v>18.28</v>
      </c>
      <c r="BF40">
        <v>57.52</v>
      </c>
      <c r="BG40" t="s">
        <v>442</v>
      </c>
      <c r="BI40" t="s">
        <v>499</v>
      </c>
      <c r="BJ40">
        <v>7.376262295081971</v>
      </c>
    </row>
    <row r="41" spans="1:64" x14ac:dyDescent="0.25">
      <c r="A41" t="s">
        <v>361</v>
      </c>
      <c r="B41">
        <v>186</v>
      </c>
      <c r="C41" t="s">
        <v>362</v>
      </c>
      <c r="D41" t="s">
        <v>15</v>
      </c>
      <c r="E41" t="s">
        <v>16</v>
      </c>
      <c r="F41">
        <v>6.93</v>
      </c>
      <c r="G41">
        <v>19.010000000000002</v>
      </c>
      <c r="H41">
        <v>15.42</v>
      </c>
      <c r="I41">
        <v>13.94</v>
      </c>
      <c r="J41">
        <v>23.9</v>
      </c>
      <c r="K41">
        <v>21.23</v>
      </c>
      <c r="L41">
        <v>17.46</v>
      </c>
      <c r="M41">
        <v>25.99</v>
      </c>
      <c r="N41">
        <v>61.9</v>
      </c>
      <c r="O41">
        <v>63.54</v>
      </c>
      <c r="P41">
        <v>94.26</v>
      </c>
      <c r="Q41">
        <v>37.61</v>
      </c>
      <c r="R41">
        <v>29.14</v>
      </c>
      <c r="S41">
        <v>31.39</v>
      </c>
      <c r="T41">
        <v>48.39</v>
      </c>
      <c r="U41">
        <v>44.96</v>
      </c>
      <c r="V41">
        <v>34.61</v>
      </c>
      <c r="W41">
        <v>38.86</v>
      </c>
      <c r="X41">
        <v>68.81</v>
      </c>
      <c r="Y41">
        <v>63.27</v>
      </c>
      <c r="Z41">
        <v>60.3</v>
      </c>
      <c r="AA41">
        <v>65.98</v>
      </c>
      <c r="AB41">
        <v>70.08</v>
      </c>
      <c r="AC41">
        <v>66.09</v>
      </c>
      <c r="AD41">
        <v>105.22</v>
      </c>
      <c r="AE41">
        <v>89.11</v>
      </c>
      <c r="AF41">
        <v>80.41</v>
      </c>
      <c r="AG41">
        <v>85.67</v>
      </c>
      <c r="AH41">
        <v>84.64</v>
      </c>
      <c r="AI41">
        <v>64.87</v>
      </c>
      <c r="AJ41">
        <v>54.92</v>
      </c>
      <c r="AK41">
        <v>54.4</v>
      </c>
      <c r="AL41">
        <v>44.96</v>
      </c>
      <c r="AM41">
        <v>21.6</v>
      </c>
      <c r="AN41">
        <v>8.6</v>
      </c>
      <c r="AO41">
        <v>8.18</v>
      </c>
      <c r="AP41">
        <v>9.6</v>
      </c>
      <c r="AQ41">
        <v>8.76</v>
      </c>
      <c r="AR41">
        <v>10.44</v>
      </c>
      <c r="AS41">
        <v>6.25</v>
      </c>
      <c r="AT41">
        <v>8.57</v>
      </c>
      <c r="AU41">
        <v>6.47</v>
      </c>
      <c r="AV41">
        <v>8.89</v>
      </c>
      <c r="AW41">
        <v>7.49</v>
      </c>
      <c r="AX41">
        <v>8.85</v>
      </c>
      <c r="AY41">
        <v>7.67</v>
      </c>
      <c r="AZ41">
        <v>7.78</v>
      </c>
      <c r="BA41">
        <v>11.14</v>
      </c>
      <c r="BB41">
        <v>16.329999999999998</v>
      </c>
      <c r="BC41">
        <v>15.18</v>
      </c>
      <c r="BD41">
        <v>12.28</v>
      </c>
      <c r="BE41">
        <v>19.600000000000001</v>
      </c>
      <c r="BF41">
        <v>72.31</v>
      </c>
      <c r="BG41" t="s">
        <v>17</v>
      </c>
      <c r="BI41" t="s">
        <v>500</v>
      </c>
      <c r="BJ41">
        <v>5.9331199999999971</v>
      </c>
    </row>
    <row r="42" spans="1:64" x14ac:dyDescent="0.25">
      <c r="A42" t="s">
        <v>20</v>
      </c>
      <c r="B42">
        <v>614</v>
      </c>
      <c r="C42" t="s">
        <v>21</v>
      </c>
      <c r="D42" t="s">
        <v>15</v>
      </c>
      <c r="E42" t="s">
        <v>462</v>
      </c>
      <c r="AW42">
        <v>8.3800000000000008</v>
      </c>
      <c r="AX42">
        <v>6.72</v>
      </c>
      <c r="AY42">
        <v>9.17</v>
      </c>
      <c r="AZ42">
        <v>20.39</v>
      </c>
      <c r="BA42">
        <v>23.02</v>
      </c>
      <c r="BB42">
        <v>16.09</v>
      </c>
      <c r="BC42">
        <v>17.57</v>
      </c>
      <c r="BD42">
        <v>23.15</v>
      </c>
      <c r="BE42">
        <v>29.8</v>
      </c>
      <c r="BF42">
        <v>27.34</v>
      </c>
      <c r="BG42" t="s">
        <v>463</v>
      </c>
      <c r="BI42" t="s">
        <v>501</v>
      </c>
      <c r="BJ42">
        <v>6.617424483306837</v>
      </c>
    </row>
    <row r="43" spans="1:64" x14ac:dyDescent="0.25">
      <c r="A43" t="s">
        <v>319</v>
      </c>
      <c r="B43">
        <v>724</v>
      </c>
      <c r="C43" t="s">
        <v>320</v>
      </c>
      <c r="D43" t="s">
        <v>15</v>
      </c>
      <c r="E43" t="s">
        <v>16</v>
      </c>
      <c r="F43">
        <v>6.4</v>
      </c>
      <c r="G43">
        <v>-1.27</v>
      </c>
      <c r="H43">
        <v>5.5</v>
      </c>
      <c r="I43">
        <v>5.66</v>
      </c>
      <c r="J43">
        <v>14.42</v>
      </c>
      <c r="K43">
        <v>19.91</v>
      </c>
      <c r="L43">
        <v>17.18</v>
      </c>
      <c r="M43">
        <v>8.34</v>
      </c>
      <c r="N43">
        <v>10.9</v>
      </c>
      <c r="O43">
        <v>21.25</v>
      </c>
      <c r="P43">
        <v>12.87</v>
      </c>
      <c r="Q43">
        <v>23.37</v>
      </c>
      <c r="R43">
        <v>26.89</v>
      </c>
      <c r="S43">
        <v>68.53</v>
      </c>
      <c r="T43">
        <v>66.569999999999993</v>
      </c>
      <c r="U43">
        <v>76.58</v>
      </c>
      <c r="V43">
        <v>80.87</v>
      </c>
      <c r="W43">
        <v>178.7</v>
      </c>
      <c r="X43">
        <v>34.29</v>
      </c>
      <c r="Y43">
        <v>60.8</v>
      </c>
      <c r="Z43">
        <v>110.95</v>
      </c>
      <c r="AA43">
        <v>102.69</v>
      </c>
      <c r="AB43">
        <v>65.5</v>
      </c>
      <c r="AC43">
        <v>22.2</v>
      </c>
      <c r="AD43">
        <v>24.2</v>
      </c>
      <c r="AE43">
        <v>25.99</v>
      </c>
      <c r="AF43">
        <v>23.14</v>
      </c>
      <c r="AG43">
        <v>14.56</v>
      </c>
      <c r="AH43">
        <v>35.99</v>
      </c>
      <c r="AI43">
        <v>34.090000000000003</v>
      </c>
      <c r="AJ43">
        <v>-0.92</v>
      </c>
      <c r="AK43">
        <v>2.57</v>
      </c>
      <c r="AL43">
        <v>0.12</v>
      </c>
      <c r="AM43">
        <v>3.99</v>
      </c>
      <c r="AN43">
        <v>12.92</v>
      </c>
      <c r="AO43">
        <v>13.7</v>
      </c>
      <c r="AP43">
        <v>10.53</v>
      </c>
      <c r="AQ43">
        <v>16.97</v>
      </c>
      <c r="AR43">
        <v>8.1999999999999993</v>
      </c>
      <c r="AS43">
        <v>7.47</v>
      </c>
      <c r="AT43">
        <v>7.89</v>
      </c>
      <c r="AU43">
        <v>6.1</v>
      </c>
      <c r="AV43">
        <v>6.59</v>
      </c>
      <c r="AW43">
        <v>5.52</v>
      </c>
      <c r="AX43">
        <v>4.6399999999999997</v>
      </c>
      <c r="AY43">
        <v>6.69</v>
      </c>
      <c r="AZ43">
        <v>10.88</v>
      </c>
      <c r="BA43">
        <v>18.22</v>
      </c>
      <c r="BB43">
        <v>16.03</v>
      </c>
      <c r="BC43">
        <v>14.8</v>
      </c>
      <c r="BD43">
        <v>13.45</v>
      </c>
      <c r="BE43">
        <v>11.87</v>
      </c>
      <c r="BF43">
        <v>25.91</v>
      </c>
      <c r="BG43" t="s">
        <v>17</v>
      </c>
      <c r="BI43" t="s">
        <v>502</v>
      </c>
      <c r="BJ43">
        <v>7.1787381703470068</v>
      </c>
    </row>
    <row r="44" spans="1:64" x14ac:dyDescent="0.25">
      <c r="A44" t="s">
        <v>310</v>
      </c>
      <c r="B44">
        <v>456</v>
      </c>
      <c r="C44" t="s">
        <v>311</v>
      </c>
      <c r="D44" t="s">
        <v>15</v>
      </c>
      <c r="E44" t="s">
        <v>462</v>
      </c>
      <c r="AW44">
        <v>1.47</v>
      </c>
      <c r="AX44">
        <v>0.31</v>
      </c>
      <c r="AY44">
        <v>-0.59</v>
      </c>
      <c r="AZ44">
        <v>2.63</v>
      </c>
      <c r="BA44">
        <v>-1.3</v>
      </c>
      <c r="BB44">
        <v>16.010000000000002</v>
      </c>
      <c r="BC44">
        <v>1.93</v>
      </c>
      <c r="BD44">
        <v>3.48</v>
      </c>
      <c r="BE44">
        <v>12.11</v>
      </c>
      <c r="BF44">
        <v>8.6300000000000008</v>
      </c>
      <c r="BG44" t="s">
        <v>463</v>
      </c>
      <c r="BI44" t="s">
        <v>503</v>
      </c>
      <c r="BJ44">
        <v>6.5488080495355989</v>
      </c>
    </row>
    <row r="45" spans="1:64" x14ac:dyDescent="0.25">
      <c r="A45" t="s">
        <v>359</v>
      </c>
      <c r="B45">
        <v>744</v>
      </c>
      <c r="C45" t="s">
        <v>360</v>
      </c>
      <c r="D45" t="s">
        <v>15</v>
      </c>
      <c r="E45" t="s">
        <v>416</v>
      </c>
      <c r="AD45">
        <v>115.4</v>
      </c>
      <c r="AE45">
        <v>79.7</v>
      </c>
      <c r="AF45">
        <v>107.5</v>
      </c>
      <c r="AG45">
        <v>75.5</v>
      </c>
      <c r="AH45">
        <v>64.5</v>
      </c>
      <c r="AI45">
        <v>68.5</v>
      </c>
      <c r="AJ45">
        <v>54.7</v>
      </c>
      <c r="AK45">
        <v>101.4</v>
      </c>
      <c r="AL45">
        <v>44.8</v>
      </c>
      <c r="AM45">
        <v>19.8</v>
      </c>
      <c r="AN45">
        <v>8.44</v>
      </c>
      <c r="AO45">
        <v>10.66</v>
      </c>
      <c r="AP45">
        <v>12.66</v>
      </c>
      <c r="AQ45">
        <v>11.21</v>
      </c>
      <c r="AR45">
        <v>19.64</v>
      </c>
      <c r="AS45">
        <v>8.82</v>
      </c>
      <c r="AT45">
        <v>6.29</v>
      </c>
      <c r="AU45">
        <v>5.78</v>
      </c>
      <c r="AV45">
        <v>11.46</v>
      </c>
      <c r="AW45">
        <v>7.17</v>
      </c>
      <c r="AX45">
        <v>5.69</v>
      </c>
      <c r="AY45">
        <v>7.62</v>
      </c>
      <c r="AZ45">
        <v>6.56</v>
      </c>
      <c r="BA45">
        <v>8.0299999999999994</v>
      </c>
      <c r="BB45">
        <v>15.79</v>
      </c>
      <c r="BC45">
        <v>13.6</v>
      </c>
      <c r="BD45">
        <v>4.74</v>
      </c>
      <c r="BE45">
        <v>4.97</v>
      </c>
      <c r="BF45">
        <v>5.8</v>
      </c>
      <c r="BG45" t="s">
        <v>418</v>
      </c>
      <c r="BI45" t="s">
        <v>504</v>
      </c>
      <c r="BJ45">
        <v>8.2826475037821545</v>
      </c>
    </row>
    <row r="46" spans="1:64" x14ac:dyDescent="0.25">
      <c r="A46" t="s">
        <v>262</v>
      </c>
      <c r="B46">
        <v>692</v>
      </c>
      <c r="C46" t="s">
        <v>263</v>
      </c>
      <c r="D46" t="s">
        <v>15</v>
      </c>
      <c r="E46" t="s">
        <v>416</v>
      </c>
      <c r="AG46">
        <v>-1.28</v>
      </c>
      <c r="AH46">
        <v>-0.4</v>
      </c>
      <c r="AI46">
        <v>2.33</v>
      </c>
      <c r="AJ46">
        <v>0.4</v>
      </c>
      <c r="AK46">
        <v>-0.44</v>
      </c>
      <c r="AL46">
        <v>2.0699999999999998</v>
      </c>
      <c r="AM46">
        <v>2.29</v>
      </c>
      <c r="AN46">
        <v>1.33</v>
      </c>
      <c r="AO46">
        <v>0.92</v>
      </c>
      <c r="AP46">
        <v>1.2</v>
      </c>
      <c r="AQ46">
        <v>0.52</v>
      </c>
      <c r="AR46">
        <v>4.97</v>
      </c>
      <c r="AS46">
        <v>1.91</v>
      </c>
      <c r="AT46">
        <v>-0.47</v>
      </c>
      <c r="AW46">
        <v>1.1499999999999999</v>
      </c>
      <c r="AX46">
        <v>0.66</v>
      </c>
      <c r="AY46">
        <v>2.4300000000000002</v>
      </c>
      <c r="AZ46">
        <v>2.37</v>
      </c>
      <c r="BA46">
        <v>6.24</v>
      </c>
      <c r="BB46">
        <v>15.7</v>
      </c>
      <c r="BC46">
        <v>2.92</v>
      </c>
      <c r="BD46">
        <v>-0.16</v>
      </c>
      <c r="BE46">
        <v>0.63</v>
      </c>
      <c r="BF46">
        <v>1.01</v>
      </c>
      <c r="BG46" t="s">
        <v>419</v>
      </c>
      <c r="BI46" t="s">
        <v>505</v>
      </c>
      <c r="BJ46">
        <v>17.43988077496272</v>
      </c>
    </row>
    <row r="47" spans="1:64" x14ac:dyDescent="0.25">
      <c r="A47" t="s">
        <v>375</v>
      </c>
      <c r="B47">
        <v>927</v>
      </c>
      <c r="C47" t="s">
        <v>376</v>
      </c>
      <c r="D47" t="s">
        <v>15</v>
      </c>
      <c r="E47" t="s">
        <v>425</v>
      </c>
      <c r="AZ47">
        <v>0.3</v>
      </c>
      <c r="BA47">
        <v>15.9</v>
      </c>
      <c r="BB47">
        <v>14.9</v>
      </c>
      <c r="BE47">
        <v>14.42</v>
      </c>
      <c r="BF47">
        <v>14.9</v>
      </c>
      <c r="BG47" t="s">
        <v>426</v>
      </c>
      <c r="BI47" t="s">
        <v>506</v>
      </c>
      <c r="BJ47">
        <v>22.071544117647086</v>
      </c>
    </row>
    <row r="48" spans="1:64" x14ac:dyDescent="0.25">
      <c r="A48" t="s">
        <v>270</v>
      </c>
      <c r="B48">
        <v>142</v>
      </c>
      <c r="C48" t="s">
        <v>271</v>
      </c>
      <c r="D48" t="s">
        <v>15</v>
      </c>
      <c r="E48" t="s">
        <v>462</v>
      </c>
      <c r="N48">
        <v>4.04</v>
      </c>
      <c r="O48">
        <v>7.18</v>
      </c>
      <c r="P48">
        <v>13.35</v>
      </c>
      <c r="Q48">
        <v>10.52</v>
      </c>
      <c r="R48">
        <v>8.51</v>
      </c>
      <c r="S48">
        <v>6.49</v>
      </c>
      <c r="T48">
        <v>6.92</v>
      </c>
      <c r="U48">
        <v>4.83</v>
      </c>
      <c r="V48">
        <v>-3.4</v>
      </c>
      <c r="W48">
        <v>3.58</v>
      </c>
      <c r="X48">
        <v>4.5999999999999996</v>
      </c>
      <c r="Y48">
        <v>5.37</v>
      </c>
      <c r="Z48">
        <v>3.98</v>
      </c>
      <c r="AA48">
        <v>2.37</v>
      </c>
      <c r="AB48">
        <v>-0.44</v>
      </c>
      <c r="AC48">
        <v>-0.99</v>
      </c>
      <c r="AD48">
        <v>1.29</v>
      </c>
      <c r="AE48">
        <v>2.56</v>
      </c>
      <c r="AF48">
        <v>2.17</v>
      </c>
      <c r="AG48">
        <v>1.37</v>
      </c>
      <c r="AH48">
        <v>0.57999999999999996</v>
      </c>
      <c r="AI48">
        <v>3.07</v>
      </c>
      <c r="AJ48">
        <v>6.94</v>
      </c>
      <c r="AK48">
        <v>-2.92</v>
      </c>
      <c r="AL48">
        <v>-3.3</v>
      </c>
      <c r="AM48">
        <v>3.59</v>
      </c>
      <c r="AN48">
        <v>11.74</v>
      </c>
      <c r="AO48">
        <v>16.510000000000002</v>
      </c>
      <c r="AP48">
        <v>12.83</v>
      </c>
      <c r="AQ48">
        <v>0</v>
      </c>
      <c r="AR48">
        <v>22.82</v>
      </c>
      <c r="AS48">
        <v>-0.77</v>
      </c>
      <c r="AT48">
        <v>18.37</v>
      </c>
      <c r="AU48">
        <v>16.28</v>
      </c>
      <c r="AV48">
        <v>2.74</v>
      </c>
      <c r="AW48">
        <v>0.65</v>
      </c>
      <c r="AX48">
        <v>-1.4</v>
      </c>
      <c r="AY48">
        <v>-8.1</v>
      </c>
      <c r="AZ48">
        <v>-8.02</v>
      </c>
      <c r="BA48">
        <v>9.2799999999999994</v>
      </c>
      <c r="BB48">
        <v>14.82</v>
      </c>
      <c r="BC48">
        <v>-3.57</v>
      </c>
      <c r="BD48">
        <v>-10.16</v>
      </c>
      <c r="BE48">
        <v>37.75</v>
      </c>
      <c r="BF48">
        <v>64.260000000000005</v>
      </c>
      <c r="BG48" t="s">
        <v>463</v>
      </c>
      <c r="BI48" t="s">
        <v>507</v>
      </c>
      <c r="BJ48">
        <v>3.3300437317784253</v>
      </c>
    </row>
    <row r="49" spans="1:62" x14ac:dyDescent="0.25">
      <c r="A49" t="s">
        <v>256</v>
      </c>
      <c r="B49">
        <v>676</v>
      </c>
      <c r="C49" t="s">
        <v>257</v>
      </c>
      <c r="D49" t="s">
        <v>15</v>
      </c>
      <c r="E49" t="s">
        <v>416</v>
      </c>
      <c r="AX49">
        <v>20.27</v>
      </c>
      <c r="AY49">
        <v>29.35</v>
      </c>
      <c r="AZ49">
        <v>19.329999999999998</v>
      </c>
      <c r="BA49">
        <v>19.34</v>
      </c>
      <c r="BB49">
        <v>14.63</v>
      </c>
      <c r="BC49">
        <v>3.71</v>
      </c>
      <c r="BD49">
        <v>2.41</v>
      </c>
      <c r="BG49" t="s">
        <v>419</v>
      </c>
      <c r="BI49" t="s">
        <v>508</v>
      </c>
      <c r="BJ49">
        <v>4.9748484848484775</v>
      </c>
    </row>
    <row r="50" spans="1:62" x14ac:dyDescent="0.25">
      <c r="A50" t="s">
        <v>393</v>
      </c>
      <c r="B50">
        <v>698</v>
      </c>
      <c r="C50" t="s">
        <v>394</v>
      </c>
      <c r="D50" t="s">
        <v>15</v>
      </c>
      <c r="E50" t="s">
        <v>425</v>
      </c>
      <c r="F50">
        <v>3.2</v>
      </c>
      <c r="G50">
        <v>2.5</v>
      </c>
      <c r="H50">
        <v>5</v>
      </c>
      <c r="I50">
        <v>3.4</v>
      </c>
      <c r="J50">
        <v>10.7</v>
      </c>
      <c r="K50">
        <v>8.3000000000000007</v>
      </c>
      <c r="L50">
        <v>8.9</v>
      </c>
      <c r="M50">
        <v>9.9</v>
      </c>
      <c r="N50">
        <v>11.7</v>
      </c>
      <c r="O50">
        <v>11.3</v>
      </c>
      <c r="P50">
        <v>9.5</v>
      </c>
      <c r="Q50">
        <v>13.4</v>
      </c>
      <c r="R50">
        <v>11.4</v>
      </c>
      <c r="S50">
        <v>20.399999999999999</v>
      </c>
      <c r="T50">
        <v>20.8</v>
      </c>
      <c r="U50">
        <v>9.1</v>
      </c>
      <c r="V50">
        <v>12.2</v>
      </c>
      <c r="W50">
        <v>15.9</v>
      </c>
      <c r="X50">
        <v>9.8000000000000007</v>
      </c>
      <c r="Y50">
        <v>14.4</v>
      </c>
      <c r="Z50">
        <v>18</v>
      </c>
      <c r="AA50">
        <v>25</v>
      </c>
      <c r="AB50">
        <v>57.5</v>
      </c>
      <c r="AC50">
        <v>38.799999999999997</v>
      </c>
      <c r="AD50">
        <v>25.8</v>
      </c>
      <c r="AE50">
        <v>27.6</v>
      </c>
      <c r="AF50">
        <v>26.9</v>
      </c>
      <c r="AG50">
        <v>17.600000000000001</v>
      </c>
      <c r="AH50">
        <v>39.4</v>
      </c>
      <c r="AI50">
        <v>68</v>
      </c>
      <c r="AJ50">
        <v>48.9</v>
      </c>
      <c r="AK50">
        <v>60.2</v>
      </c>
      <c r="AL50">
        <v>135.1</v>
      </c>
      <c r="AM50">
        <v>386.4</v>
      </c>
      <c r="AN50">
        <v>369.5</v>
      </c>
      <c r="AO50">
        <v>223.9</v>
      </c>
      <c r="AP50">
        <v>1034.2</v>
      </c>
      <c r="AQ50">
        <v>7375.3</v>
      </c>
      <c r="AR50">
        <v>7375.3</v>
      </c>
      <c r="AS50">
        <v>-15.08</v>
      </c>
      <c r="AT50">
        <v>3.83</v>
      </c>
      <c r="AU50">
        <v>3.99</v>
      </c>
      <c r="AV50">
        <v>4.62</v>
      </c>
      <c r="AW50">
        <v>1.69</v>
      </c>
      <c r="AX50">
        <v>-3.12</v>
      </c>
      <c r="AY50">
        <v>-3.34</v>
      </c>
      <c r="AZ50">
        <v>-3.26</v>
      </c>
      <c r="BA50">
        <v>2.5</v>
      </c>
      <c r="BB50">
        <v>14.59</v>
      </c>
      <c r="BC50">
        <v>86.12</v>
      </c>
      <c r="BD50">
        <v>601.02</v>
      </c>
      <c r="BE50">
        <v>105.8</v>
      </c>
      <c r="BF50">
        <v>63.31</v>
      </c>
      <c r="BG50" t="s">
        <v>426</v>
      </c>
      <c r="BI50" t="s">
        <v>509</v>
      </c>
      <c r="BJ50">
        <v>6.8276855895196507</v>
      </c>
    </row>
    <row r="51" spans="1:62" x14ac:dyDescent="0.25">
      <c r="A51" t="s">
        <v>118</v>
      </c>
      <c r="B51">
        <v>469</v>
      </c>
      <c r="C51" t="s">
        <v>119</v>
      </c>
      <c r="D51" t="s">
        <v>15</v>
      </c>
      <c r="E51" t="s">
        <v>16</v>
      </c>
      <c r="F51">
        <v>3.76</v>
      </c>
      <c r="G51">
        <v>4.41</v>
      </c>
      <c r="H51">
        <v>1.41</v>
      </c>
      <c r="I51">
        <v>4.63</v>
      </c>
      <c r="J51">
        <v>11.95</v>
      </c>
      <c r="K51">
        <v>9.09</v>
      </c>
      <c r="L51">
        <v>10.14</v>
      </c>
      <c r="M51">
        <v>13.16</v>
      </c>
      <c r="N51">
        <v>11.05</v>
      </c>
      <c r="O51">
        <v>9.9499999999999993</v>
      </c>
      <c r="P51">
        <v>20.95</v>
      </c>
      <c r="Q51">
        <v>10.24</v>
      </c>
      <c r="R51">
        <v>14.29</v>
      </c>
      <c r="S51">
        <v>16.559999999999999</v>
      </c>
      <c r="T51">
        <v>16.760000000000002</v>
      </c>
      <c r="U51">
        <v>12.51</v>
      </c>
      <c r="V51">
        <v>23.37</v>
      </c>
      <c r="W51">
        <v>19.77</v>
      </c>
      <c r="X51">
        <v>17.82</v>
      </c>
      <c r="Y51">
        <v>21.22</v>
      </c>
      <c r="Z51">
        <v>16.829999999999998</v>
      </c>
      <c r="AA51">
        <v>19.78</v>
      </c>
      <c r="AB51">
        <v>13.58</v>
      </c>
      <c r="AC51">
        <v>12.08</v>
      </c>
      <c r="AD51">
        <v>8.09</v>
      </c>
      <c r="AE51">
        <v>15.7</v>
      </c>
      <c r="AF51">
        <v>7.29</v>
      </c>
      <c r="AG51">
        <v>4.47</v>
      </c>
      <c r="AH51">
        <v>3.95</v>
      </c>
      <c r="AI51">
        <v>3.09</v>
      </c>
      <c r="AJ51">
        <v>2.71</v>
      </c>
      <c r="AK51">
        <v>2.27</v>
      </c>
      <c r="AL51">
        <v>2.74</v>
      </c>
      <c r="AM51">
        <v>4.47</v>
      </c>
      <c r="AN51">
        <v>11.28</v>
      </c>
      <c r="AO51">
        <v>4.8499999999999996</v>
      </c>
      <c r="AP51">
        <v>7.61</v>
      </c>
      <c r="AQ51">
        <v>9.48</v>
      </c>
      <c r="AR51">
        <v>18.32</v>
      </c>
      <c r="AS51">
        <v>11.88</v>
      </c>
      <c r="AT51">
        <v>11.06</v>
      </c>
      <c r="AU51">
        <v>10.08</v>
      </c>
      <c r="AV51">
        <v>7.12</v>
      </c>
      <c r="AW51">
        <v>9.4700000000000006</v>
      </c>
      <c r="AX51">
        <v>10.06</v>
      </c>
      <c r="AY51">
        <v>10.35</v>
      </c>
      <c r="AZ51">
        <v>13.81</v>
      </c>
      <c r="BA51">
        <v>23.54</v>
      </c>
      <c r="BB51">
        <v>14.4</v>
      </c>
      <c r="BC51">
        <v>13.88</v>
      </c>
      <c r="BD51">
        <v>5.7</v>
      </c>
      <c r="BE51">
        <v>5.21</v>
      </c>
      <c r="BF51">
        <v>13.89</v>
      </c>
      <c r="BG51" t="s">
        <v>17</v>
      </c>
      <c r="BI51" t="s">
        <v>510</v>
      </c>
      <c r="BJ51">
        <v>5.2676592579683952</v>
      </c>
    </row>
    <row r="52" spans="1:62" x14ac:dyDescent="0.25">
      <c r="A52" t="s">
        <v>118</v>
      </c>
      <c r="B52">
        <v>469</v>
      </c>
      <c r="C52" t="s">
        <v>119</v>
      </c>
      <c r="D52" t="s">
        <v>15</v>
      </c>
      <c r="E52" t="s">
        <v>416</v>
      </c>
      <c r="F52">
        <v>-0.3</v>
      </c>
      <c r="G52">
        <v>-1.8</v>
      </c>
      <c r="H52">
        <v>-5</v>
      </c>
      <c r="I52">
        <v>-5</v>
      </c>
      <c r="J52">
        <v>2.1</v>
      </c>
      <c r="K52">
        <v>3.7</v>
      </c>
      <c r="L52">
        <v>5.6</v>
      </c>
      <c r="M52">
        <v>0.4</v>
      </c>
      <c r="N52">
        <v>1.6</v>
      </c>
      <c r="O52">
        <v>1.3</v>
      </c>
      <c r="P52">
        <v>16.3</v>
      </c>
      <c r="Q52">
        <v>-4.2</v>
      </c>
      <c r="R52">
        <v>-2.2999999999999998</v>
      </c>
      <c r="S52">
        <v>5.6</v>
      </c>
      <c r="T52">
        <v>-2.4</v>
      </c>
      <c r="U52">
        <v>21.3</v>
      </c>
      <c r="V52">
        <v>9.4</v>
      </c>
      <c r="W52">
        <v>2.9</v>
      </c>
      <c r="X52">
        <v>9.3000000000000007</v>
      </c>
      <c r="Y52">
        <v>4.8</v>
      </c>
      <c r="Z52">
        <v>25.7</v>
      </c>
      <c r="AA52">
        <v>50</v>
      </c>
      <c r="AB52">
        <v>52.6</v>
      </c>
      <c r="AC52">
        <v>20.100000000000001</v>
      </c>
      <c r="AD52">
        <v>7.5</v>
      </c>
      <c r="AE52">
        <v>3.2</v>
      </c>
      <c r="AF52">
        <v>1.9</v>
      </c>
      <c r="AG52">
        <v>4.2</v>
      </c>
      <c r="AH52">
        <v>0</v>
      </c>
      <c r="AJ52">
        <v>7.2</v>
      </c>
      <c r="AK52">
        <v>0.6</v>
      </c>
      <c r="AL52">
        <v>0</v>
      </c>
      <c r="AM52">
        <v>0</v>
      </c>
      <c r="AQ52">
        <v>5.57</v>
      </c>
      <c r="AR52">
        <v>6.98</v>
      </c>
      <c r="AS52">
        <v>5.09</v>
      </c>
      <c r="AT52">
        <v>1.95</v>
      </c>
      <c r="AU52">
        <v>3.29</v>
      </c>
      <c r="AV52">
        <v>6.4</v>
      </c>
      <c r="AW52">
        <v>4.63</v>
      </c>
      <c r="AX52">
        <v>3.59</v>
      </c>
      <c r="AY52">
        <v>7.43</v>
      </c>
      <c r="AZ52">
        <v>5.07</v>
      </c>
      <c r="BA52">
        <v>9.76</v>
      </c>
      <c r="BB52">
        <v>14.4</v>
      </c>
      <c r="BC52">
        <v>9.59</v>
      </c>
      <c r="BD52">
        <v>4.03</v>
      </c>
      <c r="BG52" t="s">
        <v>418</v>
      </c>
      <c r="BI52" t="s">
        <v>511</v>
      </c>
      <c r="BJ52">
        <v>3.9909696552265768</v>
      </c>
    </row>
    <row r="53" spans="1:62" x14ac:dyDescent="0.25">
      <c r="A53" t="s">
        <v>264</v>
      </c>
      <c r="B53">
        <v>694</v>
      </c>
      <c r="C53" t="s">
        <v>265</v>
      </c>
      <c r="D53" t="s">
        <v>15</v>
      </c>
      <c r="E53" t="s">
        <v>425</v>
      </c>
      <c r="F53">
        <v>23.6</v>
      </c>
      <c r="G53">
        <v>26.2</v>
      </c>
      <c r="H53">
        <v>1.5</v>
      </c>
      <c r="I53">
        <v>-2.2999999999999998</v>
      </c>
      <c r="J53">
        <v>19.899999999999999</v>
      </c>
      <c r="K53">
        <v>42.9</v>
      </c>
      <c r="L53">
        <v>22.7</v>
      </c>
      <c r="M53">
        <v>18.600000000000001</v>
      </c>
      <c r="N53">
        <v>17.5</v>
      </c>
      <c r="O53">
        <v>8.4</v>
      </c>
      <c r="P53">
        <v>7.1</v>
      </c>
      <c r="Q53">
        <v>26.1</v>
      </c>
      <c r="R53">
        <v>8.9</v>
      </c>
      <c r="S53">
        <v>23.2</v>
      </c>
      <c r="T53">
        <v>42.9</v>
      </c>
      <c r="U53">
        <v>3.9</v>
      </c>
      <c r="V53">
        <v>0.1</v>
      </c>
      <c r="W53">
        <v>17.8</v>
      </c>
      <c r="X53">
        <v>54.1</v>
      </c>
      <c r="Y53">
        <v>52.6</v>
      </c>
      <c r="Z53">
        <v>3.7</v>
      </c>
      <c r="AA53">
        <v>11.9</v>
      </c>
      <c r="AB53">
        <v>46.5</v>
      </c>
      <c r="AC53">
        <v>57.9</v>
      </c>
      <c r="AD53">
        <v>46.8</v>
      </c>
      <c r="AE53">
        <v>72.099999999999994</v>
      </c>
      <c r="AF53">
        <v>30.14</v>
      </c>
      <c r="AG53">
        <v>11.52</v>
      </c>
      <c r="AH53">
        <v>3.64</v>
      </c>
      <c r="AI53">
        <v>1.1000000000000001</v>
      </c>
      <c r="AJ53">
        <v>2.77</v>
      </c>
      <c r="AK53">
        <v>28.58</v>
      </c>
      <c r="AL53">
        <v>13.9</v>
      </c>
      <c r="AM53">
        <v>6.4</v>
      </c>
      <c r="AN53">
        <v>14.45</v>
      </c>
      <c r="AO53">
        <v>22.78</v>
      </c>
      <c r="AP53">
        <v>5.58</v>
      </c>
      <c r="AQ53">
        <v>2.13</v>
      </c>
      <c r="AR53">
        <v>15.92</v>
      </c>
      <c r="AS53">
        <v>14.7</v>
      </c>
      <c r="AT53">
        <v>14.86</v>
      </c>
      <c r="AU53">
        <v>10.19</v>
      </c>
      <c r="AV53">
        <v>11.18</v>
      </c>
      <c r="AW53">
        <v>9.51</v>
      </c>
      <c r="AX53">
        <v>9.4499999999999993</v>
      </c>
      <c r="AY53">
        <v>9.86</v>
      </c>
      <c r="AZ53">
        <v>14.83</v>
      </c>
      <c r="BA53">
        <v>19.45</v>
      </c>
      <c r="BB53">
        <v>14.32</v>
      </c>
      <c r="BC53">
        <v>13.68</v>
      </c>
      <c r="BD53">
        <v>16.079999999999998</v>
      </c>
      <c r="BE53">
        <v>20.3</v>
      </c>
      <c r="BF53">
        <v>20.059999999999999</v>
      </c>
      <c r="BG53" t="s">
        <v>426</v>
      </c>
      <c r="BI53" t="s">
        <v>512</v>
      </c>
      <c r="BJ53">
        <v>3.5756882751130736</v>
      </c>
    </row>
    <row r="54" spans="1:62" x14ac:dyDescent="0.25">
      <c r="A54" t="s">
        <v>126</v>
      </c>
      <c r="B54">
        <v>644</v>
      </c>
      <c r="C54" t="s">
        <v>127</v>
      </c>
      <c r="D54" t="s">
        <v>15</v>
      </c>
      <c r="E54" t="s">
        <v>16</v>
      </c>
      <c r="F54">
        <v>10.119999999999999</v>
      </c>
      <c r="G54">
        <v>0.54</v>
      </c>
      <c r="H54">
        <v>-6.08</v>
      </c>
      <c r="I54">
        <v>8.91</v>
      </c>
      <c r="J54">
        <v>8.59</v>
      </c>
      <c r="K54">
        <v>6.74</v>
      </c>
      <c r="L54">
        <v>28.77</v>
      </c>
      <c r="M54">
        <v>16.87</v>
      </c>
      <c r="N54">
        <v>18.78</v>
      </c>
      <c r="O54">
        <v>13.18</v>
      </c>
      <c r="P54">
        <v>12.44</v>
      </c>
      <c r="Q54">
        <v>1.94</v>
      </c>
      <c r="R54">
        <v>7.77</v>
      </c>
      <c r="S54">
        <v>3.57</v>
      </c>
      <c r="T54">
        <v>-0.33</v>
      </c>
      <c r="U54">
        <v>18.399999999999999</v>
      </c>
      <c r="V54">
        <v>5.55</v>
      </c>
      <c r="W54">
        <v>-9.15</v>
      </c>
      <c r="X54">
        <v>2.21</v>
      </c>
      <c r="Y54">
        <v>9.6300000000000008</v>
      </c>
      <c r="Z54">
        <v>5.21</v>
      </c>
      <c r="AA54">
        <v>20.87</v>
      </c>
      <c r="AB54">
        <v>21.02</v>
      </c>
      <c r="AC54">
        <v>9.99</v>
      </c>
      <c r="AD54">
        <v>1.17</v>
      </c>
      <c r="AE54">
        <v>13.35</v>
      </c>
      <c r="AF54">
        <v>0.92</v>
      </c>
      <c r="AG54">
        <v>-6.42</v>
      </c>
      <c r="AH54">
        <v>3.6</v>
      </c>
      <c r="AI54">
        <v>7.94</v>
      </c>
      <c r="AJ54">
        <v>0.66</v>
      </c>
      <c r="AK54">
        <v>-8.24</v>
      </c>
      <c r="AL54">
        <v>1.65</v>
      </c>
      <c r="AM54">
        <v>17.760000000000002</v>
      </c>
      <c r="AN54">
        <v>3.22</v>
      </c>
      <c r="AO54">
        <v>11.66</v>
      </c>
      <c r="AP54">
        <v>13.56</v>
      </c>
      <c r="AQ54">
        <v>17.25</v>
      </c>
      <c r="AR54">
        <v>44.37</v>
      </c>
      <c r="AS54">
        <v>8.48</v>
      </c>
      <c r="AT54">
        <v>8.1300000000000008</v>
      </c>
      <c r="AU54">
        <v>33.229999999999997</v>
      </c>
      <c r="AV54">
        <v>24.13</v>
      </c>
      <c r="AW54">
        <v>8.15</v>
      </c>
      <c r="AX54">
        <v>7.41</v>
      </c>
      <c r="AY54">
        <v>10.08</v>
      </c>
      <c r="AZ54">
        <v>7.28</v>
      </c>
      <c r="BA54">
        <v>10.69</v>
      </c>
      <c r="BB54">
        <v>13.84</v>
      </c>
      <c r="BC54">
        <v>15.81</v>
      </c>
      <c r="BD54">
        <v>20.350000000000001</v>
      </c>
      <c r="BE54">
        <v>26.84</v>
      </c>
      <c r="BF54">
        <v>33.89</v>
      </c>
      <c r="BG54" t="s">
        <v>17</v>
      </c>
      <c r="BI54" t="s">
        <v>513</v>
      </c>
      <c r="BJ54">
        <v>3.5703860700612271</v>
      </c>
    </row>
    <row r="55" spans="1:62" x14ac:dyDescent="0.25">
      <c r="A55" t="s">
        <v>164</v>
      </c>
      <c r="B55">
        <v>263</v>
      </c>
      <c r="C55" t="s">
        <v>165</v>
      </c>
      <c r="D55" t="s">
        <v>15</v>
      </c>
      <c r="E55" t="s">
        <v>425</v>
      </c>
      <c r="F55">
        <v>0.4</v>
      </c>
      <c r="G55">
        <v>7.2</v>
      </c>
      <c r="H55">
        <v>10</v>
      </c>
      <c r="I55">
        <v>27.4</v>
      </c>
      <c r="J55">
        <v>12.5</v>
      </c>
      <c r="K55">
        <v>18.600000000000001</v>
      </c>
      <c r="L55">
        <v>6.3</v>
      </c>
      <c r="M55">
        <v>7.8</v>
      </c>
      <c r="N55">
        <v>-7</v>
      </c>
      <c r="O55">
        <v>15.7</v>
      </c>
      <c r="P55">
        <v>36.4</v>
      </c>
      <c r="Q55">
        <v>13.2</v>
      </c>
      <c r="R55">
        <v>0.9</v>
      </c>
      <c r="S55">
        <v>11</v>
      </c>
      <c r="T55">
        <v>6.1</v>
      </c>
      <c r="U55">
        <v>11.7</v>
      </c>
      <c r="V55">
        <v>3.3</v>
      </c>
      <c r="W55">
        <v>-18.899999999999999</v>
      </c>
      <c r="X55">
        <v>6.4</v>
      </c>
      <c r="Y55">
        <v>7.8</v>
      </c>
      <c r="Z55">
        <v>22.8</v>
      </c>
      <c r="AA55">
        <v>14.6</v>
      </c>
      <c r="AB55">
        <v>10.199999999999999</v>
      </c>
      <c r="AC55">
        <v>27</v>
      </c>
      <c r="AD55">
        <v>41.2</v>
      </c>
      <c r="AE55">
        <v>-4.5</v>
      </c>
      <c r="AH55">
        <v>9.6999999999999993</v>
      </c>
      <c r="AI55">
        <v>1.9</v>
      </c>
      <c r="AJ55">
        <v>9.6999999999999993</v>
      </c>
      <c r="AK55">
        <v>15.5</v>
      </c>
      <c r="AL55">
        <v>10.3</v>
      </c>
      <c r="AM55">
        <v>36.700000000000003</v>
      </c>
      <c r="AN55">
        <v>28.2</v>
      </c>
      <c r="AP55">
        <v>14</v>
      </c>
      <c r="AQ55">
        <v>8.1</v>
      </c>
      <c r="AR55">
        <v>19.7</v>
      </c>
      <c r="AS55">
        <v>-2.6</v>
      </c>
      <c r="AT55">
        <v>5</v>
      </c>
      <c r="AU55">
        <v>10.199999999999999</v>
      </c>
      <c r="AV55">
        <v>6.64</v>
      </c>
      <c r="AW55">
        <v>6.49</v>
      </c>
      <c r="AX55">
        <v>3.8</v>
      </c>
      <c r="AY55">
        <v>9.4700000000000006</v>
      </c>
      <c r="AZ55">
        <v>14.69</v>
      </c>
      <c r="BA55">
        <v>14.22</v>
      </c>
      <c r="BB55">
        <v>13.8</v>
      </c>
      <c r="BC55">
        <v>22.23</v>
      </c>
      <c r="BD55">
        <v>25.99</v>
      </c>
      <c r="BE55">
        <v>19.649999999999999</v>
      </c>
      <c r="BF55">
        <v>32.58</v>
      </c>
      <c r="BG55" t="s">
        <v>426</v>
      </c>
      <c r="BI55" t="s">
        <v>514</v>
      </c>
      <c r="BJ55">
        <v>5.0923164236018854</v>
      </c>
    </row>
    <row r="56" spans="1:62" x14ac:dyDescent="0.25">
      <c r="A56" t="s">
        <v>142</v>
      </c>
      <c r="B56">
        <v>656</v>
      </c>
      <c r="C56" t="s">
        <v>143</v>
      </c>
      <c r="D56" t="s">
        <v>15</v>
      </c>
      <c r="E56" t="s">
        <v>425</v>
      </c>
      <c r="X56">
        <v>32.5</v>
      </c>
      <c r="Y56">
        <v>27.3</v>
      </c>
      <c r="Z56">
        <v>17.7</v>
      </c>
      <c r="AA56">
        <v>16.399999999999999</v>
      </c>
      <c r="AB56">
        <v>12.8</v>
      </c>
      <c r="AC56">
        <v>9.3000000000000007</v>
      </c>
      <c r="AD56">
        <v>4.7</v>
      </c>
      <c r="AE56">
        <v>7.9</v>
      </c>
      <c r="AF56">
        <v>1.5</v>
      </c>
      <c r="AG56">
        <v>-0.5</v>
      </c>
      <c r="AH56">
        <v>10.1</v>
      </c>
      <c r="AI56">
        <v>5.4</v>
      </c>
      <c r="AJ56">
        <v>4</v>
      </c>
      <c r="AK56">
        <v>4.4800000000000004</v>
      </c>
      <c r="AL56">
        <v>6.15</v>
      </c>
      <c r="AM56">
        <v>21.4</v>
      </c>
      <c r="AN56">
        <v>21.2</v>
      </c>
      <c r="AO56">
        <v>37</v>
      </c>
      <c r="AP56">
        <v>42.5</v>
      </c>
      <c r="AQ56">
        <v>28.5</v>
      </c>
      <c r="AR56">
        <v>20.6</v>
      </c>
      <c r="AS56">
        <v>7.1</v>
      </c>
      <c r="AT56">
        <v>20.399999999999999</v>
      </c>
      <c r="AU56">
        <v>27.36</v>
      </c>
      <c r="AV56">
        <v>15.63</v>
      </c>
      <c r="AW56">
        <v>12.65</v>
      </c>
      <c r="AX56">
        <v>10.56</v>
      </c>
      <c r="AY56">
        <v>11.52</v>
      </c>
      <c r="AZ56">
        <v>11.49</v>
      </c>
      <c r="BA56">
        <v>13.59</v>
      </c>
      <c r="BB56">
        <v>13.36</v>
      </c>
      <c r="BC56">
        <v>11.36</v>
      </c>
      <c r="BD56">
        <v>12.7</v>
      </c>
      <c r="BE56">
        <v>15.78</v>
      </c>
      <c r="BF56">
        <v>13.24</v>
      </c>
      <c r="BG56" t="s">
        <v>426</v>
      </c>
      <c r="BI56" t="s">
        <v>515</v>
      </c>
      <c r="BJ56">
        <v>7.2634282071818186</v>
      </c>
    </row>
    <row r="57" spans="1:62" x14ac:dyDescent="0.25">
      <c r="A57" t="s">
        <v>353</v>
      </c>
      <c r="B57">
        <v>925</v>
      </c>
      <c r="C57" t="s">
        <v>354</v>
      </c>
      <c r="D57" t="s">
        <v>15</v>
      </c>
      <c r="E57" t="s">
        <v>16</v>
      </c>
      <c r="AC57">
        <v>3102.4</v>
      </c>
      <c r="AD57">
        <v>1748.3</v>
      </c>
      <c r="AE57">
        <v>1005.26</v>
      </c>
      <c r="AF57">
        <v>992.39</v>
      </c>
      <c r="AG57">
        <v>83.72</v>
      </c>
      <c r="AH57">
        <v>16.77</v>
      </c>
      <c r="AI57">
        <v>23.47</v>
      </c>
      <c r="AJ57">
        <v>8.0399999999999991</v>
      </c>
      <c r="AK57">
        <v>11.63</v>
      </c>
      <c r="AL57">
        <v>8.75</v>
      </c>
      <c r="AM57">
        <v>5.59</v>
      </c>
      <c r="AN57">
        <v>5.89</v>
      </c>
      <c r="AO57">
        <v>10.71</v>
      </c>
      <c r="AP57">
        <v>8.16</v>
      </c>
      <c r="AQ57">
        <v>6.26</v>
      </c>
      <c r="AR57">
        <v>14.54</v>
      </c>
      <c r="AS57">
        <v>-2.67</v>
      </c>
      <c r="AT57">
        <v>4.45</v>
      </c>
      <c r="AU57">
        <v>5.28</v>
      </c>
      <c r="AV57">
        <v>5.31</v>
      </c>
      <c r="AW57">
        <v>6.81</v>
      </c>
      <c r="AX57">
        <v>6.01</v>
      </c>
      <c r="AY57">
        <v>7.41</v>
      </c>
      <c r="AZ57">
        <v>3.65</v>
      </c>
      <c r="BA57">
        <v>8.0399999999999991</v>
      </c>
      <c r="BB57">
        <v>13.3</v>
      </c>
      <c r="BC57">
        <v>5.09</v>
      </c>
      <c r="BD57">
        <v>7.58</v>
      </c>
      <c r="BE57">
        <v>14.95</v>
      </c>
      <c r="BF57">
        <v>17.5</v>
      </c>
      <c r="BG57" t="s">
        <v>17</v>
      </c>
      <c r="BI57" t="s">
        <v>516</v>
      </c>
      <c r="BJ57">
        <v>503.42854409769393</v>
      </c>
    </row>
    <row r="58" spans="1:62" x14ac:dyDescent="0.25">
      <c r="A58" t="s">
        <v>118</v>
      </c>
      <c r="B58">
        <v>469</v>
      </c>
      <c r="C58" t="s">
        <v>119</v>
      </c>
      <c r="D58" t="s">
        <v>15</v>
      </c>
      <c r="E58" t="s">
        <v>425</v>
      </c>
      <c r="F58">
        <v>6.8</v>
      </c>
      <c r="G58">
        <v>5.4</v>
      </c>
      <c r="H58">
        <v>2.8</v>
      </c>
      <c r="I58">
        <v>6.8</v>
      </c>
      <c r="J58">
        <v>16.899999999999999</v>
      </c>
      <c r="K58">
        <v>12.2</v>
      </c>
      <c r="L58">
        <v>14.8</v>
      </c>
      <c r="M58">
        <v>14.3</v>
      </c>
      <c r="N58">
        <v>9.6</v>
      </c>
      <c r="O58">
        <v>7.5</v>
      </c>
      <c r="P58">
        <v>26.7</v>
      </c>
      <c r="Q58">
        <v>14.2</v>
      </c>
      <c r="R58">
        <v>14.5</v>
      </c>
      <c r="S58">
        <v>18.5</v>
      </c>
      <c r="T58">
        <v>16.600000000000001</v>
      </c>
      <c r="U58">
        <v>18.399999999999999</v>
      </c>
      <c r="V58">
        <v>24.5</v>
      </c>
      <c r="W58">
        <v>22.6</v>
      </c>
      <c r="X58">
        <v>20.6</v>
      </c>
      <c r="Y58">
        <v>25.4</v>
      </c>
      <c r="Z58">
        <v>15.9</v>
      </c>
      <c r="AA58">
        <v>16.600000000000001</v>
      </c>
      <c r="AB58">
        <v>8.6</v>
      </c>
      <c r="AC58">
        <v>7.4</v>
      </c>
      <c r="AD58">
        <v>9.3000000000000007</v>
      </c>
      <c r="AE58">
        <v>10.3</v>
      </c>
      <c r="AF58">
        <v>7.6</v>
      </c>
      <c r="AG58">
        <v>4.0999999999999996</v>
      </c>
      <c r="AH58">
        <v>3.9</v>
      </c>
      <c r="AI58">
        <v>3.8</v>
      </c>
      <c r="AJ58">
        <v>2.5</v>
      </c>
      <c r="AK58">
        <v>1.1000000000000001</v>
      </c>
      <c r="AL58">
        <v>4.2</v>
      </c>
      <c r="AM58">
        <v>6.7</v>
      </c>
      <c r="AN58">
        <v>5.87</v>
      </c>
      <c r="AO58">
        <v>5.05</v>
      </c>
      <c r="AP58">
        <v>10.15</v>
      </c>
      <c r="AQ58">
        <v>12.96</v>
      </c>
      <c r="AR58">
        <v>23.97</v>
      </c>
      <c r="AS58">
        <v>16.03</v>
      </c>
      <c r="AT58">
        <v>19.87</v>
      </c>
      <c r="AU58">
        <v>15.49</v>
      </c>
      <c r="AV58">
        <v>9.2100000000000009</v>
      </c>
      <c r="AW58">
        <v>12.42</v>
      </c>
      <c r="AX58">
        <v>12.29</v>
      </c>
      <c r="AY58">
        <v>10.67</v>
      </c>
      <c r="AZ58">
        <v>16.66</v>
      </c>
      <c r="BA58">
        <v>38.659999999999997</v>
      </c>
      <c r="BB58">
        <v>13.3</v>
      </c>
      <c r="BC58">
        <v>7.08</v>
      </c>
      <c r="BD58">
        <v>-0.2</v>
      </c>
      <c r="BE58">
        <v>4.5999999999999996</v>
      </c>
      <c r="BF58">
        <v>22.19</v>
      </c>
      <c r="BG58" t="s">
        <v>434</v>
      </c>
      <c r="BI58" t="s">
        <v>517</v>
      </c>
      <c r="BJ58">
        <v>80.269581043955952</v>
      </c>
    </row>
    <row r="59" spans="1:62" x14ac:dyDescent="0.25">
      <c r="A59" t="s">
        <v>319</v>
      </c>
      <c r="B59">
        <v>724</v>
      </c>
      <c r="C59" t="s">
        <v>320</v>
      </c>
      <c r="D59" t="s">
        <v>15</v>
      </c>
      <c r="E59" t="s">
        <v>416</v>
      </c>
      <c r="F59">
        <v>1.6</v>
      </c>
      <c r="G59">
        <v>0</v>
      </c>
      <c r="H59">
        <v>3.7</v>
      </c>
      <c r="I59">
        <v>0.9</v>
      </c>
      <c r="J59">
        <v>11.7</v>
      </c>
      <c r="K59">
        <v>10.199999999999999</v>
      </c>
      <c r="L59">
        <v>18.899999999999999</v>
      </c>
      <c r="M59">
        <v>12.6</v>
      </c>
      <c r="N59">
        <v>14.1</v>
      </c>
      <c r="O59">
        <v>12.2</v>
      </c>
      <c r="P59">
        <v>7</v>
      </c>
      <c r="Q59">
        <v>31.4</v>
      </c>
      <c r="R59">
        <v>28.3</v>
      </c>
      <c r="S59">
        <v>87.2</v>
      </c>
      <c r="T59">
        <v>82.1</v>
      </c>
      <c r="U59">
        <v>62</v>
      </c>
      <c r="V59">
        <v>72.900000000000006</v>
      </c>
      <c r="W59">
        <v>192.4</v>
      </c>
      <c r="AR59">
        <v>9.33</v>
      </c>
      <c r="AS59">
        <v>6.61</v>
      </c>
      <c r="AT59">
        <v>5.94</v>
      </c>
      <c r="AU59">
        <v>5.58</v>
      </c>
      <c r="AV59">
        <v>5.18</v>
      </c>
      <c r="AW59">
        <v>4.4400000000000004</v>
      </c>
      <c r="AX59">
        <v>3.73</v>
      </c>
      <c r="AY59">
        <v>3.38</v>
      </c>
      <c r="AZ59">
        <v>7.64</v>
      </c>
      <c r="BA59">
        <v>12.22</v>
      </c>
      <c r="BB59">
        <v>13.28</v>
      </c>
      <c r="BC59">
        <v>12.79</v>
      </c>
      <c r="BD59">
        <v>3.6</v>
      </c>
      <c r="BE59">
        <v>8.4700000000000006</v>
      </c>
      <c r="BF59">
        <v>19.559999999999999</v>
      </c>
      <c r="BG59" t="s">
        <v>419</v>
      </c>
      <c r="BI59" t="s">
        <v>518</v>
      </c>
      <c r="BJ59">
        <v>36.131405252963894</v>
      </c>
    </row>
    <row r="60" spans="1:62" x14ac:dyDescent="0.25">
      <c r="A60" t="s">
        <v>248</v>
      </c>
      <c r="B60">
        <v>948</v>
      </c>
      <c r="C60" t="s">
        <v>249</v>
      </c>
      <c r="D60" t="s">
        <v>15</v>
      </c>
      <c r="E60" t="s">
        <v>416</v>
      </c>
      <c r="AG60">
        <v>73.599999999999994</v>
      </c>
      <c r="AH60">
        <v>21.6</v>
      </c>
      <c r="AI60">
        <v>12.3</v>
      </c>
      <c r="AJ60">
        <v>8.6</v>
      </c>
      <c r="AK60">
        <v>32.5</v>
      </c>
      <c r="AL60">
        <v>12.3</v>
      </c>
      <c r="AM60">
        <v>0.4</v>
      </c>
      <c r="AN60">
        <v>1.7</v>
      </c>
      <c r="AO60">
        <v>8.6999999999999993</v>
      </c>
      <c r="AP60">
        <v>8.6999999999999993</v>
      </c>
      <c r="AQ60">
        <v>9.1</v>
      </c>
      <c r="AR60">
        <v>21.43</v>
      </c>
      <c r="AS60">
        <v>9.2100000000000009</v>
      </c>
      <c r="AT60">
        <v>7.97</v>
      </c>
      <c r="AU60">
        <v>13.07</v>
      </c>
      <c r="AV60">
        <v>12.36</v>
      </c>
      <c r="AW60">
        <v>7.51</v>
      </c>
      <c r="AX60">
        <v>12.55</v>
      </c>
      <c r="AY60">
        <v>10.67</v>
      </c>
      <c r="AZ60">
        <v>1.95</v>
      </c>
      <c r="BA60">
        <v>4.9000000000000004</v>
      </c>
      <c r="BB60">
        <v>13.03</v>
      </c>
      <c r="BC60">
        <v>8.6999999999999993</v>
      </c>
      <c r="BD60">
        <v>2.92</v>
      </c>
      <c r="BE60">
        <v>2.35</v>
      </c>
      <c r="BF60">
        <v>14.52</v>
      </c>
      <c r="BG60" t="s">
        <v>419</v>
      </c>
      <c r="BI60" t="s">
        <v>519</v>
      </c>
      <c r="BJ60">
        <v>16.324631728045333</v>
      </c>
    </row>
    <row r="61" spans="1:62" x14ac:dyDescent="0.25">
      <c r="A61" t="s">
        <v>174</v>
      </c>
      <c r="B61">
        <v>429</v>
      </c>
      <c r="C61" t="s">
        <v>175</v>
      </c>
      <c r="D61" t="s">
        <v>15</v>
      </c>
      <c r="E61" t="s">
        <v>416</v>
      </c>
      <c r="F61">
        <v>-0.6</v>
      </c>
      <c r="G61">
        <v>-0.6</v>
      </c>
      <c r="H61">
        <v>2.4</v>
      </c>
      <c r="I61">
        <v>2.6</v>
      </c>
      <c r="J61">
        <v>5.2</v>
      </c>
      <c r="K61">
        <v>4.3</v>
      </c>
      <c r="L61">
        <v>1.8</v>
      </c>
      <c r="M61">
        <v>8.3000000000000007</v>
      </c>
      <c r="N61">
        <v>4</v>
      </c>
      <c r="O61">
        <v>6.2</v>
      </c>
      <c r="P61">
        <v>4</v>
      </c>
      <c r="Q61">
        <v>14.5</v>
      </c>
      <c r="R61">
        <v>11.8</v>
      </c>
      <c r="S61">
        <v>10</v>
      </c>
      <c r="T61">
        <v>3.9</v>
      </c>
      <c r="U61">
        <v>3.8</v>
      </c>
      <c r="V61">
        <v>18.100000000000001</v>
      </c>
      <c r="W61">
        <v>24</v>
      </c>
      <c r="X61">
        <v>5.2</v>
      </c>
      <c r="Y61">
        <v>-2.5</v>
      </c>
      <c r="Z61">
        <v>2.7</v>
      </c>
      <c r="AA61">
        <v>23.81</v>
      </c>
      <c r="AB61">
        <v>41</v>
      </c>
      <c r="AC61">
        <v>19</v>
      </c>
      <c r="AD61">
        <v>13.2</v>
      </c>
      <c r="AE61">
        <v>29.8</v>
      </c>
      <c r="AF61">
        <v>41.3</v>
      </c>
      <c r="AG61">
        <v>39.200000000000003</v>
      </c>
      <c r="AH61">
        <v>40.799999999999997</v>
      </c>
      <c r="AI61">
        <v>46</v>
      </c>
      <c r="AJ61">
        <v>28.7</v>
      </c>
      <c r="AK61">
        <v>12.3</v>
      </c>
      <c r="AL61">
        <v>15.5</v>
      </c>
      <c r="AM61">
        <v>15.4</v>
      </c>
      <c r="AN61">
        <v>11.2</v>
      </c>
      <c r="AO61">
        <v>6</v>
      </c>
      <c r="AP61">
        <v>13.25</v>
      </c>
      <c r="AQ61">
        <v>21.19</v>
      </c>
      <c r="AR61">
        <v>28.17</v>
      </c>
      <c r="AS61">
        <v>17.02</v>
      </c>
      <c r="AT61">
        <v>5.84</v>
      </c>
      <c r="AU61">
        <v>16.72</v>
      </c>
      <c r="AV61">
        <v>13.58</v>
      </c>
      <c r="AW61">
        <v>19.27</v>
      </c>
      <c r="AX61">
        <v>18.53</v>
      </c>
      <c r="AY61">
        <v>16.010000000000002</v>
      </c>
      <c r="AZ61">
        <v>7.89</v>
      </c>
      <c r="BA61">
        <v>6.42</v>
      </c>
      <c r="BB61">
        <v>12.9</v>
      </c>
      <c r="BC61">
        <v>24.12</v>
      </c>
      <c r="BD61">
        <v>23.88</v>
      </c>
      <c r="BE61">
        <v>26.86</v>
      </c>
      <c r="BF61">
        <v>29.53</v>
      </c>
      <c r="BG61" t="s">
        <v>419</v>
      </c>
      <c r="BI61" t="s">
        <v>520</v>
      </c>
      <c r="BJ61">
        <v>17.285654135338358</v>
      </c>
    </row>
    <row r="62" spans="1:62" x14ac:dyDescent="0.25">
      <c r="A62" t="s">
        <v>164</v>
      </c>
      <c r="B62">
        <v>263</v>
      </c>
      <c r="C62" t="s">
        <v>165</v>
      </c>
      <c r="D62" t="s">
        <v>15</v>
      </c>
      <c r="E62" t="s">
        <v>16</v>
      </c>
      <c r="F62">
        <v>1.37</v>
      </c>
      <c r="G62">
        <v>9.58</v>
      </c>
      <c r="H62">
        <v>3.19</v>
      </c>
      <c r="I62">
        <v>22.74</v>
      </c>
      <c r="J62">
        <v>14.95</v>
      </c>
      <c r="K62">
        <v>16.77</v>
      </c>
      <c r="L62">
        <v>7.04</v>
      </c>
      <c r="M62">
        <v>6.49</v>
      </c>
      <c r="N62">
        <v>-2.67</v>
      </c>
      <c r="O62">
        <v>13.09</v>
      </c>
      <c r="P62">
        <v>19.079999999999998</v>
      </c>
      <c r="Q62">
        <v>10.86</v>
      </c>
      <c r="R62">
        <v>7.36</v>
      </c>
      <c r="S62">
        <v>10.24</v>
      </c>
      <c r="T62">
        <v>6.4</v>
      </c>
      <c r="U62">
        <v>10.65</v>
      </c>
      <c r="V62">
        <v>3.28</v>
      </c>
      <c r="W62">
        <v>-11.45</v>
      </c>
      <c r="X62">
        <v>4.1100000000000003</v>
      </c>
      <c r="Y62">
        <v>6.92</v>
      </c>
      <c r="Z62">
        <v>21.28</v>
      </c>
      <c r="AA62">
        <v>15.42</v>
      </c>
      <c r="AB62">
        <v>19.36</v>
      </c>
      <c r="AC62">
        <v>22.56</v>
      </c>
      <c r="AD62">
        <v>42.56</v>
      </c>
      <c r="AE62">
        <v>30.2</v>
      </c>
      <c r="AF62">
        <v>20.58</v>
      </c>
      <c r="AG62">
        <v>16.18</v>
      </c>
      <c r="AH62">
        <v>12.72</v>
      </c>
      <c r="AI62">
        <v>8.1300000000000008</v>
      </c>
      <c r="AJ62">
        <v>11.46</v>
      </c>
      <c r="AK62">
        <v>16.489999999999998</v>
      </c>
      <c r="AL62">
        <v>9.35</v>
      </c>
      <c r="AM62">
        <v>26.73</v>
      </c>
      <c r="AN62">
        <v>28.32</v>
      </c>
      <c r="AO62">
        <v>16.760000000000002</v>
      </c>
      <c r="AP62">
        <v>14.21</v>
      </c>
      <c r="AQ62">
        <v>8.9600000000000009</v>
      </c>
      <c r="AR62">
        <v>14.38</v>
      </c>
      <c r="AS62">
        <v>3.43</v>
      </c>
      <c r="AT62">
        <v>4.1399999999999997</v>
      </c>
      <c r="AU62">
        <v>7.39</v>
      </c>
      <c r="AV62">
        <v>6.78</v>
      </c>
      <c r="AW62">
        <v>6.78</v>
      </c>
      <c r="AX62">
        <v>3.94</v>
      </c>
      <c r="AY62">
        <v>7.52</v>
      </c>
      <c r="AZ62">
        <v>13.38</v>
      </c>
      <c r="BA62">
        <v>14.74</v>
      </c>
      <c r="BB62">
        <v>12.89</v>
      </c>
      <c r="BC62">
        <v>17.309999999999999</v>
      </c>
      <c r="BD62">
        <v>22.8</v>
      </c>
      <c r="BE62">
        <v>15.94</v>
      </c>
      <c r="BF62">
        <v>26.82</v>
      </c>
      <c r="BG62" t="s">
        <v>17</v>
      </c>
    </row>
    <row r="63" spans="1:62" x14ac:dyDescent="0.25">
      <c r="A63" t="s">
        <v>192</v>
      </c>
      <c r="B63">
        <v>664</v>
      </c>
      <c r="C63" t="s">
        <v>193</v>
      </c>
      <c r="D63" t="s">
        <v>15</v>
      </c>
      <c r="E63" t="s">
        <v>416</v>
      </c>
      <c r="I63">
        <v>5.7</v>
      </c>
      <c r="J63">
        <v>11.3</v>
      </c>
      <c r="K63">
        <v>12.4</v>
      </c>
      <c r="L63">
        <v>12.4</v>
      </c>
      <c r="M63">
        <v>5.3</v>
      </c>
      <c r="N63">
        <v>4.4000000000000004</v>
      </c>
      <c r="O63">
        <v>20.6</v>
      </c>
      <c r="P63">
        <v>15.9</v>
      </c>
      <c r="Q63">
        <v>26.4</v>
      </c>
      <c r="R63">
        <v>39.6</v>
      </c>
      <c r="S63">
        <v>14.8</v>
      </c>
      <c r="T63">
        <v>2.4</v>
      </c>
      <c r="U63">
        <v>3.9</v>
      </c>
      <c r="V63">
        <v>2</v>
      </c>
      <c r="W63">
        <v>10.6</v>
      </c>
      <c r="X63">
        <v>14.7</v>
      </c>
      <c r="Y63">
        <v>27.1</v>
      </c>
      <c r="Z63">
        <v>6.9</v>
      </c>
      <c r="AA63">
        <v>14.7</v>
      </c>
      <c r="AB63">
        <v>6.9</v>
      </c>
      <c r="AC63">
        <v>45.6</v>
      </c>
      <c r="AD63">
        <v>8.3000000000000007</v>
      </c>
      <c r="AE63">
        <v>15.6</v>
      </c>
      <c r="AF63">
        <v>11.4</v>
      </c>
      <c r="AG63">
        <v>6.7</v>
      </c>
      <c r="AH63">
        <v>2.6</v>
      </c>
      <c r="AI63">
        <v>2.6</v>
      </c>
      <c r="AJ63">
        <v>21.1</v>
      </c>
      <c r="AK63">
        <v>15.1</v>
      </c>
      <c r="AL63">
        <v>-0.2</v>
      </c>
      <c r="AM63">
        <v>5.6</v>
      </c>
      <c r="AN63">
        <v>17.5</v>
      </c>
      <c r="AO63">
        <v>23.7</v>
      </c>
      <c r="AP63">
        <v>11.7</v>
      </c>
      <c r="AQ63">
        <v>11.45</v>
      </c>
      <c r="AR63">
        <v>11.45</v>
      </c>
      <c r="AS63">
        <v>11.45</v>
      </c>
      <c r="AT63">
        <v>11.45</v>
      </c>
      <c r="AU63">
        <v>11.45</v>
      </c>
      <c r="AV63">
        <v>9.2799999999999994</v>
      </c>
      <c r="AW63">
        <v>4.55</v>
      </c>
      <c r="AX63">
        <v>5.59</v>
      </c>
      <c r="AY63">
        <v>3.19</v>
      </c>
      <c r="AZ63">
        <v>1.65</v>
      </c>
      <c r="BA63">
        <v>3.12</v>
      </c>
      <c r="BB63">
        <v>12.76</v>
      </c>
      <c r="BC63">
        <v>4.59</v>
      </c>
      <c r="BD63">
        <v>0.52</v>
      </c>
      <c r="BE63">
        <v>4.7699999999999996</v>
      </c>
      <c r="BF63">
        <v>5.95</v>
      </c>
      <c r="BG63" t="s">
        <v>419</v>
      </c>
    </row>
    <row r="64" spans="1:62" x14ac:dyDescent="0.25">
      <c r="A64" t="s">
        <v>256</v>
      </c>
      <c r="B64">
        <v>676</v>
      </c>
      <c r="C64" t="s">
        <v>257</v>
      </c>
      <c r="D64" t="s">
        <v>15</v>
      </c>
      <c r="E64" t="s">
        <v>425</v>
      </c>
      <c r="F64">
        <v>16.100000000000001</v>
      </c>
      <c r="G64">
        <v>11.2</v>
      </c>
      <c r="H64">
        <v>4.2</v>
      </c>
      <c r="I64">
        <v>6.8</v>
      </c>
      <c r="J64">
        <v>16.5</v>
      </c>
      <c r="K64">
        <v>19.100000000000001</v>
      </c>
      <c r="L64">
        <v>2.2999999999999998</v>
      </c>
      <c r="M64">
        <v>1.7</v>
      </c>
      <c r="N64">
        <v>6.3</v>
      </c>
      <c r="O64">
        <v>13.9</v>
      </c>
      <c r="P64">
        <v>24.7</v>
      </c>
      <c r="Q64">
        <v>9.8000000000000007</v>
      </c>
      <c r="R64">
        <v>4.4000000000000004</v>
      </c>
      <c r="S64">
        <v>15.4</v>
      </c>
      <c r="T64">
        <v>15.7</v>
      </c>
      <c r="U64">
        <v>9.1</v>
      </c>
      <c r="V64">
        <v>15.7</v>
      </c>
      <c r="W64">
        <v>26.8</v>
      </c>
      <c r="X64">
        <v>32</v>
      </c>
      <c r="Y64">
        <v>15.8</v>
      </c>
      <c r="Z64">
        <v>12.8</v>
      </c>
      <c r="AA64">
        <v>13.1</v>
      </c>
      <c r="AB64">
        <v>28.4</v>
      </c>
      <c r="AC64">
        <v>26.4</v>
      </c>
      <c r="AD64">
        <v>38.299999999999997</v>
      </c>
      <c r="AE64">
        <v>92.9</v>
      </c>
      <c r="AF64">
        <v>45.3</v>
      </c>
      <c r="AG64">
        <v>8.1999999999999993</v>
      </c>
      <c r="AH64">
        <v>27.7</v>
      </c>
      <c r="AI64">
        <v>43</v>
      </c>
      <c r="AJ64">
        <v>19.7</v>
      </c>
      <c r="AK64">
        <v>17.600000000000001</v>
      </c>
      <c r="AL64">
        <v>16.16</v>
      </c>
      <c r="AM64">
        <v>5.29</v>
      </c>
      <c r="AN64">
        <v>7.52</v>
      </c>
      <c r="AO64">
        <v>17.27</v>
      </c>
      <c r="AP64">
        <v>15.55</v>
      </c>
      <c r="AQ64">
        <v>7.39</v>
      </c>
      <c r="AR64">
        <v>6.96</v>
      </c>
      <c r="AS64">
        <v>7.34</v>
      </c>
      <c r="AT64">
        <v>5.04</v>
      </c>
      <c r="AU64">
        <v>3.13</v>
      </c>
      <c r="AV64">
        <v>19.510000000000002</v>
      </c>
      <c r="AW64">
        <v>25.75</v>
      </c>
      <c r="AX64">
        <v>21.24</v>
      </c>
      <c r="AY64">
        <v>23.86</v>
      </c>
      <c r="AZ64">
        <v>24.77</v>
      </c>
      <c r="BA64">
        <v>13.64</v>
      </c>
      <c r="BB64">
        <v>12.75</v>
      </c>
      <c r="BC64">
        <v>15.27</v>
      </c>
      <c r="BD64">
        <v>17.34</v>
      </c>
      <c r="BG64" t="s">
        <v>426</v>
      </c>
    </row>
    <row r="65" spans="1:59" x14ac:dyDescent="0.25">
      <c r="A65" t="s">
        <v>126</v>
      </c>
      <c r="B65">
        <v>644</v>
      </c>
      <c r="C65" t="s">
        <v>127</v>
      </c>
      <c r="D65" t="s">
        <v>15</v>
      </c>
      <c r="E65" t="s">
        <v>425</v>
      </c>
      <c r="F65">
        <v>15.3</v>
      </c>
      <c r="G65">
        <v>-0.1</v>
      </c>
      <c r="H65">
        <v>-12</v>
      </c>
      <c r="I65">
        <v>12.8</v>
      </c>
      <c r="J65">
        <v>8.6</v>
      </c>
      <c r="K65">
        <v>4.5</v>
      </c>
      <c r="L65">
        <v>41.9</v>
      </c>
      <c r="M65">
        <v>16.7</v>
      </c>
      <c r="N65">
        <v>17.100000000000001</v>
      </c>
      <c r="O65">
        <v>18</v>
      </c>
      <c r="P65">
        <v>5.2</v>
      </c>
      <c r="Q65">
        <v>4.5999999999999996</v>
      </c>
      <c r="R65">
        <v>6</v>
      </c>
      <c r="S65">
        <v>0.7</v>
      </c>
      <c r="T65">
        <v>11</v>
      </c>
      <c r="U65">
        <v>25.3</v>
      </c>
      <c r="V65">
        <v>-15.2</v>
      </c>
      <c r="W65">
        <v>-6.1</v>
      </c>
      <c r="X65">
        <v>7.9</v>
      </c>
      <c r="Y65">
        <v>6.5</v>
      </c>
      <c r="Z65">
        <v>5.2</v>
      </c>
      <c r="AA65">
        <v>41.3</v>
      </c>
      <c r="AB65">
        <v>11.9</v>
      </c>
      <c r="AC65">
        <v>1.4</v>
      </c>
      <c r="AD65">
        <v>10.199999999999999</v>
      </c>
      <c r="AE65">
        <v>12.3</v>
      </c>
      <c r="AF65">
        <v>-4.9000000000000004</v>
      </c>
      <c r="AG65">
        <v>1.8</v>
      </c>
      <c r="AH65">
        <v>1.8</v>
      </c>
      <c r="AI65">
        <v>9.3000000000000007</v>
      </c>
      <c r="AJ65">
        <v>-1.1000000000000001</v>
      </c>
      <c r="AK65">
        <v>-15.2</v>
      </c>
      <c r="AL65">
        <v>2.6</v>
      </c>
      <c r="AM65">
        <v>25.07</v>
      </c>
      <c r="AN65">
        <v>3.36</v>
      </c>
      <c r="AO65">
        <v>12.84</v>
      </c>
      <c r="AP65">
        <v>13.61</v>
      </c>
      <c r="AQ65">
        <v>21.96</v>
      </c>
      <c r="AR65">
        <v>60.01</v>
      </c>
      <c r="AS65">
        <v>3.3</v>
      </c>
      <c r="AT65">
        <v>1.51</v>
      </c>
      <c r="AU65">
        <v>39.17</v>
      </c>
      <c r="AV65">
        <v>28.1</v>
      </c>
      <c r="AW65">
        <v>5.79</v>
      </c>
      <c r="AX65">
        <v>5.39</v>
      </c>
      <c r="AY65">
        <v>12.14</v>
      </c>
      <c r="AZ65">
        <v>6.52</v>
      </c>
      <c r="BA65">
        <v>11.36</v>
      </c>
      <c r="BB65">
        <v>12.52</v>
      </c>
      <c r="BC65">
        <v>18.940000000000001</v>
      </c>
      <c r="BD65">
        <v>23.08</v>
      </c>
      <c r="BE65">
        <v>31.78</v>
      </c>
      <c r="BF65">
        <v>38.229999999999997</v>
      </c>
      <c r="BG65" t="s">
        <v>426</v>
      </c>
    </row>
    <row r="66" spans="1:59" x14ac:dyDescent="0.25">
      <c r="A66" t="s">
        <v>164</v>
      </c>
      <c r="B66">
        <v>263</v>
      </c>
      <c r="C66" t="s">
        <v>165</v>
      </c>
      <c r="D66" t="s">
        <v>15</v>
      </c>
      <c r="E66" t="s">
        <v>416</v>
      </c>
      <c r="Q66">
        <v>15.1</v>
      </c>
      <c r="R66">
        <v>16.100000000000001</v>
      </c>
      <c r="S66">
        <v>1.9</v>
      </c>
      <c r="T66">
        <v>8.1999999999999993</v>
      </c>
      <c r="U66">
        <v>7.9</v>
      </c>
      <c r="V66">
        <v>10.3</v>
      </c>
      <c r="W66">
        <v>-0.5</v>
      </c>
      <c r="X66">
        <v>0.7</v>
      </c>
      <c r="Y66">
        <v>11.4</v>
      </c>
      <c r="AV66">
        <v>7.28</v>
      </c>
      <c r="AW66">
        <v>5.91</v>
      </c>
      <c r="AX66">
        <v>5.6</v>
      </c>
      <c r="AY66">
        <v>8.5399999999999991</v>
      </c>
      <c r="AZ66">
        <v>13.84</v>
      </c>
      <c r="BA66">
        <v>20.22</v>
      </c>
      <c r="BB66">
        <v>12.46</v>
      </c>
      <c r="BC66">
        <v>15.9</v>
      </c>
      <c r="BD66">
        <v>18.54</v>
      </c>
      <c r="BE66">
        <v>14.4</v>
      </c>
      <c r="BF66">
        <v>30.36</v>
      </c>
      <c r="BG66" t="s">
        <v>418</v>
      </c>
    </row>
    <row r="67" spans="1:59" x14ac:dyDescent="0.25">
      <c r="A67" t="s">
        <v>56</v>
      </c>
      <c r="B67">
        <v>913</v>
      </c>
      <c r="C67" t="s">
        <v>57</v>
      </c>
      <c r="D67" t="s">
        <v>15</v>
      </c>
      <c r="E67" t="s">
        <v>416</v>
      </c>
      <c r="AB67">
        <v>643.5</v>
      </c>
      <c r="AC67">
        <v>1783.3</v>
      </c>
      <c r="AD67">
        <v>2323.1999999999998</v>
      </c>
      <c r="AE67">
        <v>1669.8</v>
      </c>
      <c r="AF67">
        <v>39</v>
      </c>
      <c r="AG67">
        <v>67.8</v>
      </c>
      <c r="AH67">
        <v>42</v>
      </c>
      <c r="AI67">
        <v>60.6</v>
      </c>
      <c r="AJ67">
        <v>422.7</v>
      </c>
      <c r="AK67">
        <v>169.2</v>
      </c>
      <c r="AL67">
        <v>132.19999999999999</v>
      </c>
      <c r="AM67">
        <v>119.9</v>
      </c>
      <c r="AN67">
        <v>18.100000000000001</v>
      </c>
      <c r="AO67">
        <v>1.4</v>
      </c>
      <c r="AP67">
        <v>10</v>
      </c>
      <c r="AQ67">
        <v>10.5</v>
      </c>
      <c r="AR67">
        <v>41.3</v>
      </c>
      <c r="AX67">
        <v>23.01</v>
      </c>
      <c r="AY67">
        <v>-1.6</v>
      </c>
      <c r="AZ67">
        <v>4.55</v>
      </c>
      <c r="BA67">
        <v>8.51</v>
      </c>
      <c r="BB67">
        <v>12.45</v>
      </c>
      <c r="BC67">
        <v>10.16</v>
      </c>
      <c r="BD67">
        <v>7.99</v>
      </c>
      <c r="BE67">
        <v>10.24</v>
      </c>
      <c r="BF67">
        <v>13.2</v>
      </c>
      <c r="BG67" t="s">
        <v>419</v>
      </c>
    </row>
    <row r="68" spans="1:59" x14ac:dyDescent="0.25">
      <c r="A68" t="s">
        <v>141</v>
      </c>
      <c r="B68">
        <v>652</v>
      </c>
      <c r="C68" t="s">
        <v>4</v>
      </c>
      <c r="D68" t="s">
        <v>15</v>
      </c>
      <c r="E68" t="s">
        <v>441</v>
      </c>
      <c r="AX68">
        <v>14.8</v>
      </c>
      <c r="AY68">
        <v>23.77</v>
      </c>
      <c r="AZ68">
        <v>22.21</v>
      </c>
      <c r="BA68">
        <v>16.510000000000002</v>
      </c>
      <c r="BB68">
        <v>12.33</v>
      </c>
      <c r="BG68" t="s">
        <v>442</v>
      </c>
    </row>
    <row r="69" spans="1:59" x14ac:dyDescent="0.25">
      <c r="A69" t="s">
        <v>304</v>
      </c>
      <c r="B69">
        <v>968</v>
      </c>
      <c r="C69" t="s">
        <v>305</v>
      </c>
      <c r="D69" t="s">
        <v>15</v>
      </c>
      <c r="E69" t="s">
        <v>416</v>
      </c>
      <c r="F69">
        <v>0.1</v>
      </c>
      <c r="G69">
        <v>0</v>
      </c>
      <c r="H69">
        <v>0</v>
      </c>
      <c r="I69">
        <v>0.2</v>
      </c>
      <c r="J69">
        <v>0</v>
      </c>
      <c r="K69">
        <v>10.7</v>
      </c>
      <c r="L69">
        <v>8.9</v>
      </c>
      <c r="M69">
        <v>0.4</v>
      </c>
      <c r="N69">
        <v>0.6</v>
      </c>
      <c r="O69">
        <v>13</v>
      </c>
      <c r="P69">
        <v>36</v>
      </c>
      <c r="Q69">
        <v>-0.2</v>
      </c>
      <c r="R69">
        <v>50.5</v>
      </c>
      <c r="S69">
        <v>9.8000000000000007</v>
      </c>
      <c r="T69">
        <v>0</v>
      </c>
      <c r="U69">
        <v>0</v>
      </c>
      <c r="V69">
        <v>-0.1</v>
      </c>
      <c r="W69">
        <v>3</v>
      </c>
      <c r="X69">
        <v>61.1</v>
      </c>
      <c r="Y69">
        <v>-9.3000000000000007</v>
      </c>
      <c r="Z69">
        <v>-33.4</v>
      </c>
      <c r="AA69">
        <v>43.3</v>
      </c>
      <c r="AB69">
        <v>180.3</v>
      </c>
      <c r="AC69">
        <v>502.9</v>
      </c>
      <c r="AD69">
        <v>85.6</v>
      </c>
      <c r="AE69">
        <v>29.5</v>
      </c>
      <c r="AF69">
        <v>37.1</v>
      </c>
      <c r="AG69">
        <v>203.1</v>
      </c>
      <c r="AH69">
        <v>66.3</v>
      </c>
      <c r="AI69">
        <v>82.6</v>
      </c>
      <c r="AJ69">
        <v>63.4</v>
      </c>
      <c r="AK69">
        <v>39.200000000000003</v>
      </c>
      <c r="AL69">
        <v>37.700000000000003</v>
      </c>
      <c r="AM69">
        <v>18.8</v>
      </c>
      <c r="AN69">
        <v>19.399999999999999</v>
      </c>
      <c r="AO69">
        <v>17.600000000000001</v>
      </c>
      <c r="AP69">
        <v>11.9</v>
      </c>
      <c r="AQ69">
        <v>5.9</v>
      </c>
      <c r="AR69">
        <v>9.9</v>
      </c>
      <c r="AS69">
        <v>4</v>
      </c>
      <c r="AT69">
        <v>7.6</v>
      </c>
      <c r="AU69">
        <v>9.3000000000000007</v>
      </c>
      <c r="AV69">
        <v>6.9</v>
      </c>
      <c r="AW69">
        <v>4.0999999999999996</v>
      </c>
      <c r="AX69">
        <v>2.2999999999999998</v>
      </c>
      <c r="AY69">
        <v>-2.7</v>
      </c>
      <c r="AZ69">
        <v>-4.4000000000000004</v>
      </c>
      <c r="BA69">
        <v>0.4</v>
      </c>
      <c r="BB69">
        <v>12.2</v>
      </c>
      <c r="BC69">
        <v>2.7</v>
      </c>
      <c r="BD69">
        <v>-7.4</v>
      </c>
      <c r="BE69">
        <v>15.2</v>
      </c>
      <c r="BF69">
        <v>32.83</v>
      </c>
      <c r="BG69" t="s">
        <v>418</v>
      </c>
    </row>
    <row r="70" spans="1:59" x14ac:dyDescent="0.25">
      <c r="A70" t="s">
        <v>306</v>
      </c>
      <c r="B70">
        <v>922</v>
      </c>
      <c r="C70" t="s">
        <v>307</v>
      </c>
      <c r="D70" t="s">
        <v>15</v>
      </c>
      <c r="E70" t="s">
        <v>462</v>
      </c>
      <c r="AC70">
        <v>939.92</v>
      </c>
      <c r="AD70">
        <v>336.82</v>
      </c>
      <c r="AE70">
        <v>236.47</v>
      </c>
      <c r="AF70">
        <v>50.78</v>
      </c>
      <c r="AG70">
        <v>15</v>
      </c>
      <c r="AH70">
        <v>7.03</v>
      </c>
      <c r="AI70">
        <v>58.95</v>
      </c>
      <c r="AJ70">
        <v>46.53</v>
      </c>
      <c r="AK70">
        <v>18.12</v>
      </c>
      <c r="AL70">
        <v>10.44</v>
      </c>
      <c r="AM70">
        <v>16.38</v>
      </c>
      <c r="AN70">
        <v>23.36</v>
      </c>
      <c r="AO70">
        <v>20.57</v>
      </c>
      <c r="AP70">
        <v>12.41</v>
      </c>
      <c r="AQ70">
        <v>14.09</v>
      </c>
      <c r="AR70">
        <v>21.42</v>
      </c>
      <c r="AS70">
        <v>-7.19</v>
      </c>
      <c r="AT70">
        <v>12.22</v>
      </c>
      <c r="AU70">
        <v>17.510000000000002</v>
      </c>
      <c r="AV70">
        <v>6.36</v>
      </c>
      <c r="AW70">
        <v>3.56</v>
      </c>
      <c r="AX70">
        <v>6.13</v>
      </c>
      <c r="AY70">
        <v>13.82</v>
      </c>
      <c r="AZ70">
        <v>4.32</v>
      </c>
      <c r="BA70">
        <v>7.64</v>
      </c>
      <c r="BB70">
        <v>12.15</v>
      </c>
      <c r="BC70">
        <v>1.98</v>
      </c>
      <c r="BD70">
        <v>-3.76</v>
      </c>
      <c r="BE70">
        <v>24.47</v>
      </c>
      <c r="BF70">
        <v>19.96</v>
      </c>
      <c r="BG70" t="s">
        <v>463</v>
      </c>
    </row>
    <row r="71" spans="1:59" x14ac:dyDescent="0.25">
      <c r="A71" t="s">
        <v>280</v>
      </c>
      <c r="B71">
        <v>564</v>
      </c>
      <c r="C71" t="s">
        <v>281</v>
      </c>
      <c r="D71" t="s">
        <v>15</v>
      </c>
      <c r="E71" t="s">
        <v>462</v>
      </c>
      <c r="AM71">
        <v>6.54</v>
      </c>
      <c r="AN71">
        <v>8.44</v>
      </c>
      <c r="AO71">
        <v>8.7200000000000006</v>
      </c>
      <c r="AP71">
        <v>8.5</v>
      </c>
      <c r="AQ71">
        <v>8.23</v>
      </c>
      <c r="AR71">
        <v>24.05</v>
      </c>
      <c r="AS71">
        <v>9.77</v>
      </c>
      <c r="AT71">
        <v>19.190000000000001</v>
      </c>
      <c r="AU71">
        <v>18.829999999999998</v>
      </c>
      <c r="AV71">
        <v>7.1</v>
      </c>
      <c r="AW71">
        <v>7.79</v>
      </c>
      <c r="AX71">
        <v>4.7699999999999996</v>
      </c>
      <c r="AY71">
        <v>-2.52</v>
      </c>
      <c r="AZ71">
        <v>1.9</v>
      </c>
      <c r="BA71">
        <v>4.87</v>
      </c>
      <c r="BB71">
        <v>12.13</v>
      </c>
      <c r="BC71">
        <v>14.18</v>
      </c>
      <c r="BD71">
        <v>5.81</v>
      </c>
      <c r="BE71">
        <v>18.03</v>
      </c>
      <c r="BF71">
        <v>31.55</v>
      </c>
      <c r="BG71" t="s">
        <v>463</v>
      </c>
    </row>
    <row r="72" spans="1:59" x14ac:dyDescent="0.25">
      <c r="A72" t="s">
        <v>264</v>
      </c>
      <c r="B72">
        <v>694</v>
      </c>
      <c r="C72" t="s">
        <v>265</v>
      </c>
      <c r="D72" t="s">
        <v>15</v>
      </c>
      <c r="E72" t="s">
        <v>16</v>
      </c>
      <c r="F72">
        <v>13.76</v>
      </c>
      <c r="G72">
        <v>0</v>
      </c>
      <c r="H72">
        <v>0</v>
      </c>
      <c r="I72">
        <v>1.67</v>
      </c>
      <c r="J72">
        <v>0</v>
      </c>
      <c r="K72">
        <v>88.52</v>
      </c>
      <c r="L72">
        <v>47.39</v>
      </c>
      <c r="M72">
        <v>5.6</v>
      </c>
      <c r="N72">
        <v>28.21</v>
      </c>
      <c r="O72">
        <v>4.58</v>
      </c>
      <c r="P72">
        <v>12.29</v>
      </c>
      <c r="Q72">
        <v>24.3</v>
      </c>
      <c r="R72">
        <v>7.61</v>
      </c>
      <c r="S72">
        <v>17.89</v>
      </c>
      <c r="T72">
        <v>37.65</v>
      </c>
      <c r="U72">
        <v>5.98</v>
      </c>
      <c r="V72">
        <v>7.34</v>
      </c>
      <c r="W72">
        <v>11.34</v>
      </c>
      <c r="X72">
        <v>31.58</v>
      </c>
      <c r="Y72">
        <v>51.28</v>
      </c>
      <c r="Z72">
        <v>7.83</v>
      </c>
      <c r="AA72">
        <v>12.26</v>
      </c>
      <c r="AB72">
        <v>43.49</v>
      </c>
      <c r="AC72">
        <v>58.1</v>
      </c>
      <c r="AD72">
        <v>56.86</v>
      </c>
      <c r="AE72">
        <v>72.87</v>
      </c>
      <c r="AF72">
        <v>29.39</v>
      </c>
      <c r="AG72">
        <v>10.72</v>
      </c>
      <c r="AH72">
        <v>7.87</v>
      </c>
      <c r="AI72">
        <v>6.6</v>
      </c>
      <c r="AJ72">
        <v>6.89</v>
      </c>
      <c r="AK72">
        <v>18.84</v>
      </c>
      <c r="AL72">
        <v>12.89</v>
      </c>
      <c r="AM72">
        <v>14.01</v>
      </c>
      <c r="AN72">
        <v>15.06</v>
      </c>
      <c r="AO72">
        <v>17.82</v>
      </c>
      <c r="AP72">
        <v>8.2799999999999994</v>
      </c>
      <c r="AQ72">
        <v>5.42</v>
      </c>
      <c r="AR72">
        <v>11.57</v>
      </c>
      <c r="AS72">
        <v>12.57</v>
      </c>
      <c r="AT72">
        <v>13.74</v>
      </c>
      <c r="AU72">
        <v>10.81</v>
      </c>
      <c r="AV72">
        <v>12.2</v>
      </c>
      <c r="AW72">
        <v>8.48</v>
      </c>
      <c r="AX72">
        <v>8.0399999999999991</v>
      </c>
      <c r="AY72">
        <v>9.01</v>
      </c>
      <c r="AZ72">
        <v>15.69</v>
      </c>
      <c r="BA72">
        <v>16.5</v>
      </c>
      <c r="BB72">
        <v>12.1</v>
      </c>
      <c r="BC72">
        <v>11.4</v>
      </c>
      <c r="BD72">
        <v>13.25</v>
      </c>
      <c r="BE72">
        <v>16.95</v>
      </c>
      <c r="BF72">
        <v>18.850000000000001</v>
      </c>
      <c r="BG72" t="s">
        <v>17</v>
      </c>
    </row>
    <row r="73" spans="1:59" x14ac:dyDescent="0.25">
      <c r="A73" t="s">
        <v>361</v>
      </c>
      <c r="B73">
        <v>186</v>
      </c>
      <c r="C73" t="s">
        <v>362</v>
      </c>
      <c r="D73" t="s">
        <v>15</v>
      </c>
      <c r="E73" t="s">
        <v>416</v>
      </c>
      <c r="F73">
        <v>10.199999999999999</v>
      </c>
      <c r="G73">
        <v>3.8</v>
      </c>
      <c r="H73">
        <v>0.7</v>
      </c>
      <c r="I73">
        <v>12.5</v>
      </c>
      <c r="J73">
        <v>-1.8</v>
      </c>
      <c r="K73">
        <v>35.299999999999997</v>
      </c>
      <c r="L73">
        <v>10.1</v>
      </c>
      <c r="M73">
        <v>42.9</v>
      </c>
      <c r="N73">
        <v>-0.4</v>
      </c>
      <c r="O73">
        <v>13.2</v>
      </c>
      <c r="P73">
        <v>38.299999999999997</v>
      </c>
      <c r="Q73">
        <v>36.799999999999997</v>
      </c>
      <c r="R73">
        <v>21</v>
      </c>
      <c r="S73">
        <v>36.6</v>
      </c>
      <c r="T73">
        <v>42.3</v>
      </c>
      <c r="U73">
        <v>35.4</v>
      </c>
      <c r="V73">
        <v>16.7</v>
      </c>
      <c r="W73">
        <v>29.3</v>
      </c>
      <c r="X73">
        <v>12.4</v>
      </c>
      <c r="Y73">
        <v>32.5</v>
      </c>
      <c r="Z73">
        <v>50.4</v>
      </c>
      <c r="AA73">
        <v>21.8</v>
      </c>
      <c r="AB73">
        <v>23.2</v>
      </c>
      <c r="AC73">
        <v>26.5</v>
      </c>
      <c r="AD73">
        <v>45.3</v>
      </c>
      <c r="AE73">
        <v>35</v>
      </c>
      <c r="AF73">
        <v>31.3</v>
      </c>
      <c r="AG73">
        <v>19.3</v>
      </c>
      <c r="AH73">
        <v>14.3</v>
      </c>
      <c r="AI73">
        <v>9.8000000000000007</v>
      </c>
      <c r="AJ73">
        <v>6.9</v>
      </c>
      <c r="AK73">
        <v>2.9</v>
      </c>
      <c r="AL73">
        <v>14.5</v>
      </c>
      <c r="AM73">
        <v>4.0999999999999996</v>
      </c>
      <c r="AN73">
        <v>7.1</v>
      </c>
      <c r="AO73">
        <v>12.7</v>
      </c>
      <c r="AP73">
        <v>8.5</v>
      </c>
      <c r="AQ73">
        <v>6.2</v>
      </c>
      <c r="AR73">
        <v>10.7</v>
      </c>
      <c r="AS73">
        <v>-1.6</v>
      </c>
      <c r="AT73">
        <v>9.1999999999999993</v>
      </c>
      <c r="AU73">
        <v>16.850000000000001</v>
      </c>
      <c r="AV73">
        <v>16.32</v>
      </c>
      <c r="AW73">
        <v>14.2</v>
      </c>
      <c r="AX73">
        <v>10.67</v>
      </c>
      <c r="AY73">
        <v>1.32</v>
      </c>
      <c r="AZ73">
        <v>6.61</v>
      </c>
      <c r="BA73">
        <v>7.57</v>
      </c>
      <c r="BB73">
        <v>11.97</v>
      </c>
      <c r="BC73">
        <v>7.92</v>
      </c>
      <c r="BD73">
        <v>12.4</v>
      </c>
      <c r="BE73">
        <v>17.72</v>
      </c>
      <c r="BF73">
        <v>67.62</v>
      </c>
      <c r="BG73" t="s">
        <v>422</v>
      </c>
    </row>
    <row r="74" spans="1:59" x14ac:dyDescent="0.25">
      <c r="A74" t="s">
        <v>391</v>
      </c>
      <c r="B74">
        <v>754</v>
      </c>
      <c r="C74" t="s">
        <v>392</v>
      </c>
      <c r="D74" t="s">
        <v>15</v>
      </c>
      <c r="E74" t="s">
        <v>416</v>
      </c>
      <c r="Y74">
        <v>-98.7</v>
      </c>
      <c r="Z74">
        <v>92.3</v>
      </c>
      <c r="AA74">
        <v>212</v>
      </c>
      <c r="AB74">
        <v>121.8</v>
      </c>
      <c r="AC74">
        <v>270.5</v>
      </c>
      <c r="AD74">
        <v>56</v>
      </c>
      <c r="AE74">
        <v>41.9</v>
      </c>
      <c r="AF74">
        <v>41.3</v>
      </c>
      <c r="AG74">
        <v>35.799999999999997</v>
      </c>
      <c r="AH74">
        <v>29.7</v>
      </c>
      <c r="AI74">
        <v>29.1</v>
      </c>
      <c r="AJ74">
        <v>29.7</v>
      </c>
      <c r="AK74">
        <v>20.5</v>
      </c>
      <c r="AL74">
        <v>15.7</v>
      </c>
      <c r="AM74">
        <v>21.1</v>
      </c>
      <c r="AT74">
        <v>18.239999999999998</v>
      </c>
      <c r="AU74">
        <v>12.45</v>
      </c>
      <c r="AV74">
        <v>5.18</v>
      </c>
      <c r="AW74">
        <v>8.44</v>
      </c>
      <c r="AX74">
        <v>9.73</v>
      </c>
      <c r="AY74">
        <v>7.59</v>
      </c>
      <c r="AZ74">
        <v>5.4</v>
      </c>
      <c r="BA74">
        <v>10.9</v>
      </c>
      <c r="BB74">
        <v>11.31</v>
      </c>
      <c r="BC74">
        <v>5.69</v>
      </c>
      <c r="BD74">
        <v>18.82</v>
      </c>
      <c r="BE74">
        <v>18.48</v>
      </c>
      <c r="BF74">
        <v>12.81</v>
      </c>
      <c r="BG74" t="s">
        <v>419</v>
      </c>
    </row>
    <row r="75" spans="1:59" x14ac:dyDescent="0.25">
      <c r="A75" t="s">
        <v>62</v>
      </c>
      <c r="B75">
        <v>223</v>
      </c>
      <c r="C75" t="s">
        <v>63</v>
      </c>
      <c r="D75" t="s">
        <v>15</v>
      </c>
      <c r="E75" t="s">
        <v>462</v>
      </c>
      <c r="AC75">
        <v>2068.29</v>
      </c>
      <c r="AD75">
        <v>2278.94</v>
      </c>
      <c r="AE75">
        <v>58.77</v>
      </c>
      <c r="AF75">
        <v>6.32</v>
      </c>
      <c r="AG75">
        <v>8.1300000000000008</v>
      </c>
      <c r="AH75">
        <v>3.55</v>
      </c>
      <c r="AI75">
        <v>16.579999999999998</v>
      </c>
      <c r="AJ75">
        <v>18.11</v>
      </c>
      <c r="AK75">
        <v>12.6</v>
      </c>
      <c r="AL75">
        <v>16.66</v>
      </c>
      <c r="AM75">
        <v>27.56</v>
      </c>
      <c r="AN75">
        <v>10.46</v>
      </c>
      <c r="AO75">
        <v>5.56</v>
      </c>
      <c r="AP75">
        <v>0.81</v>
      </c>
      <c r="AQ75">
        <v>5.6</v>
      </c>
      <c r="AR75">
        <v>13.7</v>
      </c>
      <c r="AS75">
        <v>-0.21</v>
      </c>
      <c r="AT75">
        <v>5.72</v>
      </c>
      <c r="AU75">
        <v>9.44</v>
      </c>
      <c r="AV75">
        <v>5.89</v>
      </c>
      <c r="AW75">
        <v>5.93</v>
      </c>
      <c r="AX75">
        <v>4.59</v>
      </c>
      <c r="AY75">
        <v>5.98</v>
      </c>
      <c r="AZ75">
        <v>3.91</v>
      </c>
      <c r="BA75">
        <v>2.63</v>
      </c>
      <c r="BB75">
        <v>11.28</v>
      </c>
      <c r="BC75">
        <v>29.17</v>
      </c>
      <c r="BD75">
        <v>17.829999999999998</v>
      </c>
      <c r="BE75">
        <v>35.409999999999997</v>
      </c>
      <c r="BF75">
        <v>19.05</v>
      </c>
      <c r="BG75" t="s">
        <v>463</v>
      </c>
    </row>
    <row r="76" spans="1:59" x14ac:dyDescent="0.25">
      <c r="A76" t="s">
        <v>264</v>
      </c>
      <c r="B76">
        <v>694</v>
      </c>
      <c r="C76" t="s">
        <v>265</v>
      </c>
      <c r="D76" t="s">
        <v>15</v>
      </c>
      <c r="E76" t="s">
        <v>441</v>
      </c>
      <c r="AF76">
        <v>23.99</v>
      </c>
      <c r="AG76">
        <v>7.53</v>
      </c>
      <c r="AH76">
        <v>4.32</v>
      </c>
      <c r="AI76">
        <v>5.24</v>
      </c>
      <c r="AJ76">
        <v>7.73</v>
      </c>
      <c r="AK76">
        <v>10.82</v>
      </c>
      <c r="AL76">
        <v>8.09</v>
      </c>
      <c r="AM76">
        <v>19.8</v>
      </c>
      <c r="AN76">
        <v>13.08</v>
      </c>
      <c r="AO76">
        <v>10.48</v>
      </c>
      <c r="AP76">
        <v>13.89</v>
      </c>
      <c r="AQ76">
        <v>2.91</v>
      </c>
      <c r="AR76">
        <v>6.71</v>
      </c>
      <c r="AS76">
        <v>11.17</v>
      </c>
      <c r="AT76">
        <v>11.98</v>
      </c>
      <c r="AU76">
        <v>10.64</v>
      </c>
      <c r="AV76">
        <v>13.26</v>
      </c>
      <c r="AW76">
        <v>6.78</v>
      </c>
      <c r="AX76">
        <v>7.16</v>
      </c>
      <c r="AY76">
        <v>8.16</v>
      </c>
      <c r="AZ76">
        <v>12.59</v>
      </c>
      <c r="BA76">
        <v>12.96</v>
      </c>
      <c r="BB76">
        <v>11.19</v>
      </c>
      <c r="BC76">
        <v>9.76</v>
      </c>
      <c r="BD76">
        <v>10.85</v>
      </c>
      <c r="BE76">
        <v>13.75</v>
      </c>
      <c r="BF76">
        <v>15.53</v>
      </c>
      <c r="BG76" t="s">
        <v>442</v>
      </c>
    </row>
    <row r="77" spans="1:59" x14ac:dyDescent="0.25">
      <c r="A77" t="s">
        <v>369</v>
      </c>
      <c r="B77">
        <v>926</v>
      </c>
      <c r="C77" t="s">
        <v>370</v>
      </c>
      <c r="D77" t="s">
        <v>15</v>
      </c>
      <c r="E77" t="s">
        <v>425</v>
      </c>
      <c r="F77">
        <v>0</v>
      </c>
      <c r="G77">
        <v>0.4</v>
      </c>
      <c r="H77">
        <v>0.2</v>
      </c>
      <c r="I77">
        <v>0.1</v>
      </c>
      <c r="J77">
        <v>0.5</v>
      </c>
      <c r="K77">
        <v>0.1</v>
      </c>
      <c r="L77">
        <v>-0.1</v>
      </c>
      <c r="M77">
        <v>0</v>
      </c>
      <c r="N77">
        <v>1.1000000000000001</v>
      </c>
      <c r="O77">
        <v>0.6</v>
      </c>
      <c r="P77">
        <v>0.9</v>
      </c>
      <c r="Q77">
        <v>1.2</v>
      </c>
      <c r="R77">
        <v>2.9</v>
      </c>
      <c r="S77">
        <v>1</v>
      </c>
      <c r="T77">
        <v>-0.2</v>
      </c>
      <c r="U77">
        <v>1.8</v>
      </c>
      <c r="V77">
        <v>4.7</v>
      </c>
      <c r="W77">
        <v>4.7</v>
      </c>
      <c r="X77">
        <v>-0.1</v>
      </c>
      <c r="Y77">
        <v>0.6</v>
      </c>
      <c r="AC77">
        <v>5414.1</v>
      </c>
      <c r="AD77">
        <v>799.2</v>
      </c>
      <c r="AE77">
        <v>355.9</v>
      </c>
      <c r="AF77">
        <v>58.3</v>
      </c>
      <c r="AG77">
        <v>11.6</v>
      </c>
      <c r="AH77">
        <v>11.8</v>
      </c>
      <c r="AI77">
        <v>27.8</v>
      </c>
      <c r="AJ77">
        <v>34.5</v>
      </c>
      <c r="AK77">
        <v>14.4</v>
      </c>
      <c r="AL77">
        <v>0</v>
      </c>
      <c r="AM77">
        <v>6.2</v>
      </c>
      <c r="AN77">
        <v>11.3</v>
      </c>
      <c r="AO77">
        <v>16.600000000000001</v>
      </c>
      <c r="AP77">
        <v>5.31</v>
      </c>
      <c r="AQ77">
        <v>9.64</v>
      </c>
      <c r="AR77">
        <v>35.68</v>
      </c>
      <c r="AS77">
        <v>11.94</v>
      </c>
      <c r="AT77">
        <v>10.88</v>
      </c>
      <c r="AU77">
        <v>6.42</v>
      </c>
      <c r="AV77">
        <v>-2.13</v>
      </c>
      <c r="AW77">
        <v>-2.16</v>
      </c>
      <c r="AX77">
        <v>12.05</v>
      </c>
      <c r="AY77">
        <v>45.92</v>
      </c>
      <c r="AZ77">
        <v>8.9600000000000009</v>
      </c>
      <c r="BA77">
        <v>12.88</v>
      </c>
      <c r="BB77">
        <v>11.15</v>
      </c>
      <c r="BC77">
        <v>8</v>
      </c>
      <c r="BD77">
        <v>2.74</v>
      </c>
      <c r="BE77">
        <v>10.79</v>
      </c>
      <c r="BF77">
        <v>25.26</v>
      </c>
      <c r="BG77" t="s">
        <v>426</v>
      </c>
    </row>
    <row r="78" spans="1:59" x14ac:dyDescent="0.25">
      <c r="A78" t="s">
        <v>146</v>
      </c>
      <c r="B78">
        <v>654</v>
      </c>
      <c r="C78" t="s">
        <v>147</v>
      </c>
      <c r="D78" t="s">
        <v>15</v>
      </c>
      <c r="E78" t="s">
        <v>416</v>
      </c>
      <c r="AL78">
        <v>-13.78</v>
      </c>
      <c r="AM78">
        <v>-2.77</v>
      </c>
      <c r="AN78">
        <v>1.76</v>
      </c>
      <c r="AO78">
        <v>0.13</v>
      </c>
      <c r="AP78">
        <v>3.85</v>
      </c>
      <c r="AQ78">
        <v>5.48</v>
      </c>
      <c r="AR78">
        <v>8.89</v>
      </c>
      <c r="AS78">
        <v>0.02</v>
      </c>
      <c r="AT78">
        <v>1.2</v>
      </c>
      <c r="AZ78">
        <v>23.01</v>
      </c>
      <c r="BA78">
        <v>6</v>
      </c>
      <c r="BB78">
        <v>11.05</v>
      </c>
      <c r="BE78">
        <v>-0.08</v>
      </c>
      <c r="BF78">
        <v>23.11</v>
      </c>
      <c r="BG78" t="s">
        <v>419</v>
      </c>
    </row>
    <row r="79" spans="1:59" x14ac:dyDescent="0.25">
      <c r="A79" t="s">
        <v>308</v>
      </c>
      <c r="B79">
        <v>714</v>
      </c>
      <c r="C79" t="s">
        <v>309</v>
      </c>
      <c r="D79" t="s">
        <v>15</v>
      </c>
      <c r="E79" t="s">
        <v>416</v>
      </c>
      <c r="G79">
        <v>-7</v>
      </c>
      <c r="H79">
        <v>-2.2000000000000002</v>
      </c>
      <c r="I79">
        <v>1.1000000000000001</v>
      </c>
      <c r="J79">
        <v>44.6</v>
      </c>
      <c r="K79">
        <v>9</v>
      </c>
      <c r="L79">
        <v>23.4</v>
      </c>
      <c r="M79">
        <v>6.7</v>
      </c>
      <c r="N79">
        <v>20.399999999999999</v>
      </c>
      <c r="O79">
        <v>50</v>
      </c>
      <c r="P79">
        <v>20.9</v>
      </c>
      <c r="Q79">
        <v>37</v>
      </c>
      <c r="R79">
        <v>0</v>
      </c>
      <c r="S79">
        <v>-26</v>
      </c>
      <c r="T79">
        <v>-3.9</v>
      </c>
      <c r="U79">
        <v>10.8</v>
      </c>
      <c r="V79">
        <v>-1.1000000000000001</v>
      </c>
      <c r="W79">
        <v>3.4</v>
      </c>
      <c r="X79">
        <v>-11.3</v>
      </c>
      <c r="Y79">
        <v>-1.8</v>
      </c>
      <c r="Z79">
        <v>2.9</v>
      </c>
      <c r="AA79">
        <v>14.2</v>
      </c>
      <c r="AN79">
        <v>12.59</v>
      </c>
      <c r="AO79">
        <v>17.989999999999998</v>
      </c>
      <c r="AP79">
        <v>17.68</v>
      </c>
      <c r="AQ79">
        <v>17.3</v>
      </c>
      <c r="AR79">
        <v>18.239999999999998</v>
      </c>
      <c r="AS79">
        <v>6.7</v>
      </c>
      <c r="AT79">
        <v>1.01</v>
      </c>
      <c r="AU79">
        <v>3.66</v>
      </c>
      <c r="AV79">
        <v>4.79</v>
      </c>
      <c r="AW79">
        <v>0.93</v>
      </c>
      <c r="AX79">
        <v>0.94</v>
      </c>
      <c r="AY79">
        <v>3.99</v>
      </c>
      <c r="AZ79">
        <v>2.39</v>
      </c>
      <c r="BA79">
        <v>1.95</v>
      </c>
      <c r="BB79">
        <v>10.97</v>
      </c>
      <c r="BC79">
        <v>2.63</v>
      </c>
      <c r="BD79">
        <v>3.48</v>
      </c>
      <c r="BE79">
        <v>3.24</v>
      </c>
      <c r="BF79">
        <v>10.77</v>
      </c>
      <c r="BG79" t="s">
        <v>418</v>
      </c>
    </row>
    <row r="80" spans="1:59" x14ac:dyDescent="0.25">
      <c r="A80" t="s">
        <v>369</v>
      </c>
      <c r="B80">
        <v>926</v>
      </c>
      <c r="C80" t="s">
        <v>370</v>
      </c>
      <c r="D80" t="s">
        <v>15</v>
      </c>
      <c r="E80" t="s">
        <v>16</v>
      </c>
      <c r="F80">
        <v>0.2</v>
      </c>
      <c r="G80">
        <v>-0.2</v>
      </c>
      <c r="H80">
        <v>-0.1</v>
      </c>
      <c r="I80">
        <v>0</v>
      </c>
      <c r="J80">
        <v>0.1</v>
      </c>
      <c r="K80">
        <v>0.1</v>
      </c>
      <c r="L80">
        <v>0</v>
      </c>
      <c r="M80">
        <v>0.4</v>
      </c>
      <c r="N80">
        <v>0.8</v>
      </c>
      <c r="O80">
        <v>1.1000000000000001</v>
      </c>
      <c r="P80">
        <v>1.3</v>
      </c>
      <c r="Q80">
        <v>1</v>
      </c>
      <c r="R80">
        <v>2.8</v>
      </c>
      <c r="S80">
        <v>0.7</v>
      </c>
      <c r="T80">
        <v>-0.9</v>
      </c>
      <c r="U80">
        <v>0.3</v>
      </c>
      <c r="V80">
        <v>1.5</v>
      </c>
      <c r="W80">
        <v>1.5</v>
      </c>
      <c r="X80">
        <v>-0.1</v>
      </c>
      <c r="Y80">
        <v>2.2000000000000002</v>
      </c>
      <c r="Z80">
        <v>2.2000000000000002</v>
      </c>
      <c r="AA80">
        <v>2.2000000000000002</v>
      </c>
      <c r="AB80">
        <v>2.2000000000000002</v>
      </c>
      <c r="AC80">
        <v>4660.58</v>
      </c>
      <c r="AD80">
        <v>861.05</v>
      </c>
      <c r="AE80">
        <v>376.02</v>
      </c>
      <c r="AF80">
        <v>77.819999999999993</v>
      </c>
      <c r="AG80">
        <v>15.62</v>
      </c>
      <c r="AH80">
        <v>10.66</v>
      </c>
      <c r="AI80">
        <v>22.83</v>
      </c>
      <c r="AJ80">
        <v>28.26</v>
      </c>
      <c r="AK80">
        <v>11.91</v>
      </c>
      <c r="AL80">
        <v>0.72</v>
      </c>
      <c r="AM80">
        <v>5.22</v>
      </c>
      <c r="AN80">
        <v>9.0299999999999994</v>
      </c>
      <c r="AO80">
        <v>13.53</v>
      </c>
      <c r="AP80">
        <v>9.09</v>
      </c>
      <c r="AQ80">
        <v>12.89</v>
      </c>
      <c r="AR80">
        <v>25.2</v>
      </c>
      <c r="AS80">
        <v>15.86</v>
      </c>
      <c r="AT80">
        <v>9.33</v>
      </c>
      <c r="AU80">
        <v>7.95</v>
      </c>
      <c r="AV80">
        <v>0.59</v>
      </c>
      <c r="AW80">
        <v>-0.23</v>
      </c>
      <c r="AX80">
        <v>12.15</v>
      </c>
      <c r="AY80">
        <v>48.57</v>
      </c>
      <c r="AZ80">
        <v>13.95</v>
      </c>
      <c r="BA80">
        <v>14.44</v>
      </c>
      <c r="BB80">
        <v>10.94</v>
      </c>
      <c r="BC80">
        <v>7.89</v>
      </c>
      <c r="BD80">
        <v>2.73</v>
      </c>
      <c r="BE80">
        <v>9.36</v>
      </c>
      <c r="BF80">
        <v>20.18</v>
      </c>
      <c r="BG80" t="s">
        <v>17</v>
      </c>
    </row>
    <row r="81" spans="1:59" x14ac:dyDescent="0.25">
      <c r="A81" t="s">
        <v>231</v>
      </c>
      <c r="B81">
        <v>674</v>
      </c>
      <c r="C81" t="s">
        <v>232</v>
      </c>
      <c r="D81" t="s">
        <v>15</v>
      </c>
      <c r="E81" t="s">
        <v>425</v>
      </c>
      <c r="F81">
        <v>5.5</v>
      </c>
      <c r="G81">
        <v>7.1</v>
      </c>
      <c r="H81">
        <v>6.7</v>
      </c>
      <c r="I81">
        <v>6.7</v>
      </c>
      <c r="J81">
        <v>15.6</v>
      </c>
      <c r="K81">
        <v>13.7</v>
      </c>
      <c r="L81">
        <v>8.9</v>
      </c>
      <c r="M81">
        <v>9.4</v>
      </c>
      <c r="N81">
        <v>7.3</v>
      </c>
      <c r="O81">
        <v>11.1</v>
      </c>
      <c r="P81">
        <v>15.2</v>
      </c>
      <c r="Q81">
        <v>26.7</v>
      </c>
      <c r="R81">
        <v>39.299999999999997</v>
      </c>
      <c r="S81">
        <v>28.9</v>
      </c>
      <c r="T81">
        <v>7.5</v>
      </c>
      <c r="U81">
        <v>4.5999999999999996</v>
      </c>
      <c r="V81">
        <v>12.6</v>
      </c>
      <c r="W81">
        <v>21.1</v>
      </c>
      <c r="X81">
        <v>21.7</v>
      </c>
      <c r="Y81">
        <v>10.5</v>
      </c>
      <c r="Z81">
        <v>13.8</v>
      </c>
      <c r="AA81">
        <v>7.9</v>
      </c>
      <c r="AB81">
        <v>10.9</v>
      </c>
      <c r="AC81">
        <v>14.2</v>
      </c>
      <c r="AD81">
        <v>29.2</v>
      </c>
      <c r="AE81">
        <v>44.1</v>
      </c>
      <c r="AF81">
        <v>24.7</v>
      </c>
      <c r="AG81">
        <v>10.199999999999999</v>
      </c>
      <c r="AH81">
        <v>16.899999999999999</v>
      </c>
      <c r="AI81">
        <v>8.6999999999999993</v>
      </c>
      <c r="AJ81">
        <v>11.3</v>
      </c>
      <c r="AK81">
        <v>1.9</v>
      </c>
      <c r="AL81">
        <v>15</v>
      </c>
      <c r="AM81">
        <v>-3.7</v>
      </c>
      <c r="AN81">
        <v>19.3</v>
      </c>
      <c r="AO81">
        <v>26.4</v>
      </c>
      <c r="AP81">
        <v>6.2</v>
      </c>
      <c r="AQ81">
        <v>11.8</v>
      </c>
      <c r="AR81">
        <v>10.4</v>
      </c>
      <c r="AS81">
        <v>8.3000000000000007</v>
      </c>
      <c r="AT81">
        <v>6.4</v>
      </c>
      <c r="AU81">
        <v>13.5</v>
      </c>
      <c r="AV81">
        <v>5.17</v>
      </c>
      <c r="AW81">
        <v>4.96</v>
      </c>
      <c r="AX81">
        <v>5.41</v>
      </c>
      <c r="AY81">
        <v>6.52</v>
      </c>
      <c r="AZ81">
        <v>6.39</v>
      </c>
      <c r="BA81">
        <v>9.3000000000000007</v>
      </c>
      <c r="BB81">
        <v>10.86</v>
      </c>
      <c r="BC81">
        <v>4.82</v>
      </c>
      <c r="BD81">
        <v>3.81</v>
      </c>
      <c r="BE81">
        <v>7.44</v>
      </c>
      <c r="BF81">
        <v>7.74</v>
      </c>
      <c r="BG81" t="s">
        <v>426</v>
      </c>
    </row>
    <row r="82" spans="1:59" x14ac:dyDescent="0.25">
      <c r="A82" t="s">
        <v>38</v>
      </c>
      <c r="B82">
        <v>618</v>
      </c>
      <c r="C82" t="s">
        <v>39</v>
      </c>
      <c r="D82" t="s">
        <v>15</v>
      </c>
      <c r="E82" t="s">
        <v>416</v>
      </c>
      <c r="AI82">
        <v>8.43</v>
      </c>
      <c r="AJ82">
        <v>16.16</v>
      </c>
      <c r="AK82">
        <v>32.24</v>
      </c>
      <c r="AL82">
        <v>3.37</v>
      </c>
      <c r="AM82">
        <v>3.9</v>
      </c>
      <c r="AN82">
        <v>4.04</v>
      </c>
      <c r="AO82">
        <v>10.29</v>
      </c>
      <c r="AP82">
        <v>8.1199999999999992</v>
      </c>
      <c r="AQ82">
        <v>10.81</v>
      </c>
      <c r="AR82">
        <v>15.93</v>
      </c>
      <c r="AS82">
        <v>11.83</v>
      </c>
      <c r="AT82">
        <v>9.76</v>
      </c>
      <c r="AU82">
        <v>6.12</v>
      </c>
      <c r="AV82">
        <v>31.81</v>
      </c>
      <c r="AW82">
        <v>6.37</v>
      </c>
      <c r="AX82">
        <v>6.96</v>
      </c>
      <c r="AY82">
        <v>3.69</v>
      </c>
      <c r="AZ82">
        <v>0.97</v>
      </c>
      <c r="BA82">
        <v>7.41</v>
      </c>
      <c r="BB82">
        <v>10.83</v>
      </c>
      <c r="BC82">
        <v>7.41</v>
      </c>
      <c r="BD82">
        <v>5.0599999999999996</v>
      </c>
      <c r="BE82">
        <v>7.82</v>
      </c>
      <c r="BF82">
        <v>10.69</v>
      </c>
      <c r="BG82" t="s">
        <v>418</v>
      </c>
    </row>
    <row r="83" spans="1:59" x14ac:dyDescent="0.25">
      <c r="A83" t="s">
        <v>393</v>
      </c>
      <c r="B83">
        <v>698</v>
      </c>
      <c r="C83" t="s">
        <v>394</v>
      </c>
      <c r="D83" t="s">
        <v>15</v>
      </c>
      <c r="E83" t="s">
        <v>16</v>
      </c>
      <c r="F83">
        <v>2.09</v>
      </c>
      <c r="G83">
        <v>3.02</v>
      </c>
      <c r="H83">
        <v>2.85</v>
      </c>
      <c r="I83">
        <v>3.11</v>
      </c>
      <c r="J83">
        <v>6.6</v>
      </c>
      <c r="K83">
        <v>10.01</v>
      </c>
      <c r="L83">
        <v>10.95</v>
      </c>
      <c r="M83">
        <v>10.3</v>
      </c>
      <c r="N83">
        <v>5.66</v>
      </c>
      <c r="O83">
        <v>18.149999999999999</v>
      </c>
      <c r="P83">
        <v>5.4</v>
      </c>
      <c r="Q83">
        <v>5.56</v>
      </c>
      <c r="R83">
        <v>0.59</v>
      </c>
      <c r="S83">
        <v>-8.4499999999999993</v>
      </c>
      <c r="T83">
        <v>-1.86</v>
      </c>
      <c r="U83">
        <v>-16.010000000000002</v>
      </c>
      <c r="V83">
        <v>10.67</v>
      </c>
      <c r="W83">
        <v>12.78</v>
      </c>
      <c r="X83">
        <v>-1.06</v>
      </c>
      <c r="Y83">
        <v>-3.85</v>
      </c>
      <c r="Z83">
        <v>1.35</v>
      </c>
      <c r="AA83">
        <v>-13.14</v>
      </c>
      <c r="AB83">
        <v>-3</v>
      </c>
      <c r="AC83">
        <v>0.38</v>
      </c>
      <c r="AD83">
        <v>-2.76</v>
      </c>
      <c r="AE83">
        <v>15.23</v>
      </c>
      <c r="AF83">
        <v>6.01</v>
      </c>
      <c r="AG83">
        <v>-0.96</v>
      </c>
      <c r="AH83">
        <v>-28.02</v>
      </c>
      <c r="AI83">
        <v>-13.43</v>
      </c>
      <c r="AJ83">
        <v>4.47</v>
      </c>
      <c r="AK83">
        <v>-37.200000000000003</v>
      </c>
      <c r="AL83">
        <v>-34.44</v>
      </c>
      <c r="AM83">
        <v>-8.56</v>
      </c>
      <c r="AN83">
        <v>113.57</v>
      </c>
      <c r="AO83">
        <v>-31.52</v>
      </c>
      <c r="AP83">
        <v>32.97</v>
      </c>
      <c r="AQ83">
        <v>-72.73</v>
      </c>
      <c r="AR83">
        <v>156.96</v>
      </c>
      <c r="AS83">
        <v>6.22</v>
      </c>
      <c r="AT83">
        <v>3.05</v>
      </c>
      <c r="AU83">
        <v>3.47</v>
      </c>
      <c r="AV83">
        <v>3.72</v>
      </c>
      <c r="AW83">
        <v>1.63</v>
      </c>
      <c r="AX83">
        <v>-0.21</v>
      </c>
      <c r="AY83">
        <v>-2.41</v>
      </c>
      <c r="AZ83">
        <v>-1.57</v>
      </c>
      <c r="BA83">
        <v>0.91</v>
      </c>
      <c r="BB83">
        <v>10.61</v>
      </c>
      <c r="BC83">
        <v>255.29</v>
      </c>
      <c r="BD83">
        <v>557.21</v>
      </c>
      <c r="BE83">
        <v>98.55</v>
      </c>
      <c r="BF83">
        <v>284.94</v>
      </c>
      <c r="BG83" t="s">
        <v>17</v>
      </c>
    </row>
    <row r="84" spans="1:59" x14ac:dyDescent="0.25">
      <c r="A84" t="s">
        <v>118</v>
      </c>
      <c r="B84">
        <v>469</v>
      </c>
      <c r="C84" t="s">
        <v>119</v>
      </c>
      <c r="D84" t="s">
        <v>15</v>
      </c>
      <c r="E84" t="s">
        <v>441</v>
      </c>
      <c r="AP84">
        <v>6.22</v>
      </c>
      <c r="AQ84">
        <v>7.94</v>
      </c>
      <c r="AR84">
        <v>18.940000000000001</v>
      </c>
      <c r="AS84">
        <v>8.51</v>
      </c>
      <c r="AT84">
        <v>7.03</v>
      </c>
      <c r="AU84">
        <v>8.2799999999999994</v>
      </c>
      <c r="AV84">
        <v>6.15</v>
      </c>
      <c r="AW84">
        <v>9.0299999999999994</v>
      </c>
      <c r="AX84">
        <v>9.2100000000000009</v>
      </c>
      <c r="AY84">
        <v>6.94</v>
      </c>
      <c r="AZ84">
        <v>13.39</v>
      </c>
      <c r="BA84">
        <v>30.64</v>
      </c>
      <c r="BB84">
        <v>10.119999999999999</v>
      </c>
      <c r="BC84">
        <v>5.73</v>
      </c>
      <c r="BD84">
        <v>2.33</v>
      </c>
      <c r="BE84">
        <v>4.38</v>
      </c>
      <c r="BF84">
        <v>14.02</v>
      </c>
      <c r="BG84" t="s">
        <v>443</v>
      </c>
    </row>
    <row r="85" spans="1:59" x14ac:dyDescent="0.25">
      <c r="A85" t="s">
        <v>141</v>
      </c>
      <c r="B85">
        <v>652</v>
      </c>
      <c r="C85" t="s">
        <v>4</v>
      </c>
      <c r="D85" t="s">
        <v>15</v>
      </c>
      <c r="E85" t="s">
        <v>16</v>
      </c>
      <c r="F85">
        <v>3.03</v>
      </c>
      <c r="G85">
        <v>9.56</v>
      </c>
      <c r="H85">
        <v>10.07</v>
      </c>
      <c r="I85">
        <v>17.68</v>
      </c>
      <c r="J85">
        <v>18.13</v>
      </c>
      <c r="K85">
        <v>29.82</v>
      </c>
      <c r="L85">
        <v>56.08</v>
      </c>
      <c r="M85">
        <v>116.45</v>
      </c>
      <c r="N85">
        <v>73.09</v>
      </c>
      <c r="O85">
        <v>54.44</v>
      </c>
      <c r="P85">
        <v>50.01</v>
      </c>
      <c r="Q85">
        <v>116.5</v>
      </c>
      <c r="R85">
        <v>22.49</v>
      </c>
      <c r="S85">
        <v>122.25</v>
      </c>
      <c r="T85">
        <v>40.03</v>
      </c>
      <c r="U85">
        <v>10.3</v>
      </c>
      <c r="V85">
        <v>24.54</v>
      </c>
      <c r="W85">
        <v>39.76</v>
      </c>
      <c r="X85">
        <v>31.37</v>
      </c>
      <c r="Y85">
        <v>25.24</v>
      </c>
      <c r="Z85">
        <v>37.24</v>
      </c>
      <c r="AA85">
        <v>18.100000000000001</v>
      </c>
      <c r="AB85">
        <v>10.050000000000001</v>
      </c>
      <c r="AC85">
        <v>24.94</v>
      </c>
      <c r="AD85">
        <v>24.87</v>
      </c>
      <c r="AE85">
        <v>59.32</v>
      </c>
      <c r="AF85">
        <v>44.49</v>
      </c>
      <c r="AG85">
        <v>24.83</v>
      </c>
      <c r="AH85">
        <v>19.21</v>
      </c>
      <c r="AI85">
        <v>12.47</v>
      </c>
      <c r="AJ85">
        <v>25.11</v>
      </c>
      <c r="AK85">
        <v>32.93</v>
      </c>
      <c r="AL85">
        <v>14.85</v>
      </c>
      <c r="AM85">
        <v>26.63</v>
      </c>
      <c r="AN85">
        <v>12.67</v>
      </c>
      <c r="AO85">
        <v>15.1</v>
      </c>
      <c r="AP85">
        <v>11.68</v>
      </c>
      <c r="AQ85">
        <v>10.73</v>
      </c>
      <c r="AR85">
        <v>16.5</v>
      </c>
      <c r="AS85">
        <v>13.14</v>
      </c>
      <c r="AT85">
        <v>6.7</v>
      </c>
      <c r="AU85">
        <v>7.68</v>
      </c>
      <c r="AV85">
        <v>7.07</v>
      </c>
      <c r="AW85">
        <v>11.67</v>
      </c>
      <c r="AX85">
        <v>15.49</v>
      </c>
      <c r="AY85">
        <v>17.149999999999999</v>
      </c>
      <c r="AZ85">
        <v>17.440000000000001</v>
      </c>
      <c r="BA85">
        <v>12.37</v>
      </c>
      <c r="BB85">
        <v>9.84</v>
      </c>
      <c r="BC85">
        <v>7.18</v>
      </c>
      <c r="BD85">
        <v>9.9499999999999993</v>
      </c>
      <c r="BE85">
        <v>9.9700000000000006</v>
      </c>
      <c r="BF85">
        <v>31.92</v>
      </c>
      <c r="BG85" t="s">
        <v>17</v>
      </c>
    </row>
    <row r="86" spans="1:59" x14ac:dyDescent="0.25">
      <c r="A86" t="s">
        <v>142</v>
      </c>
      <c r="B86">
        <v>656</v>
      </c>
      <c r="C86" t="s">
        <v>143</v>
      </c>
      <c r="D86" t="s">
        <v>15</v>
      </c>
      <c r="E86" t="s">
        <v>16</v>
      </c>
      <c r="F86">
        <v>4.33</v>
      </c>
      <c r="G86">
        <v>5.62</v>
      </c>
      <c r="H86">
        <v>5.58</v>
      </c>
      <c r="I86">
        <v>9.9600000000000009</v>
      </c>
      <c r="J86">
        <v>4.1500000000000004</v>
      </c>
      <c r="K86">
        <v>4.82</v>
      </c>
      <c r="L86">
        <v>6.2</v>
      </c>
      <c r="M86">
        <v>4.6100000000000003</v>
      </c>
      <c r="N86">
        <v>6.66</v>
      </c>
      <c r="O86">
        <v>11.22</v>
      </c>
      <c r="P86">
        <v>39.99</v>
      </c>
      <c r="Q86">
        <v>35</v>
      </c>
      <c r="R86">
        <v>29.92</v>
      </c>
      <c r="S86">
        <v>30.26</v>
      </c>
      <c r="T86">
        <v>26.01</v>
      </c>
      <c r="U86">
        <v>19.04</v>
      </c>
      <c r="V86">
        <v>64.7</v>
      </c>
      <c r="W86">
        <v>36.89</v>
      </c>
      <c r="X86">
        <v>27.29</v>
      </c>
      <c r="Y86">
        <v>28.26</v>
      </c>
      <c r="Z86">
        <v>25.69</v>
      </c>
      <c r="AA86">
        <v>19.68</v>
      </c>
      <c r="AB86">
        <v>16.559999999999999</v>
      </c>
      <c r="AC86">
        <v>7.14</v>
      </c>
      <c r="AD86">
        <v>4.22</v>
      </c>
      <c r="AE86">
        <v>5.55</v>
      </c>
      <c r="AF86">
        <v>2.99</v>
      </c>
      <c r="AG86">
        <v>1.94</v>
      </c>
      <c r="AH86">
        <v>5.0999999999999996</v>
      </c>
      <c r="AI86">
        <v>4.55</v>
      </c>
      <c r="AJ86">
        <v>6.77</v>
      </c>
      <c r="AK86">
        <v>5.38</v>
      </c>
      <c r="AL86">
        <v>2.96</v>
      </c>
      <c r="AM86">
        <v>11.04</v>
      </c>
      <c r="AN86">
        <v>17.46</v>
      </c>
      <c r="AO86">
        <v>31.36</v>
      </c>
      <c r="AP86">
        <v>34.700000000000003</v>
      </c>
      <c r="AQ86">
        <v>22.86</v>
      </c>
      <c r="AR86">
        <v>18.37</v>
      </c>
      <c r="AS86">
        <v>4.68</v>
      </c>
      <c r="AT86">
        <v>15.47</v>
      </c>
      <c r="AU86">
        <v>21.35</v>
      </c>
      <c r="AV86">
        <v>15.23</v>
      </c>
      <c r="AW86">
        <v>11.89</v>
      </c>
      <c r="AX86">
        <v>9.7100000000000009</v>
      </c>
      <c r="AY86">
        <v>8.15</v>
      </c>
      <c r="AZ86">
        <v>8.17</v>
      </c>
      <c r="BA86">
        <v>8.91</v>
      </c>
      <c r="BB86">
        <v>9.83</v>
      </c>
      <c r="BC86">
        <v>9.4700000000000006</v>
      </c>
      <c r="BD86">
        <v>10.6</v>
      </c>
      <c r="BE86">
        <v>12.6</v>
      </c>
      <c r="BF86">
        <v>12.72</v>
      </c>
      <c r="BG86" t="s">
        <v>17</v>
      </c>
    </row>
    <row r="87" spans="1:59" x14ac:dyDescent="0.25">
      <c r="A87" t="s">
        <v>339</v>
      </c>
      <c r="B87">
        <v>734</v>
      </c>
      <c r="C87" t="s">
        <v>340</v>
      </c>
      <c r="D87" t="s">
        <v>15</v>
      </c>
      <c r="E87" t="s">
        <v>416</v>
      </c>
      <c r="G87">
        <v>37</v>
      </c>
      <c r="H87">
        <v>5.2</v>
      </c>
      <c r="I87">
        <v>4.5</v>
      </c>
      <c r="K87">
        <v>17.100000000000001</v>
      </c>
      <c r="L87">
        <v>18.5</v>
      </c>
      <c r="M87">
        <v>24.7</v>
      </c>
      <c r="Q87">
        <v>13.5</v>
      </c>
      <c r="R87">
        <v>1.1000000000000001</v>
      </c>
      <c r="S87">
        <v>5</v>
      </c>
      <c r="T87">
        <v>2.8</v>
      </c>
      <c r="U87">
        <v>0.1</v>
      </c>
      <c r="W87">
        <v>6.9</v>
      </c>
      <c r="X87">
        <v>3.2</v>
      </c>
      <c r="Y87">
        <v>-0.1</v>
      </c>
      <c r="Z87">
        <v>0.2</v>
      </c>
      <c r="AD87">
        <v>-22.2</v>
      </c>
      <c r="AQ87">
        <v>2.6</v>
      </c>
      <c r="AR87">
        <v>63.24</v>
      </c>
      <c r="AS87">
        <v>11.96</v>
      </c>
      <c r="AT87">
        <v>3.37</v>
      </c>
      <c r="AU87">
        <v>0.95</v>
      </c>
      <c r="AV87">
        <v>14.39</v>
      </c>
      <c r="AW87">
        <v>2.39</v>
      </c>
      <c r="AX87">
        <v>1.1000000000000001</v>
      </c>
      <c r="AY87">
        <v>-1.93</v>
      </c>
      <c r="AZ87">
        <v>-8.25</v>
      </c>
      <c r="BA87">
        <v>12.1</v>
      </c>
      <c r="BB87">
        <v>9.7100000000000009</v>
      </c>
      <c r="BC87">
        <v>6.11</v>
      </c>
      <c r="BD87">
        <v>14.7</v>
      </c>
      <c r="BG87" t="s">
        <v>419</v>
      </c>
    </row>
    <row r="88" spans="1:59" x14ac:dyDescent="0.25">
      <c r="A88" t="s">
        <v>341</v>
      </c>
      <c r="B88">
        <v>718</v>
      </c>
      <c r="C88" t="s">
        <v>342</v>
      </c>
      <c r="D88" t="s">
        <v>15</v>
      </c>
      <c r="E88" t="s">
        <v>416</v>
      </c>
      <c r="F88">
        <v>0</v>
      </c>
      <c r="G88">
        <v>1.9</v>
      </c>
      <c r="H88">
        <v>0.9</v>
      </c>
      <c r="I88">
        <v>3.7</v>
      </c>
      <c r="J88">
        <v>-0.9</v>
      </c>
      <c r="K88">
        <v>1.9</v>
      </c>
      <c r="L88">
        <v>13.8</v>
      </c>
      <c r="M88">
        <v>4.8</v>
      </c>
      <c r="N88">
        <v>8.5</v>
      </c>
      <c r="O88">
        <v>6.4</v>
      </c>
      <c r="P88">
        <v>12</v>
      </c>
      <c r="Q88">
        <v>60.7</v>
      </c>
      <c r="R88">
        <v>32.6</v>
      </c>
      <c r="S88">
        <v>8.6999999999999993</v>
      </c>
      <c r="T88">
        <v>-0.3</v>
      </c>
      <c r="U88">
        <v>11.3</v>
      </c>
      <c r="V88">
        <v>24.3</v>
      </c>
      <c r="W88">
        <v>13</v>
      </c>
      <c r="X88">
        <v>12.3</v>
      </c>
      <c r="Y88">
        <v>19.5</v>
      </c>
      <c r="Z88">
        <v>2</v>
      </c>
      <c r="AA88">
        <v>16</v>
      </c>
      <c r="AB88">
        <v>28.4</v>
      </c>
      <c r="AC88">
        <v>2</v>
      </c>
      <c r="AD88">
        <v>30.3</v>
      </c>
      <c r="AE88">
        <v>38.4</v>
      </c>
      <c r="AF88">
        <v>1.5</v>
      </c>
      <c r="AG88">
        <v>-4.7</v>
      </c>
      <c r="AH88">
        <v>0.8</v>
      </c>
      <c r="AI88">
        <v>0.5</v>
      </c>
      <c r="AJ88">
        <v>0.3</v>
      </c>
      <c r="AK88">
        <v>0</v>
      </c>
      <c r="AL88">
        <v>11.3</v>
      </c>
      <c r="AN88">
        <v>0.4</v>
      </c>
      <c r="AO88">
        <v>1.7</v>
      </c>
      <c r="AP88">
        <v>1</v>
      </c>
      <c r="AQ88">
        <v>5.5</v>
      </c>
      <c r="AR88">
        <v>33.299999999999997</v>
      </c>
      <c r="AS88">
        <v>31.9</v>
      </c>
      <c r="AT88">
        <v>9.1</v>
      </c>
      <c r="AU88">
        <v>4.22</v>
      </c>
      <c r="AV88">
        <v>5.96</v>
      </c>
      <c r="AW88">
        <v>6.76</v>
      </c>
      <c r="AX88">
        <v>1.1000000000000001</v>
      </c>
      <c r="AY88">
        <v>-1.93</v>
      </c>
      <c r="AZ88">
        <v>-8.25</v>
      </c>
      <c r="BA88">
        <v>12.1</v>
      </c>
      <c r="BB88">
        <v>9.7100000000000009</v>
      </c>
      <c r="BC88">
        <v>6.11</v>
      </c>
      <c r="BE88">
        <v>11.9</v>
      </c>
      <c r="BF88">
        <v>8.69</v>
      </c>
      <c r="BG88" t="s">
        <v>419</v>
      </c>
    </row>
    <row r="89" spans="1:59" x14ac:dyDescent="0.25">
      <c r="A89" t="s">
        <v>371</v>
      </c>
      <c r="B89">
        <v>298</v>
      </c>
      <c r="C89" t="s">
        <v>372</v>
      </c>
      <c r="D89" t="s">
        <v>15</v>
      </c>
      <c r="E89" t="s">
        <v>462</v>
      </c>
      <c r="F89">
        <v>13.41</v>
      </c>
      <c r="G89">
        <v>21.18</v>
      </c>
      <c r="H89">
        <v>89.84</v>
      </c>
      <c r="I89">
        <v>114.35</v>
      </c>
      <c r="J89">
        <v>79.02</v>
      </c>
      <c r="K89">
        <v>72.38</v>
      </c>
      <c r="L89">
        <v>50.57</v>
      </c>
      <c r="M89">
        <v>50.33</v>
      </c>
      <c r="N89">
        <v>48.58</v>
      </c>
      <c r="O89">
        <v>80.41</v>
      </c>
      <c r="P89">
        <v>41.74</v>
      </c>
      <c r="Q89">
        <v>23.45</v>
      </c>
      <c r="R89">
        <v>12.9</v>
      </c>
      <c r="S89">
        <v>73.48</v>
      </c>
      <c r="T89">
        <v>77.38</v>
      </c>
      <c r="U89">
        <v>76.569999999999993</v>
      </c>
      <c r="V89">
        <v>67.17</v>
      </c>
      <c r="W89">
        <v>63.22</v>
      </c>
      <c r="X89">
        <v>57.44</v>
      </c>
      <c r="Y89">
        <v>73.180000000000007</v>
      </c>
      <c r="Z89">
        <v>107.68</v>
      </c>
      <c r="AA89">
        <v>87.62</v>
      </c>
      <c r="AB89">
        <v>58.32</v>
      </c>
      <c r="AC89">
        <v>33.369999999999997</v>
      </c>
      <c r="AD89">
        <v>34.200000000000003</v>
      </c>
      <c r="AE89">
        <v>37.71</v>
      </c>
      <c r="AF89">
        <v>25.02</v>
      </c>
      <c r="AG89">
        <v>16.36</v>
      </c>
      <c r="AH89">
        <v>9.2899999999999991</v>
      </c>
      <c r="AI89">
        <v>-0.88</v>
      </c>
      <c r="AJ89">
        <v>6.84</v>
      </c>
      <c r="AK89">
        <v>6.58</v>
      </c>
      <c r="AL89">
        <v>31.93</v>
      </c>
      <c r="AM89">
        <v>38.92</v>
      </c>
      <c r="AN89">
        <v>14.69</v>
      </c>
      <c r="AO89">
        <v>-2.57</v>
      </c>
      <c r="AP89">
        <v>5.92</v>
      </c>
      <c r="AQ89">
        <v>11.81</v>
      </c>
      <c r="AR89">
        <v>16.940000000000001</v>
      </c>
      <c r="AS89">
        <v>2.11</v>
      </c>
      <c r="AT89">
        <v>7.61</v>
      </c>
      <c r="AU89">
        <v>15.93</v>
      </c>
      <c r="AV89">
        <v>6.43</v>
      </c>
      <c r="AW89">
        <v>3.94</v>
      </c>
      <c r="AX89">
        <v>10.41</v>
      </c>
      <c r="AY89">
        <v>6.83</v>
      </c>
      <c r="AZ89">
        <v>3.35</v>
      </c>
      <c r="BA89">
        <v>1.67</v>
      </c>
      <c r="BB89">
        <v>9.67</v>
      </c>
      <c r="BC89">
        <v>12.78</v>
      </c>
      <c r="BD89">
        <v>10.46</v>
      </c>
      <c r="BE89">
        <v>14.42</v>
      </c>
      <c r="BF89">
        <v>14.19</v>
      </c>
      <c r="BG89" t="s">
        <v>463</v>
      </c>
    </row>
    <row r="90" spans="1:59" x14ac:dyDescent="0.25">
      <c r="A90" t="s">
        <v>256</v>
      </c>
      <c r="B90">
        <v>676</v>
      </c>
      <c r="C90" t="s">
        <v>257</v>
      </c>
      <c r="D90" t="s">
        <v>15</v>
      </c>
      <c r="E90" t="s">
        <v>16</v>
      </c>
      <c r="F90">
        <v>9.5299999999999994</v>
      </c>
      <c r="G90">
        <v>8.1999999999999993</v>
      </c>
      <c r="H90">
        <v>3.6</v>
      </c>
      <c r="I90">
        <v>5.08</v>
      </c>
      <c r="J90">
        <v>15.51</v>
      </c>
      <c r="K90">
        <v>15.54</v>
      </c>
      <c r="L90">
        <v>4.34</v>
      </c>
      <c r="M90">
        <v>4.07</v>
      </c>
      <c r="N90">
        <v>10.75</v>
      </c>
      <c r="O90">
        <v>13.07</v>
      </c>
      <c r="P90">
        <v>19.190000000000001</v>
      </c>
      <c r="Q90">
        <v>12</v>
      </c>
      <c r="R90">
        <v>9.52</v>
      </c>
      <c r="S90">
        <v>13.77</v>
      </c>
      <c r="T90">
        <v>19.75</v>
      </c>
      <c r="U90">
        <v>10.64</v>
      </c>
      <c r="V90">
        <v>14.18</v>
      </c>
      <c r="W90">
        <v>25.05</v>
      </c>
      <c r="X90">
        <v>33.840000000000003</v>
      </c>
      <c r="Y90">
        <v>12.45</v>
      </c>
      <c r="Z90">
        <v>11.86</v>
      </c>
      <c r="AA90">
        <v>8.23</v>
      </c>
      <c r="AB90">
        <v>23.24</v>
      </c>
      <c r="AC90">
        <v>22.77</v>
      </c>
      <c r="AD90">
        <v>34.659999999999997</v>
      </c>
      <c r="AE90">
        <v>83.15</v>
      </c>
      <c r="AF90">
        <v>37.729999999999997</v>
      </c>
      <c r="AG90">
        <v>9.14</v>
      </c>
      <c r="AH90">
        <v>29.78</v>
      </c>
      <c r="AI90">
        <v>44.76</v>
      </c>
      <c r="AJ90">
        <v>29.6</v>
      </c>
      <c r="AK90">
        <v>7.64</v>
      </c>
      <c r="AL90">
        <v>7.71</v>
      </c>
      <c r="AM90">
        <v>7.83</v>
      </c>
      <c r="AN90">
        <v>7.98</v>
      </c>
      <c r="AO90">
        <v>8.16</v>
      </c>
      <c r="AP90">
        <v>8.34</v>
      </c>
      <c r="AQ90">
        <v>8.52</v>
      </c>
      <c r="AR90">
        <v>8.7200000000000006</v>
      </c>
      <c r="AS90">
        <v>8.42</v>
      </c>
      <c r="AT90">
        <v>7.41</v>
      </c>
      <c r="AU90">
        <v>7.62</v>
      </c>
      <c r="AV90">
        <v>21.3</v>
      </c>
      <c r="AW90">
        <v>28.28</v>
      </c>
      <c r="AX90">
        <v>23.77</v>
      </c>
      <c r="AY90">
        <v>21.86</v>
      </c>
      <c r="AZ90">
        <v>21.73</v>
      </c>
      <c r="BA90">
        <v>11.54</v>
      </c>
      <c r="BB90">
        <v>9.2200000000000006</v>
      </c>
      <c r="BC90">
        <v>9.3800000000000008</v>
      </c>
      <c r="BD90">
        <v>8.6300000000000008</v>
      </c>
      <c r="BE90">
        <v>9.34</v>
      </c>
      <c r="BF90">
        <v>18.45</v>
      </c>
      <c r="BG90" t="s">
        <v>17</v>
      </c>
    </row>
    <row r="91" spans="1:59" x14ac:dyDescent="0.25">
      <c r="A91" t="s">
        <v>214</v>
      </c>
      <c r="B91">
        <v>362</v>
      </c>
      <c r="C91" t="s">
        <v>215</v>
      </c>
      <c r="D91" t="s">
        <v>15</v>
      </c>
      <c r="E91" t="s">
        <v>416</v>
      </c>
      <c r="F91">
        <v>5.2</v>
      </c>
      <c r="G91">
        <v>1.6</v>
      </c>
      <c r="H91">
        <v>3.7</v>
      </c>
      <c r="I91">
        <v>4.0999999999999996</v>
      </c>
      <c r="J91">
        <v>62.3</v>
      </c>
      <c r="K91">
        <v>7.1</v>
      </c>
      <c r="L91">
        <v>14.4</v>
      </c>
      <c r="M91">
        <v>8.4</v>
      </c>
      <c r="N91">
        <v>10.8</v>
      </c>
      <c r="O91">
        <v>29.2</v>
      </c>
      <c r="P91">
        <v>52.6</v>
      </c>
      <c r="Q91">
        <v>7.9</v>
      </c>
      <c r="R91">
        <v>2.6</v>
      </c>
      <c r="S91">
        <v>-0.1</v>
      </c>
      <c r="T91">
        <v>3.6</v>
      </c>
      <c r="U91">
        <v>0.3</v>
      </c>
      <c r="V91">
        <v>-11.9</v>
      </c>
      <c r="W91">
        <v>-1.4</v>
      </c>
      <c r="X91">
        <v>7.6</v>
      </c>
      <c r="Y91">
        <v>8.3000000000000007</v>
      </c>
      <c r="Z91">
        <v>5.0999999999999996</v>
      </c>
      <c r="AA91">
        <v>3</v>
      </c>
      <c r="AB91">
        <v>4.3</v>
      </c>
      <c r="AC91">
        <v>-0.5</v>
      </c>
      <c r="AD91">
        <v>-0.9</v>
      </c>
      <c r="AE91">
        <v>1.3</v>
      </c>
      <c r="AF91">
        <v>4.4000000000000004</v>
      </c>
      <c r="AG91">
        <v>1.8</v>
      </c>
      <c r="AH91">
        <v>-2.8</v>
      </c>
      <c r="AI91">
        <v>0.6</v>
      </c>
      <c r="AJ91">
        <v>9.3000000000000007</v>
      </c>
      <c r="AK91">
        <v>-1.3</v>
      </c>
      <c r="AL91">
        <v>-1.6</v>
      </c>
      <c r="AM91">
        <v>3</v>
      </c>
      <c r="AN91">
        <v>3.5</v>
      </c>
      <c r="AO91">
        <v>7.7</v>
      </c>
      <c r="AP91">
        <v>5.0999999999999996</v>
      </c>
      <c r="AQ91">
        <v>1.48</v>
      </c>
      <c r="AR91">
        <v>5.98</v>
      </c>
      <c r="AS91">
        <v>-4.58</v>
      </c>
      <c r="AT91">
        <v>6.31</v>
      </c>
      <c r="AU91">
        <v>2.25</v>
      </c>
      <c r="AV91">
        <v>1.26</v>
      </c>
      <c r="AW91">
        <v>-4.17</v>
      </c>
      <c r="AX91">
        <v>5.03</v>
      </c>
      <c r="AY91">
        <v>6.57</v>
      </c>
      <c r="AZ91">
        <v>-3.23</v>
      </c>
      <c r="BA91">
        <v>7</v>
      </c>
      <c r="BB91">
        <v>9.14</v>
      </c>
      <c r="BC91">
        <v>-1.94</v>
      </c>
      <c r="BD91">
        <v>-4.7</v>
      </c>
      <c r="BE91">
        <v>6.83</v>
      </c>
      <c r="BF91">
        <v>15.45</v>
      </c>
      <c r="BG91" t="s">
        <v>419</v>
      </c>
    </row>
    <row r="92" spans="1:59" x14ac:dyDescent="0.25">
      <c r="A92" t="s">
        <v>355</v>
      </c>
      <c r="B92">
        <v>866</v>
      </c>
      <c r="C92" t="s">
        <v>356</v>
      </c>
      <c r="D92" t="s">
        <v>15</v>
      </c>
      <c r="E92" t="s">
        <v>425</v>
      </c>
      <c r="F92">
        <v>-2.5</v>
      </c>
      <c r="G92">
        <v>0.9</v>
      </c>
      <c r="H92">
        <v>9.5</v>
      </c>
      <c r="I92">
        <v>30.9</v>
      </c>
      <c r="J92">
        <v>16.899999999999999</v>
      </c>
      <c r="K92">
        <v>7.4</v>
      </c>
      <c r="L92">
        <v>3.3</v>
      </c>
      <c r="M92">
        <v>18</v>
      </c>
      <c r="N92">
        <v>13</v>
      </c>
      <c r="O92">
        <v>2.5</v>
      </c>
      <c r="P92">
        <v>21.8</v>
      </c>
      <c r="Q92">
        <v>20.9</v>
      </c>
      <c r="R92">
        <v>14.9</v>
      </c>
      <c r="S92">
        <v>9.6999999999999993</v>
      </c>
      <c r="T92">
        <v>-6.4</v>
      </c>
      <c r="U92">
        <v>18.899999999999999</v>
      </c>
      <c r="V92">
        <v>25.5</v>
      </c>
      <c r="W92">
        <v>3.5</v>
      </c>
      <c r="X92">
        <v>10</v>
      </c>
      <c r="Y92">
        <v>-1.3</v>
      </c>
      <c r="Z92">
        <v>7.6</v>
      </c>
      <c r="AA92">
        <v>6.3</v>
      </c>
      <c r="AB92">
        <v>12.3</v>
      </c>
      <c r="AC92">
        <v>-3.9</v>
      </c>
      <c r="AD92">
        <v>-0.8</v>
      </c>
      <c r="AE92">
        <v>3.1</v>
      </c>
      <c r="AF92">
        <v>7.3</v>
      </c>
      <c r="AG92">
        <v>3.1</v>
      </c>
      <c r="AH92">
        <v>6.2</v>
      </c>
      <c r="AI92">
        <v>5.4</v>
      </c>
      <c r="AJ92">
        <v>0.3</v>
      </c>
      <c r="AK92">
        <v>11.8</v>
      </c>
      <c r="AL92">
        <v>16.8</v>
      </c>
      <c r="AM92">
        <v>9.6</v>
      </c>
      <c r="AN92">
        <v>9.1</v>
      </c>
      <c r="AO92">
        <v>6</v>
      </c>
      <c r="AP92">
        <v>2.94</v>
      </c>
      <c r="AQ92">
        <v>7.35</v>
      </c>
      <c r="AR92">
        <v>7.69</v>
      </c>
      <c r="AS92">
        <v>7.85</v>
      </c>
      <c r="AT92">
        <v>2.98</v>
      </c>
      <c r="AU92">
        <v>6.57</v>
      </c>
      <c r="AV92">
        <v>1.47</v>
      </c>
      <c r="AW92">
        <v>1.86</v>
      </c>
      <c r="AX92">
        <v>3.65</v>
      </c>
      <c r="AY92">
        <v>1.86</v>
      </c>
      <c r="AZ92">
        <v>1.33</v>
      </c>
      <c r="BA92">
        <v>8.6</v>
      </c>
      <c r="BB92">
        <v>9.1</v>
      </c>
      <c r="BC92">
        <v>1.73</v>
      </c>
      <c r="BD92">
        <v>1.9</v>
      </c>
      <c r="BE92">
        <v>7.24</v>
      </c>
      <c r="BF92">
        <v>10.24</v>
      </c>
      <c r="BG92" t="s">
        <v>426</v>
      </c>
    </row>
    <row r="93" spans="1:59" x14ac:dyDescent="0.25">
      <c r="A93" t="s">
        <v>369</v>
      </c>
      <c r="B93">
        <v>926</v>
      </c>
      <c r="C93" t="s">
        <v>370</v>
      </c>
      <c r="D93" t="s">
        <v>15</v>
      </c>
      <c r="E93" t="s">
        <v>441</v>
      </c>
      <c r="AS93">
        <v>19.41</v>
      </c>
      <c r="AT93">
        <v>8.59</v>
      </c>
      <c r="AU93">
        <v>7.7</v>
      </c>
      <c r="AV93">
        <v>3.32</v>
      </c>
      <c r="AW93">
        <v>0.23</v>
      </c>
      <c r="AX93">
        <v>9.86</v>
      </c>
      <c r="AY93">
        <v>40.39</v>
      </c>
      <c r="AZ93">
        <v>11</v>
      </c>
      <c r="BA93">
        <v>7.33</v>
      </c>
      <c r="BB93">
        <v>9.09</v>
      </c>
      <c r="BC93">
        <v>6.77</v>
      </c>
      <c r="BD93">
        <v>3.3</v>
      </c>
      <c r="BE93">
        <v>6.87</v>
      </c>
      <c r="BF93">
        <v>14.62</v>
      </c>
      <c r="BG93" t="s">
        <v>442</v>
      </c>
    </row>
    <row r="94" spans="1:59" x14ac:dyDescent="0.25">
      <c r="A94" t="s">
        <v>331</v>
      </c>
      <c r="B94">
        <v>366</v>
      </c>
      <c r="C94" t="s">
        <v>332</v>
      </c>
      <c r="D94" t="s">
        <v>15</v>
      </c>
      <c r="E94" t="s">
        <v>425</v>
      </c>
      <c r="G94">
        <v>-2</v>
      </c>
      <c r="H94">
        <v>2.7</v>
      </c>
      <c r="I94">
        <v>22.1</v>
      </c>
      <c r="J94">
        <v>15.9</v>
      </c>
      <c r="K94">
        <v>6.5</v>
      </c>
      <c r="L94">
        <v>9.1</v>
      </c>
      <c r="M94">
        <v>6.5</v>
      </c>
      <c r="N94">
        <v>4.0999999999999996</v>
      </c>
      <c r="O94">
        <v>12</v>
      </c>
      <c r="P94">
        <v>11.3</v>
      </c>
      <c r="Q94">
        <v>8.1999999999999993</v>
      </c>
      <c r="R94">
        <v>3.3</v>
      </c>
      <c r="S94">
        <v>4.5</v>
      </c>
      <c r="T94">
        <v>1.4</v>
      </c>
      <c r="U94">
        <v>9.8000000000000007</v>
      </c>
      <c r="V94">
        <v>25.6</v>
      </c>
      <c r="W94">
        <v>79.400000000000006</v>
      </c>
      <c r="X94">
        <v>4.5999999999999996</v>
      </c>
      <c r="Y94">
        <v>1.6</v>
      </c>
      <c r="Z94">
        <v>29.9</v>
      </c>
      <c r="AA94">
        <v>18.7</v>
      </c>
      <c r="AB94">
        <v>54.9</v>
      </c>
      <c r="AC94">
        <v>163.9</v>
      </c>
      <c r="AD94">
        <v>387.4</v>
      </c>
      <c r="AE94">
        <v>231.7</v>
      </c>
      <c r="AF94">
        <v>-7.3</v>
      </c>
      <c r="AG94">
        <v>-0.8</v>
      </c>
      <c r="AH94">
        <v>14.4</v>
      </c>
      <c r="AI94">
        <v>90.5</v>
      </c>
      <c r="AJ94">
        <v>65.7</v>
      </c>
      <c r="AK94">
        <v>24.3</v>
      </c>
      <c r="AL94">
        <v>18.100000000000001</v>
      </c>
      <c r="AO94">
        <v>10.4</v>
      </c>
      <c r="AP94">
        <v>4.8</v>
      </c>
      <c r="AQ94">
        <v>8.4</v>
      </c>
      <c r="AR94">
        <v>24.6</v>
      </c>
      <c r="AT94">
        <v>10.3</v>
      </c>
      <c r="AU94">
        <v>16.600000000000001</v>
      </c>
      <c r="AZ94">
        <v>55.95</v>
      </c>
      <c r="BA94">
        <v>33.01</v>
      </c>
      <c r="BB94">
        <v>8.9600000000000009</v>
      </c>
      <c r="BC94">
        <v>5.24</v>
      </c>
      <c r="BD94">
        <v>43.36</v>
      </c>
      <c r="BE94">
        <v>61.27</v>
      </c>
      <c r="BF94">
        <v>51.96</v>
      </c>
      <c r="BG94" t="s">
        <v>426</v>
      </c>
    </row>
    <row r="95" spans="1:59" x14ac:dyDescent="0.25">
      <c r="A95" t="s">
        <v>218</v>
      </c>
      <c r="B95">
        <v>666</v>
      </c>
      <c r="C95" t="s">
        <v>219</v>
      </c>
      <c r="D95" t="s">
        <v>15</v>
      </c>
      <c r="E95" t="s">
        <v>416</v>
      </c>
      <c r="J95">
        <v>37.6</v>
      </c>
      <c r="K95">
        <v>18</v>
      </c>
      <c r="L95">
        <v>22.2</v>
      </c>
      <c r="M95">
        <v>16.3</v>
      </c>
      <c r="N95">
        <v>12.1</v>
      </c>
      <c r="O95">
        <v>44.6</v>
      </c>
      <c r="P95">
        <v>12.8</v>
      </c>
      <c r="Q95">
        <v>30.6</v>
      </c>
      <c r="R95">
        <v>9</v>
      </c>
      <c r="S95">
        <v>9.4</v>
      </c>
      <c r="T95">
        <v>-0.8</v>
      </c>
      <c r="U95">
        <v>43.7</v>
      </c>
      <c r="V95">
        <v>25.8</v>
      </c>
      <c r="W95">
        <v>-2.8</v>
      </c>
      <c r="X95">
        <v>9.1</v>
      </c>
      <c r="Y95">
        <v>32.9</v>
      </c>
      <c r="Z95">
        <v>-1.7</v>
      </c>
      <c r="AA95">
        <v>58.6</v>
      </c>
      <c r="AB95">
        <v>4.5999999999999996</v>
      </c>
      <c r="AC95">
        <v>10.9</v>
      </c>
      <c r="AD95">
        <v>11.5</v>
      </c>
      <c r="AE95">
        <v>3.2</v>
      </c>
      <c r="AF95">
        <v>8.6999999999999993</v>
      </c>
      <c r="AG95">
        <v>8.5</v>
      </c>
      <c r="AH95">
        <v>6.4</v>
      </c>
      <c r="AI95">
        <v>3.4</v>
      </c>
      <c r="AJ95">
        <v>5.0999999999999996</v>
      </c>
      <c r="AK95">
        <v>12.2</v>
      </c>
      <c r="AL95">
        <v>11.2</v>
      </c>
      <c r="AM95">
        <v>8.1</v>
      </c>
      <c r="AN95">
        <v>5.5</v>
      </c>
      <c r="AO95">
        <v>7.6</v>
      </c>
      <c r="AP95">
        <v>8.3699999999999992</v>
      </c>
      <c r="AQ95">
        <v>8.07</v>
      </c>
      <c r="AR95">
        <v>14.73</v>
      </c>
      <c r="AS95">
        <v>-0.26</v>
      </c>
      <c r="AT95">
        <v>3.34</v>
      </c>
      <c r="AU95">
        <v>11.51</v>
      </c>
      <c r="AV95">
        <v>8.35</v>
      </c>
      <c r="AW95">
        <v>10.58</v>
      </c>
      <c r="AX95">
        <v>7.71</v>
      </c>
      <c r="AY95">
        <v>-6.87</v>
      </c>
      <c r="AZ95">
        <v>0.35</v>
      </c>
      <c r="BA95">
        <v>6.28</v>
      </c>
      <c r="BB95">
        <v>8.81</v>
      </c>
      <c r="BC95">
        <v>8</v>
      </c>
      <c r="BD95">
        <v>-1.93</v>
      </c>
      <c r="BE95">
        <v>6.87</v>
      </c>
      <c r="BF95">
        <v>16.55</v>
      </c>
      <c r="BG95" t="s">
        <v>418</v>
      </c>
    </row>
    <row r="96" spans="1:59" x14ac:dyDescent="0.25">
      <c r="A96" t="s">
        <v>329</v>
      </c>
      <c r="B96">
        <v>716</v>
      </c>
      <c r="C96" t="s">
        <v>330</v>
      </c>
      <c r="D96" t="s">
        <v>15</v>
      </c>
      <c r="E96" t="s">
        <v>425</v>
      </c>
      <c r="AH96">
        <v>51.6</v>
      </c>
      <c r="AK96">
        <v>3.7</v>
      </c>
      <c r="AL96">
        <v>10.1</v>
      </c>
      <c r="AM96">
        <v>9.3000000000000007</v>
      </c>
      <c r="AN96">
        <v>14.9</v>
      </c>
      <c r="AO96">
        <v>16.7</v>
      </c>
      <c r="AP96">
        <v>26.5</v>
      </c>
      <c r="AQ96">
        <v>21.7</v>
      </c>
      <c r="AR96">
        <v>37.9</v>
      </c>
      <c r="AS96">
        <v>21.2</v>
      </c>
      <c r="AT96">
        <v>16.420000000000002</v>
      </c>
      <c r="AU96">
        <v>15.8</v>
      </c>
      <c r="AV96">
        <v>12.21</v>
      </c>
      <c r="AW96">
        <v>9.4499999999999993</v>
      </c>
      <c r="AX96">
        <v>7.29</v>
      </c>
      <c r="AY96">
        <v>4.13</v>
      </c>
      <c r="AZ96">
        <v>5.62</v>
      </c>
      <c r="BA96">
        <v>6.58</v>
      </c>
      <c r="BB96">
        <v>8.68</v>
      </c>
      <c r="BC96">
        <v>9.81</v>
      </c>
      <c r="BG96" t="s">
        <v>426</v>
      </c>
    </row>
    <row r="97" spans="1:59" x14ac:dyDescent="0.25">
      <c r="A97" t="s">
        <v>371</v>
      </c>
      <c r="B97">
        <v>298</v>
      </c>
      <c r="C97" t="s">
        <v>372</v>
      </c>
      <c r="D97" t="s">
        <v>15</v>
      </c>
      <c r="E97" t="s">
        <v>425</v>
      </c>
      <c r="F97">
        <v>11.7</v>
      </c>
      <c r="G97">
        <v>24.5</v>
      </c>
      <c r="H97">
        <v>93.8</v>
      </c>
      <c r="J97">
        <v>72.5</v>
      </c>
      <c r="K97">
        <v>70.900000000000006</v>
      </c>
      <c r="L97">
        <v>47.6</v>
      </c>
      <c r="M97">
        <v>64</v>
      </c>
      <c r="N97">
        <v>44.5</v>
      </c>
      <c r="O97">
        <v>70.900000000000006</v>
      </c>
      <c r="P97">
        <v>57.9</v>
      </c>
      <c r="Q97">
        <v>25.6</v>
      </c>
      <c r="R97">
        <v>11.7</v>
      </c>
      <c r="S97">
        <v>54.1</v>
      </c>
      <c r="T97">
        <v>68.8</v>
      </c>
      <c r="U97">
        <v>63</v>
      </c>
      <c r="W97">
        <v>59.6</v>
      </c>
      <c r="X97">
        <v>57.9</v>
      </c>
      <c r="Y97">
        <v>80.599999999999994</v>
      </c>
      <c r="Z97">
        <v>120.6</v>
      </c>
      <c r="AA97">
        <v>85.4</v>
      </c>
      <c r="AB97">
        <v>60</v>
      </c>
      <c r="AC97">
        <v>51.4</v>
      </c>
      <c r="AD97">
        <v>40.6</v>
      </c>
      <c r="AE97">
        <v>41.5</v>
      </c>
      <c r="AF97">
        <v>23.6</v>
      </c>
      <c r="AG97">
        <v>18.399999999999999</v>
      </c>
      <c r="AH97">
        <v>10.5</v>
      </c>
      <c r="AI97">
        <v>2.82</v>
      </c>
      <c r="AJ97">
        <v>6.27</v>
      </c>
      <c r="AK97">
        <v>3.02</v>
      </c>
      <c r="AL97">
        <v>15.03</v>
      </c>
      <c r="AM97">
        <v>22.53</v>
      </c>
      <c r="AN97">
        <v>11.39</v>
      </c>
      <c r="AO97">
        <v>3.04</v>
      </c>
      <c r="AP97">
        <v>5.64</v>
      </c>
      <c r="AQ97">
        <v>16.149999999999999</v>
      </c>
      <c r="AR97">
        <v>13.7</v>
      </c>
      <c r="AS97">
        <v>5.2</v>
      </c>
      <c r="AT97">
        <v>5.99</v>
      </c>
      <c r="AU97">
        <v>9.5399999999999991</v>
      </c>
      <c r="AV97">
        <v>8.39</v>
      </c>
      <c r="AW97">
        <v>10.68</v>
      </c>
      <c r="AX97">
        <v>10.42</v>
      </c>
      <c r="AY97">
        <v>9.4700000000000006</v>
      </c>
      <c r="AZ97">
        <v>9.6199999999999992</v>
      </c>
      <c r="BA97">
        <v>2.81</v>
      </c>
      <c r="BB97">
        <v>8.34</v>
      </c>
      <c r="BC97">
        <v>8.76</v>
      </c>
      <c r="BD97">
        <v>13.76</v>
      </c>
      <c r="BE97">
        <v>6.8</v>
      </c>
      <c r="BF97">
        <v>10.95</v>
      </c>
      <c r="BG97" t="s">
        <v>426</v>
      </c>
    </row>
    <row r="98" spans="1:59" x14ac:dyDescent="0.25">
      <c r="A98" t="s">
        <v>359</v>
      </c>
      <c r="B98">
        <v>744</v>
      </c>
      <c r="C98" t="s">
        <v>360</v>
      </c>
      <c r="D98" t="s">
        <v>15</v>
      </c>
      <c r="E98" t="s">
        <v>462</v>
      </c>
      <c r="AG98">
        <v>2.41</v>
      </c>
      <c r="AH98">
        <v>3.18</v>
      </c>
      <c r="AI98">
        <v>0.38</v>
      </c>
      <c r="AJ98">
        <v>2.61</v>
      </c>
      <c r="AK98">
        <v>3.22</v>
      </c>
      <c r="AL98">
        <v>3.09</v>
      </c>
      <c r="AM98">
        <v>2.36</v>
      </c>
      <c r="AN98">
        <v>2.81</v>
      </c>
      <c r="AO98">
        <v>4.12</v>
      </c>
      <c r="AP98">
        <v>7.33</v>
      </c>
      <c r="AQ98">
        <v>3.23</v>
      </c>
      <c r="AR98">
        <v>11.71</v>
      </c>
      <c r="AS98">
        <v>2.88</v>
      </c>
      <c r="AT98">
        <v>2.65</v>
      </c>
      <c r="AU98">
        <v>5.82</v>
      </c>
      <c r="AV98">
        <v>5.1100000000000003</v>
      </c>
      <c r="AW98">
        <v>1.77</v>
      </c>
      <c r="AX98">
        <v>2.0499999999999998</v>
      </c>
      <c r="AY98">
        <v>5.05</v>
      </c>
      <c r="AZ98">
        <v>1.41</v>
      </c>
      <c r="BA98">
        <v>4.5999999999999996</v>
      </c>
      <c r="BB98">
        <v>7.94</v>
      </c>
      <c r="BC98">
        <v>5.98</v>
      </c>
      <c r="BD98">
        <v>1.86</v>
      </c>
      <c r="BE98">
        <v>9.27</v>
      </c>
      <c r="BF98">
        <v>10.78</v>
      </c>
      <c r="BG98" t="s">
        <v>463</v>
      </c>
    </row>
    <row r="99" spans="1:59" x14ac:dyDescent="0.25">
      <c r="A99" t="s">
        <v>329</v>
      </c>
      <c r="B99">
        <v>716</v>
      </c>
      <c r="C99" t="s">
        <v>330</v>
      </c>
      <c r="D99" t="s">
        <v>15</v>
      </c>
      <c r="E99" t="s">
        <v>16</v>
      </c>
      <c r="F99">
        <v>4.32</v>
      </c>
      <c r="G99">
        <v>5.65</v>
      </c>
      <c r="H99">
        <v>5.53</v>
      </c>
      <c r="I99">
        <v>9.9700000000000006</v>
      </c>
      <c r="J99">
        <v>18.43</v>
      </c>
      <c r="K99">
        <v>29.7</v>
      </c>
      <c r="L99">
        <v>10.9</v>
      </c>
      <c r="M99">
        <v>7.39</v>
      </c>
      <c r="N99">
        <v>10.33</v>
      </c>
      <c r="O99">
        <v>5.48</v>
      </c>
      <c r="P99">
        <v>0.22</v>
      </c>
      <c r="Q99">
        <v>11.48</v>
      </c>
      <c r="R99">
        <v>0.4</v>
      </c>
      <c r="S99">
        <v>7</v>
      </c>
      <c r="T99">
        <v>3.2</v>
      </c>
      <c r="U99">
        <v>0.1</v>
      </c>
      <c r="V99">
        <v>13.9</v>
      </c>
      <c r="W99">
        <v>25</v>
      </c>
      <c r="X99">
        <v>44.28</v>
      </c>
      <c r="Y99">
        <v>42.89</v>
      </c>
      <c r="Z99">
        <v>42.25</v>
      </c>
      <c r="AA99">
        <v>46.48</v>
      </c>
      <c r="AB99">
        <v>33.700000000000003</v>
      </c>
      <c r="AC99">
        <v>25.5</v>
      </c>
      <c r="AD99">
        <v>51.16</v>
      </c>
      <c r="AE99">
        <v>36.799999999999997</v>
      </c>
      <c r="AF99">
        <v>42.05</v>
      </c>
      <c r="AG99">
        <v>69.05</v>
      </c>
      <c r="AH99">
        <v>42.1</v>
      </c>
      <c r="AI99">
        <v>11.01</v>
      </c>
      <c r="AJ99">
        <v>11.01</v>
      </c>
      <c r="AK99">
        <v>9.2200000000000006</v>
      </c>
      <c r="AL99">
        <v>10.130000000000001</v>
      </c>
      <c r="AM99">
        <v>9.7899999999999991</v>
      </c>
      <c r="AN99">
        <v>13.28</v>
      </c>
      <c r="AO99">
        <v>17.149999999999999</v>
      </c>
      <c r="AP99">
        <v>23.08</v>
      </c>
      <c r="AQ99">
        <v>18.55</v>
      </c>
      <c r="AR99">
        <v>31.99</v>
      </c>
      <c r="AS99">
        <v>16.96</v>
      </c>
      <c r="AT99">
        <v>13.34</v>
      </c>
      <c r="AU99">
        <v>14.32</v>
      </c>
      <c r="AV99">
        <v>10.64</v>
      </c>
      <c r="AW99">
        <v>8.11</v>
      </c>
      <c r="AX99">
        <v>6.99</v>
      </c>
      <c r="AY99">
        <v>5.26</v>
      </c>
      <c r="AZ99">
        <v>5.43</v>
      </c>
      <c r="BA99">
        <v>5.69</v>
      </c>
      <c r="BB99">
        <v>7.87</v>
      </c>
      <c r="BC99">
        <v>8.36</v>
      </c>
      <c r="BD99">
        <v>7.87</v>
      </c>
      <c r="BE99">
        <v>8.14</v>
      </c>
      <c r="BF99">
        <v>15.05</v>
      </c>
      <c r="BG99" t="s">
        <v>17</v>
      </c>
    </row>
    <row r="100" spans="1:59" x14ac:dyDescent="0.25">
      <c r="A100" t="s">
        <v>244</v>
      </c>
      <c r="B100">
        <v>518</v>
      </c>
      <c r="C100" t="s">
        <v>245</v>
      </c>
      <c r="D100" t="s">
        <v>15</v>
      </c>
      <c r="E100" t="s">
        <v>416</v>
      </c>
      <c r="F100">
        <v>1.3</v>
      </c>
      <c r="G100">
        <v>1.1000000000000001</v>
      </c>
      <c r="H100">
        <v>1.1000000000000001</v>
      </c>
      <c r="I100">
        <v>6.6</v>
      </c>
      <c r="J100">
        <v>61.4</v>
      </c>
      <c r="K100">
        <v>11.7</v>
      </c>
      <c r="L100">
        <v>48.8</v>
      </c>
      <c r="M100">
        <v>4.0999999999999996</v>
      </c>
      <c r="N100">
        <v>-1.9</v>
      </c>
      <c r="O100">
        <v>-8.5</v>
      </c>
      <c r="P100">
        <v>7.1</v>
      </c>
      <c r="Q100">
        <v>39</v>
      </c>
      <c r="R100">
        <v>1.1000000000000001</v>
      </c>
      <c r="S100">
        <v>-3.7</v>
      </c>
      <c r="T100">
        <v>18</v>
      </c>
      <c r="U100">
        <v>-1.9</v>
      </c>
      <c r="V100">
        <v>15.2</v>
      </c>
      <c r="W100">
        <v>18</v>
      </c>
      <c r="X100">
        <v>14.1</v>
      </c>
      <c r="Y100">
        <v>28.3</v>
      </c>
      <c r="Z100">
        <v>22.1</v>
      </c>
      <c r="AA100">
        <v>27.1</v>
      </c>
      <c r="AB100">
        <v>25.7</v>
      </c>
      <c r="AC100">
        <v>12.9</v>
      </c>
      <c r="AD100">
        <v>61.3</v>
      </c>
      <c r="AE100">
        <v>25.1</v>
      </c>
      <c r="AF100">
        <v>7.1</v>
      </c>
      <c r="AG100">
        <v>17.2</v>
      </c>
      <c r="AH100">
        <v>22.1</v>
      </c>
      <c r="AI100">
        <v>16.399999999999999</v>
      </c>
      <c r="AJ100">
        <v>11.3</v>
      </c>
      <c r="AK100">
        <v>21.2</v>
      </c>
      <c r="AL100">
        <v>34.700000000000003</v>
      </c>
      <c r="AM100">
        <v>34.299999999999997</v>
      </c>
      <c r="AN100">
        <v>17.7</v>
      </c>
      <c r="AO100">
        <v>9.1</v>
      </c>
      <c r="AP100">
        <v>31.4</v>
      </c>
      <c r="AQ100">
        <v>32.9</v>
      </c>
      <c r="AR100">
        <v>14.3</v>
      </c>
      <c r="AS100">
        <v>3.7</v>
      </c>
      <c r="AT100">
        <v>3.7</v>
      </c>
      <c r="AU100">
        <v>8.1</v>
      </c>
      <c r="AV100">
        <v>6.5</v>
      </c>
      <c r="AW100">
        <v>5.2</v>
      </c>
      <c r="AX100">
        <v>4.6100000000000003</v>
      </c>
      <c r="AY100">
        <v>7.91</v>
      </c>
      <c r="AZ100">
        <v>5.51</v>
      </c>
      <c r="BA100">
        <v>5.0199999999999996</v>
      </c>
      <c r="BB100">
        <v>7.82</v>
      </c>
      <c r="BC100">
        <v>18.84</v>
      </c>
      <c r="BD100">
        <v>17.37</v>
      </c>
      <c r="BE100">
        <v>3.51</v>
      </c>
      <c r="BF100">
        <v>11.24</v>
      </c>
      <c r="BG100" t="s">
        <v>418</v>
      </c>
    </row>
    <row r="101" spans="1:59" x14ac:dyDescent="0.25">
      <c r="A101" t="s">
        <v>141</v>
      </c>
      <c r="B101">
        <v>652</v>
      </c>
      <c r="C101" t="s">
        <v>4</v>
      </c>
      <c r="D101" t="s">
        <v>15</v>
      </c>
      <c r="E101" t="s">
        <v>425</v>
      </c>
      <c r="F101">
        <v>5</v>
      </c>
      <c r="G101">
        <v>12.4</v>
      </c>
      <c r="H101">
        <v>10.199999999999999</v>
      </c>
      <c r="I101">
        <v>20.8</v>
      </c>
      <c r="J101">
        <v>15.9</v>
      </c>
      <c r="K101">
        <v>30.8</v>
      </c>
      <c r="L101">
        <v>67.599999999999994</v>
      </c>
      <c r="M101">
        <v>150.6</v>
      </c>
      <c r="N101">
        <v>59.4</v>
      </c>
      <c r="O101">
        <v>61.7</v>
      </c>
      <c r="P101">
        <v>52.3</v>
      </c>
      <c r="Q101">
        <v>111.1</v>
      </c>
      <c r="R101">
        <v>36</v>
      </c>
      <c r="S101">
        <v>144.5</v>
      </c>
      <c r="T101">
        <v>11</v>
      </c>
      <c r="U101">
        <v>-11.1</v>
      </c>
      <c r="V101">
        <v>20.3</v>
      </c>
      <c r="W101">
        <v>38.5</v>
      </c>
      <c r="X101">
        <v>34.1</v>
      </c>
      <c r="Y101">
        <v>25.1</v>
      </c>
      <c r="Z101">
        <v>40.1</v>
      </c>
      <c r="AA101">
        <v>9</v>
      </c>
      <c r="AB101">
        <v>10.4</v>
      </c>
      <c r="AC101">
        <v>25</v>
      </c>
      <c r="AD101">
        <v>25.9</v>
      </c>
      <c r="AE101">
        <v>62.2</v>
      </c>
      <c r="AF101">
        <v>35.799999999999997</v>
      </c>
      <c r="AG101">
        <v>20.9</v>
      </c>
      <c r="AH101">
        <v>14.8</v>
      </c>
      <c r="AI101">
        <v>8.6999999999999993</v>
      </c>
      <c r="AJ101">
        <v>11.8</v>
      </c>
      <c r="AK101">
        <v>23.2</v>
      </c>
      <c r="AL101">
        <v>18.2</v>
      </c>
      <c r="AM101">
        <v>24.7</v>
      </c>
      <c r="AN101">
        <v>16.600000000000001</v>
      </c>
      <c r="AO101">
        <v>15.6</v>
      </c>
      <c r="AP101">
        <v>9.1999999999999993</v>
      </c>
      <c r="AQ101">
        <v>12.2</v>
      </c>
      <c r="AR101">
        <v>15.2</v>
      </c>
      <c r="AS101">
        <v>15.7</v>
      </c>
      <c r="AT101">
        <v>6.1</v>
      </c>
      <c r="AU101">
        <v>6.7</v>
      </c>
      <c r="AV101">
        <v>6.75</v>
      </c>
      <c r="AW101">
        <v>7.28</v>
      </c>
      <c r="AX101">
        <v>6.8</v>
      </c>
      <c r="AY101">
        <v>7.48</v>
      </c>
      <c r="AZ101">
        <v>8.66</v>
      </c>
      <c r="BA101">
        <v>7.27</v>
      </c>
      <c r="BB101">
        <v>7.82</v>
      </c>
      <c r="BC101">
        <v>7.86</v>
      </c>
      <c r="BD101">
        <v>11.84</v>
      </c>
      <c r="BE101">
        <v>10.31</v>
      </c>
      <c r="BF101">
        <v>29</v>
      </c>
      <c r="BG101" t="s">
        <v>426</v>
      </c>
    </row>
    <row r="102" spans="1:59" x14ac:dyDescent="0.25">
      <c r="A102" t="s">
        <v>101</v>
      </c>
      <c r="B102">
        <v>423</v>
      </c>
      <c r="C102" t="s">
        <v>102</v>
      </c>
      <c r="D102" t="s">
        <v>15</v>
      </c>
      <c r="E102" t="s">
        <v>416</v>
      </c>
      <c r="F102">
        <v>-1.6</v>
      </c>
      <c r="G102">
        <v>-0.2</v>
      </c>
      <c r="H102">
        <v>0.4</v>
      </c>
      <c r="I102">
        <v>0.7</v>
      </c>
      <c r="J102">
        <v>32.4</v>
      </c>
      <c r="K102">
        <v>11.8</v>
      </c>
      <c r="L102">
        <v>4.5999999999999996</v>
      </c>
      <c r="N102">
        <v>6.6</v>
      </c>
      <c r="O102">
        <v>13.7</v>
      </c>
      <c r="P102">
        <v>37.200000000000003</v>
      </c>
      <c r="Q102">
        <v>31.2</v>
      </c>
      <c r="R102">
        <v>5.0999999999999996</v>
      </c>
      <c r="S102">
        <v>5.4</v>
      </c>
      <c r="T102">
        <v>13.7</v>
      </c>
      <c r="U102">
        <v>3.5</v>
      </c>
      <c r="V102">
        <v>-28.1</v>
      </c>
      <c r="W102">
        <v>-10.199999999999999</v>
      </c>
      <c r="X102">
        <v>-8.9</v>
      </c>
      <c r="Y102">
        <v>5.7</v>
      </c>
      <c r="Z102">
        <v>12</v>
      </c>
      <c r="AA102">
        <v>13.3</v>
      </c>
      <c r="AB102">
        <v>-8.1</v>
      </c>
      <c r="AC102">
        <v>2.2999999999999998</v>
      </c>
      <c r="AE102">
        <v>7.9</v>
      </c>
      <c r="AF102">
        <v>2.5</v>
      </c>
      <c r="AG102">
        <v>6.4</v>
      </c>
      <c r="AH102">
        <v>-3.5</v>
      </c>
      <c r="AI102">
        <v>2.5</v>
      </c>
      <c r="AJ102">
        <v>23</v>
      </c>
      <c r="AK102">
        <v>1.9</v>
      </c>
      <c r="AL102">
        <v>6.9</v>
      </c>
      <c r="AM102">
        <v>12.3</v>
      </c>
      <c r="AN102">
        <v>11.3</v>
      </c>
      <c r="AO102">
        <v>12.9</v>
      </c>
      <c r="AP102">
        <v>8.9</v>
      </c>
      <c r="AQ102">
        <v>2</v>
      </c>
      <c r="AR102">
        <v>13.9</v>
      </c>
      <c r="AS102">
        <v>-15.7</v>
      </c>
      <c r="AT102">
        <v>19.600000000000001</v>
      </c>
      <c r="AU102">
        <v>18.100000000000001</v>
      </c>
      <c r="AV102">
        <v>14.1</v>
      </c>
      <c r="AW102">
        <v>-0.4</v>
      </c>
      <c r="AX102">
        <v>-3.2</v>
      </c>
      <c r="AY102">
        <v>-14.8</v>
      </c>
      <c r="AZ102">
        <v>-9.5</v>
      </c>
      <c r="BA102">
        <v>8.4</v>
      </c>
      <c r="BB102">
        <v>7.8</v>
      </c>
      <c r="BC102">
        <v>-2</v>
      </c>
      <c r="BD102">
        <v>-9.5</v>
      </c>
      <c r="BE102">
        <v>14.3</v>
      </c>
      <c r="BF102">
        <v>33.21</v>
      </c>
      <c r="BG102" t="s">
        <v>418</v>
      </c>
    </row>
    <row r="103" spans="1:59" x14ac:dyDescent="0.25">
      <c r="A103" t="s">
        <v>371</v>
      </c>
      <c r="B103">
        <v>298</v>
      </c>
      <c r="C103" t="s">
        <v>372</v>
      </c>
      <c r="D103" t="s">
        <v>15</v>
      </c>
      <c r="E103" t="s">
        <v>16</v>
      </c>
      <c r="F103">
        <v>16.309999999999999</v>
      </c>
      <c r="G103">
        <v>23.95</v>
      </c>
      <c r="H103">
        <v>76.48</v>
      </c>
      <c r="I103">
        <v>97</v>
      </c>
      <c r="J103">
        <v>77.209999999999994</v>
      </c>
      <c r="K103">
        <v>81.41</v>
      </c>
      <c r="L103">
        <v>50.62</v>
      </c>
      <c r="M103">
        <v>58.2</v>
      </c>
      <c r="N103">
        <v>44.55</v>
      </c>
      <c r="O103">
        <v>66.84</v>
      </c>
      <c r="P103">
        <v>63.47</v>
      </c>
      <c r="Q103">
        <v>34.049999999999997</v>
      </c>
      <c r="R103">
        <v>18.989999999999998</v>
      </c>
      <c r="S103">
        <v>49.2</v>
      </c>
      <c r="T103">
        <v>55.31</v>
      </c>
      <c r="U103">
        <v>72.22</v>
      </c>
      <c r="V103">
        <v>76.38</v>
      </c>
      <c r="W103">
        <v>61.13</v>
      </c>
      <c r="X103">
        <v>63.07</v>
      </c>
      <c r="Y103">
        <v>80.89</v>
      </c>
      <c r="Z103">
        <v>112.18</v>
      </c>
      <c r="AA103">
        <v>102.09</v>
      </c>
      <c r="AB103">
        <v>68.47</v>
      </c>
      <c r="AC103">
        <v>54.1</v>
      </c>
      <c r="AD103">
        <v>44.75</v>
      </c>
      <c r="AE103">
        <v>42.26</v>
      </c>
      <c r="AF103">
        <v>28.33</v>
      </c>
      <c r="AG103">
        <v>19.829999999999998</v>
      </c>
      <c r="AH103">
        <v>10.8</v>
      </c>
      <c r="AI103">
        <v>5.66</v>
      </c>
      <c r="AJ103">
        <v>4.76</v>
      </c>
      <c r="AK103">
        <v>4.37</v>
      </c>
      <c r="AL103">
        <v>13.96</v>
      </c>
      <c r="AM103">
        <v>19.399999999999999</v>
      </c>
      <c r="AN103">
        <v>9.16</v>
      </c>
      <c r="AO103">
        <v>4.7</v>
      </c>
      <c r="AP103">
        <v>6.39</v>
      </c>
      <c r="AQ103">
        <v>8.11</v>
      </c>
      <c r="AR103">
        <v>7.88</v>
      </c>
      <c r="AS103">
        <v>7.06</v>
      </c>
      <c r="AT103">
        <v>6.7</v>
      </c>
      <c r="AU103">
        <v>8.1</v>
      </c>
      <c r="AV103">
        <v>8.1</v>
      </c>
      <c r="AW103">
        <v>8.58</v>
      </c>
      <c r="AX103">
        <v>8.8800000000000008</v>
      </c>
      <c r="AY103">
        <v>8.67</v>
      </c>
      <c r="AZ103">
        <v>9.6300000000000008</v>
      </c>
      <c r="BA103">
        <v>6.22</v>
      </c>
      <c r="BB103">
        <v>7.61</v>
      </c>
      <c r="BC103">
        <v>7.88</v>
      </c>
      <c r="BD103">
        <v>9.76</v>
      </c>
      <c r="BE103">
        <v>7.75</v>
      </c>
      <c r="BF103">
        <v>9.11</v>
      </c>
      <c r="BG103" t="s">
        <v>17</v>
      </c>
    </row>
    <row r="104" spans="1:59" x14ac:dyDescent="0.25">
      <c r="A104" t="s">
        <v>272</v>
      </c>
      <c r="B104">
        <v>558</v>
      </c>
      <c r="C104" t="s">
        <v>273</v>
      </c>
      <c r="D104" t="s">
        <v>15</v>
      </c>
      <c r="E104" t="s">
        <v>416</v>
      </c>
      <c r="F104">
        <v>1.1000000000000001</v>
      </c>
      <c r="G104">
        <v>1.1000000000000001</v>
      </c>
      <c r="H104">
        <v>-3.3</v>
      </c>
      <c r="I104">
        <v>-2.6</v>
      </c>
      <c r="J104">
        <v>20.5</v>
      </c>
      <c r="K104">
        <v>6.7</v>
      </c>
      <c r="L104">
        <v>6.7</v>
      </c>
      <c r="M104">
        <v>6.7</v>
      </c>
      <c r="N104">
        <v>8.9</v>
      </c>
      <c r="O104">
        <v>18.7</v>
      </c>
      <c r="P104">
        <v>15.7</v>
      </c>
      <c r="Q104">
        <v>16.3</v>
      </c>
      <c r="R104">
        <v>14.1</v>
      </c>
      <c r="S104">
        <v>15.1</v>
      </c>
      <c r="T104">
        <v>10.4</v>
      </c>
      <c r="U104">
        <v>16.5</v>
      </c>
      <c r="V104">
        <v>6.1</v>
      </c>
      <c r="W104">
        <v>3.1</v>
      </c>
      <c r="X104">
        <v>17.8</v>
      </c>
      <c r="Y104">
        <v>15.1</v>
      </c>
      <c r="Z104">
        <v>15.6</v>
      </c>
      <c r="AA104">
        <v>13.3</v>
      </c>
      <c r="AB104">
        <v>18.600000000000001</v>
      </c>
      <c r="AC104">
        <v>14.2</v>
      </c>
      <c r="AD104">
        <v>5.5</v>
      </c>
      <c r="AE104">
        <v>0.8</v>
      </c>
      <c r="AF104">
        <v>9.3000000000000007</v>
      </c>
      <c r="AG104">
        <v>10</v>
      </c>
      <c r="AH104">
        <v>4.0999999999999996</v>
      </c>
      <c r="AI104">
        <v>5.3</v>
      </c>
      <c r="AJ104">
        <v>25.9</v>
      </c>
      <c r="AK104">
        <v>3.9</v>
      </c>
      <c r="AL104">
        <v>2.2999999999999998</v>
      </c>
      <c r="AM104">
        <v>15.5</v>
      </c>
      <c r="AN104">
        <v>5.9</v>
      </c>
      <c r="AO104">
        <v>21.1</v>
      </c>
      <c r="AP104">
        <v>17.8</v>
      </c>
      <c r="AQ104">
        <v>3.2</v>
      </c>
      <c r="AR104">
        <v>16.5</v>
      </c>
      <c r="AS104">
        <v>-1.8</v>
      </c>
      <c r="BB104">
        <v>7.59</v>
      </c>
      <c r="BC104">
        <v>6.55</v>
      </c>
      <c r="BD104">
        <v>2.81</v>
      </c>
      <c r="BE104">
        <v>2.4</v>
      </c>
      <c r="BF104">
        <v>6.65</v>
      </c>
      <c r="BG104" t="s">
        <v>419</v>
      </c>
    </row>
    <row r="105" spans="1:59" x14ac:dyDescent="0.25">
      <c r="A105" t="s">
        <v>170</v>
      </c>
      <c r="B105">
        <v>534</v>
      </c>
      <c r="C105" t="s">
        <v>171</v>
      </c>
      <c r="D105" t="s">
        <v>15</v>
      </c>
      <c r="E105" t="s">
        <v>416</v>
      </c>
      <c r="F105">
        <v>4.4000000000000004</v>
      </c>
      <c r="G105">
        <v>6.6</v>
      </c>
      <c r="H105">
        <v>7.9</v>
      </c>
      <c r="I105">
        <v>10.4</v>
      </c>
      <c r="J105">
        <v>34</v>
      </c>
      <c r="K105">
        <v>10.199999999999999</v>
      </c>
      <c r="L105">
        <v>4.2</v>
      </c>
      <c r="M105">
        <v>3.1</v>
      </c>
      <c r="N105">
        <v>6.8</v>
      </c>
      <c r="O105">
        <v>17.8</v>
      </c>
      <c r="P105">
        <v>11.6</v>
      </c>
      <c r="Q105">
        <v>13.6</v>
      </c>
      <c r="R105">
        <v>15.3</v>
      </c>
      <c r="S105">
        <v>9.5</v>
      </c>
      <c r="T105">
        <v>12.7</v>
      </c>
      <c r="U105">
        <v>10.6</v>
      </c>
      <c r="V105">
        <v>7</v>
      </c>
      <c r="W105">
        <v>4.9000000000000004</v>
      </c>
      <c r="X105">
        <v>8.1</v>
      </c>
      <c r="Y105">
        <v>3.2</v>
      </c>
      <c r="Z105">
        <v>6.5</v>
      </c>
      <c r="AA105">
        <v>11.7</v>
      </c>
      <c r="AB105">
        <v>7.5</v>
      </c>
      <c r="AC105">
        <v>6.5</v>
      </c>
      <c r="AD105">
        <v>4.8</v>
      </c>
      <c r="AE105">
        <v>5.4</v>
      </c>
      <c r="AF105">
        <v>12.6</v>
      </c>
      <c r="AG105">
        <v>11.9</v>
      </c>
      <c r="AH105">
        <v>8.8000000000000007</v>
      </c>
      <c r="AI105">
        <v>6.3</v>
      </c>
      <c r="AJ105">
        <v>17.600000000000001</v>
      </c>
      <c r="AK105">
        <v>9.1999999999999993</v>
      </c>
      <c r="AL105">
        <v>10.3</v>
      </c>
      <c r="AM105">
        <v>6.5</v>
      </c>
      <c r="AN105">
        <v>8.1</v>
      </c>
      <c r="AO105">
        <v>-1.8</v>
      </c>
      <c r="AP105">
        <v>3.1</v>
      </c>
      <c r="AQ105">
        <v>4.6399999999999997</v>
      </c>
      <c r="AR105">
        <v>4.5199999999999996</v>
      </c>
      <c r="AS105">
        <v>13.7</v>
      </c>
      <c r="AT105">
        <v>26.6</v>
      </c>
      <c r="AU105">
        <v>4.49</v>
      </c>
      <c r="AV105">
        <v>9.19</v>
      </c>
      <c r="AW105">
        <v>8.08</v>
      </c>
      <c r="AX105">
        <v>6.14</v>
      </c>
      <c r="AY105">
        <v>4.79</v>
      </c>
      <c r="AZ105">
        <v>5.25</v>
      </c>
      <c r="BA105">
        <v>5.69</v>
      </c>
      <c r="BB105">
        <v>7.56</v>
      </c>
      <c r="BC105">
        <v>4.79</v>
      </c>
      <c r="BD105">
        <v>3.51</v>
      </c>
      <c r="BG105" t="s">
        <v>418</v>
      </c>
    </row>
    <row r="106" spans="1:59" x14ac:dyDescent="0.25">
      <c r="A106" t="s">
        <v>186</v>
      </c>
      <c r="B106">
        <v>439</v>
      </c>
      <c r="C106" t="s">
        <v>187</v>
      </c>
      <c r="D106" t="s">
        <v>15</v>
      </c>
      <c r="E106" t="s">
        <v>462</v>
      </c>
      <c r="AM106">
        <v>2.57</v>
      </c>
      <c r="AN106">
        <v>6.02</v>
      </c>
      <c r="AO106">
        <v>9.4600000000000009</v>
      </c>
      <c r="AP106">
        <v>15.78</v>
      </c>
      <c r="AQ106">
        <v>9.11</v>
      </c>
      <c r="AR106">
        <v>56.18</v>
      </c>
      <c r="AS106">
        <v>-16.670000000000002</v>
      </c>
      <c r="AT106">
        <v>-2.37</v>
      </c>
      <c r="AU106">
        <v>14.7</v>
      </c>
      <c r="AV106">
        <v>4.71</v>
      </c>
      <c r="AW106">
        <v>-2.5499999999999998</v>
      </c>
      <c r="AX106">
        <v>-1.69</v>
      </c>
      <c r="AY106">
        <v>-9.93</v>
      </c>
      <c r="AZ106">
        <v>-8.77</v>
      </c>
      <c r="BA106">
        <v>4.1100000000000003</v>
      </c>
      <c r="BB106">
        <v>7.53</v>
      </c>
      <c r="BC106">
        <v>-1.47</v>
      </c>
      <c r="BD106">
        <v>-7.52</v>
      </c>
      <c r="BE106">
        <v>12.53</v>
      </c>
      <c r="BF106">
        <v>15.69</v>
      </c>
      <c r="BG106" t="s">
        <v>463</v>
      </c>
    </row>
    <row r="107" spans="1:59" x14ac:dyDescent="0.25">
      <c r="A107" t="s">
        <v>391</v>
      </c>
      <c r="B107">
        <v>754</v>
      </c>
      <c r="C107" t="s">
        <v>392</v>
      </c>
      <c r="D107" t="s">
        <v>15</v>
      </c>
      <c r="E107" t="s">
        <v>16</v>
      </c>
      <c r="F107">
        <v>2.6</v>
      </c>
      <c r="G107">
        <v>6.04</v>
      </c>
      <c r="H107">
        <v>5.0599999999999996</v>
      </c>
      <c r="I107">
        <v>6.46</v>
      </c>
      <c r="J107">
        <v>8.1</v>
      </c>
      <c r="K107">
        <v>10.130000000000001</v>
      </c>
      <c r="L107">
        <v>18.8</v>
      </c>
      <c r="M107">
        <v>19.78</v>
      </c>
      <c r="N107">
        <v>16.37</v>
      </c>
      <c r="O107">
        <v>9.66</v>
      </c>
      <c r="P107">
        <v>11.73</v>
      </c>
      <c r="Q107">
        <v>14</v>
      </c>
      <c r="R107">
        <v>12.49</v>
      </c>
      <c r="S107">
        <v>19.690000000000001</v>
      </c>
      <c r="T107">
        <v>20.02</v>
      </c>
      <c r="U107">
        <v>37.43</v>
      </c>
      <c r="V107">
        <v>54.8</v>
      </c>
      <c r="W107">
        <v>47.03</v>
      </c>
      <c r="X107">
        <v>54.04</v>
      </c>
      <c r="Y107">
        <v>128.29</v>
      </c>
      <c r="Z107">
        <v>89.86</v>
      </c>
      <c r="AA107">
        <v>103.2</v>
      </c>
      <c r="AB107">
        <v>160.6</v>
      </c>
      <c r="AC107">
        <v>182.73</v>
      </c>
      <c r="AD107">
        <v>53.93</v>
      </c>
      <c r="AE107">
        <v>34.840000000000003</v>
      </c>
      <c r="AF107">
        <v>43.27</v>
      </c>
      <c r="AG107">
        <v>24.34</v>
      </c>
      <c r="AH107">
        <v>24.62</v>
      </c>
      <c r="AI107">
        <v>26.75</v>
      </c>
      <c r="AJ107">
        <v>26.07</v>
      </c>
      <c r="AK107">
        <v>21.24</v>
      </c>
      <c r="AL107">
        <v>22.3</v>
      </c>
      <c r="AM107">
        <v>21.31</v>
      </c>
      <c r="AN107">
        <v>17.96</v>
      </c>
      <c r="AO107">
        <v>18.3</v>
      </c>
      <c r="AP107">
        <v>9.06</v>
      </c>
      <c r="AQ107">
        <v>10.64</v>
      </c>
      <c r="AR107">
        <v>12.44</v>
      </c>
      <c r="AS107">
        <v>13.38</v>
      </c>
      <c r="AT107">
        <v>8.5</v>
      </c>
      <c r="AU107">
        <v>6.44</v>
      </c>
      <c r="AV107">
        <v>6.59</v>
      </c>
      <c r="AW107">
        <v>6.99</v>
      </c>
      <c r="AX107">
        <v>7.82</v>
      </c>
      <c r="AY107">
        <v>10.11</v>
      </c>
      <c r="AZ107">
        <v>17.86</v>
      </c>
      <c r="BA107">
        <v>6.58</v>
      </c>
      <c r="BB107">
        <v>7.49</v>
      </c>
      <c r="BC107">
        <v>9.8000000000000007</v>
      </c>
      <c r="BD107">
        <v>15.73</v>
      </c>
      <c r="BE107">
        <v>22.02</v>
      </c>
      <c r="BF107">
        <v>10.99</v>
      </c>
      <c r="BG107" t="s">
        <v>17</v>
      </c>
    </row>
    <row r="108" spans="1:59" x14ac:dyDescent="0.25">
      <c r="A108" t="s">
        <v>359</v>
      </c>
      <c r="B108">
        <v>744</v>
      </c>
      <c r="C108" t="s">
        <v>360</v>
      </c>
      <c r="D108" t="s">
        <v>15</v>
      </c>
      <c r="E108" t="s">
        <v>441</v>
      </c>
      <c r="F108">
        <v>0.83210927199999996</v>
      </c>
      <c r="G108">
        <v>3.94</v>
      </c>
      <c r="H108">
        <v>1.26</v>
      </c>
      <c r="I108">
        <v>6.19</v>
      </c>
      <c r="J108">
        <v>33.520000000000003</v>
      </c>
      <c r="K108">
        <v>10.42</v>
      </c>
      <c r="L108">
        <v>-1.9</v>
      </c>
      <c r="M108">
        <v>2.38</v>
      </c>
      <c r="N108">
        <v>2.2400000000000002</v>
      </c>
      <c r="O108">
        <v>7.36</v>
      </c>
      <c r="P108">
        <v>12.9</v>
      </c>
      <c r="Q108">
        <v>17.86</v>
      </c>
      <c r="R108">
        <v>8.32</v>
      </c>
      <c r="S108">
        <v>4.29</v>
      </c>
      <c r="T108">
        <v>7.03</v>
      </c>
      <c r="U108">
        <v>7.18</v>
      </c>
      <c r="V108">
        <v>4.03</v>
      </c>
      <c r="AK108">
        <v>1.61</v>
      </c>
      <c r="AL108">
        <v>1.68</v>
      </c>
      <c r="AM108">
        <v>1.78</v>
      </c>
      <c r="AN108">
        <v>2.23</v>
      </c>
      <c r="AO108">
        <v>2.2200000000000002</v>
      </c>
      <c r="AP108">
        <v>2.4900000000000002</v>
      </c>
      <c r="AQ108">
        <v>2.3199999999999998</v>
      </c>
      <c r="AR108">
        <v>3.27</v>
      </c>
      <c r="AS108">
        <v>3.01</v>
      </c>
      <c r="AT108">
        <v>2.85</v>
      </c>
      <c r="AU108">
        <v>2.88</v>
      </c>
      <c r="AV108">
        <v>4.18</v>
      </c>
      <c r="AW108">
        <v>4.57</v>
      </c>
      <c r="AX108">
        <v>4.2699999999999996</v>
      </c>
      <c r="AY108">
        <v>4.67</v>
      </c>
      <c r="AZ108">
        <v>4.38</v>
      </c>
      <c r="BA108">
        <v>5.42</v>
      </c>
      <c r="BB108">
        <v>7.49</v>
      </c>
      <c r="BC108">
        <v>6.91</v>
      </c>
      <c r="BD108">
        <v>6.66</v>
      </c>
      <c r="BE108">
        <v>5.68</v>
      </c>
      <c r="BF108">
        <v>7.14</v>
      </c>
      <c r="BG108" t="s">
        <v>442</v>
      </c>
    </row>
    <row r="109" spans="1:59" x14ac:dyDescent="0.25">
      <c r="A109" t="s">
        <v>13</v>
      </c>
      <c r="B109">
        <v>314</v>
      </c>
      <c r="C109" t="s">
        <v>14</v>
      </c>
      <c r="D109" t="s">
        <v>15</v>
      </c>
      <c r="E109" t="s">
        <v>425</v>
      </c>
      <c r="AL109">
        <v>3.4</v>
      </c>
      <c r="AM109">
        <v>2.63</v>
      </c>
      <c r="AN109">
        <v>3.33</v>
      </c>
      <c r="AO109">
        <v>3.75</v>
      </c>
      <c r="AP109">
        <v>5.18</v>
      </c>
      <c r="AQ109">
        <v>13.67</v>
      </c>
      <c r="AR109">
        <v>11.16</v>
      </c>
      <c r="AS109">
        <v>4.62</v>
      </c>
      <c r="AT109">
        <v>-2.29</v>
      </c>
      <c r="AU109">
        <v>4.29</v>
      </c>
      <c r="AV109">
        <v>2.66</v>
      </c>
      <c r="AW109">
        <v>0.18</v>
      </c>
      <c r="AX109">
        <v>2.15</v>
      </c>
      <c r="AY109">
        <v>2.17</v>
      </c>
      <c r="AZ109">
        <v>-0.17</v>
      </c>
      <c r="BA109">
        <v>0.66</v>
      </c>
      <c r="BB109">
        <v>7.45</v>
      </c>
      <c r="BC109">
        <v>12.82</v>
      </c>
      <c r="BD109">
        <v>10.99</v>
      </c>
      <c r="BG109" t="s">
        <v>426</v>
      </c>
    </row>
    <row r="110" spans="1:59" x14ac:dyDescent="0.25">
      <c r="A110" t="s">
        <v>264</v>
      </c>
      <c r="B110">
        <v>694</v>
      </c>
      <c r="C110" t="s">
        <v>265</v>
      </c>
      <c r="D110" t="s">
        <v>15</v>
      </c>
      <c r="E110" t="s">
        <v>416</v>
      </c>
      <c r="F110">
        <v>13.7</v>
      </c>
      <c r="G110">
        <v>-3.5</v>
      </c>
      <c r="H110">
        <v>3</v>
      </c>
      <c r="I110">
        <v>-12.4</v>
      </c>
      <c r="J110">
        <v>1.2</v>
      </c>
      <c r="K110">
        <v>80.900000000000006</v>
      </c>
      <c r="W110">
        <v>15.7</v>
      </c>
      <c r="X110">
        <v>4.3</v>
      </c>
      <c r="Y110">
        <v>34.299999999999997</v>
      </c>
      <c r="Z110">
        <v>27.4</v>
      </c>
      <c r="AA110">
        <v>2.1</v>
      </c>
      <c r="AB110">
        <v>41.9</v>
      </c>
      <c r="AC110">
        <v>98</v>
      </c>
      <c r="AD110">
        <v>216.4</v>
      </c>
      <c r="AE110">
        <v>72.7</v>
      </c>
      <c r="AF110">
        <v>29.75</v>
      </c>
      <c r="AG110">
        <v>5.87</v>
      </c>
      <c r="AH110">
        <v>43.74</v>
      </c>
      <c r="AI110">
        <v>35.72</v>
      </c>
      <c r="AJ110">
        <v>22.63</v>
      </c>
      <c r="AK110">
        <v>-0.66</v>
      </c>
      <c r="AL110">
        <v>17.07</v>
      </c>
      <c r="AM110">
        <v>33.78</v>
      </c>
      <c r="AN110">
        <v>20.72</v>
      </c>
      <c r="AO110">
        <v>12.07</v>
      </c>
      <c r="AP110">
        <v>16.87</v>
      </c>
      <c r="AQ110">
        <v>9.94</v>
      </c>
      <c r="AR110">
        <v>6.13</v>
      </c>
      <c r="AS110">
        <v>8.2899999999999991</v>
      </c>
      <c r="AT110">
        <v>10.08</v>
      </c>
      <c r="AU110">
        <v>15.57</v>
      </c>
      <c r="AV110">
        <v>17.75</v>
      </c>
      <c r="AW110">
        <v>9.6</v>
      </c>
      <c r="AX110">
        <v>5.83</v>
      </c>
      <c r="AY110">
        <v>7.2</v>
      </c>
      <c r="AZ110">
        <v>21.91</v>
      </c>
      <c r="BA110">
        <v>12.86</v>
      </c>
      <c r="BB110">
        <v>7.4</v>
      </c>
      <c r="BC110">
        <v>7.35</v>
      </c>
      <c r="BD110">
        <v>8.1300000000000008</v>
      </c>
      <c r="BE110">
        <v>10.220000000000001</v>
      </c>
      <c r="BF110">
        <v>14.16</v>
      </c>
      <c r="BG110" t="s">
        <v>419</v>
      </c>
    </row>
    <row r="111" spans="1:59" x14ac:dyDescent="0.25">
      <c r="A111" t="s">
        <v>231</v>
      </c>
      <c r="B111">
        <v>674</v>
      </c>
      <c r="C111" t="s">
        <v>232</v>
      </c>
      <c r="D111" t="s">
        <v>15</v>
      </c>
      <c r="E111" t="s">
        <v>16</v>
      </c>
      <c r="F111">
        <v>2.88</v>
      </c>
      <c r="G111">
        <v>5.39</v>
      </c>
      <c r="H111">
        <v>5.62</v>
      </c>
      <c r="I111">
        <v>6.12</v>
      </c>
      <c r="J111">
        <v>22.1</v>
      </c>
      <c r="K111">
        <v>8.19</v>
      </c>
      <c r="L111">
        <v>4.99</v>
      </c>
      <c r="M111">
        <v>3.11</v>
      </c>
      <c r="N111">
        <v>6.53</v>
      </c>
      <c r="O111">
        <v>14.06</v>
      </c>
      <c r="P111">
        <v>18.28</v>
      </c>
      <c r="Q111">
        <v>30.46</v>
      </c>
      <c r="R111">
        <v>31.91</v>
      </c>
      <c r="S111">
        <v>19.47</v>
      </c>
      <c r="T111">
        <v>9.7200000000000006</v>
      </c>
      <c r="U111">
        <v>10.57</v>
      </c>
      <c r="V111">
        <v>14.49</v>
      </c>
      <c r="W111">
        <v>15.46</v>
      </c>
      <c r="X111">
        <v>26.34</v>
      </c>
      <c r="Y111">
        <v>9.02</v>
      </c>
      <c r="Z111">
        <v>11.86</v>
      </c>
      <c r="AA111">
        <v>8.5399999999999991</v>
      </c>
      <c r="AB111">
        <v>14.57</v>
      </c>
      <c r="AC111">
        <v>9.99</v>
      </c>
      <c r="AD111">
        <v>38.99</v>
      </c>
      <c r="AE111">
        <v>49.04</v>
      </c>
      <c r="AF111">
        <v>19.760000000000002</v>
      </c>
      <c r="AG111">
        <v>4.49</v>
      </c>
      <c r="AH111">
        <v>6.21</v>
      </c>
      <c r="AI111">
        <v>8.06</v>
      </c>
      <c r="AJ111">
        <v>10.67</v>
      </c>
      <c r="AK111">
        <v>7.92</v>
      </c>
      <c r="AL111">
        <v>16.5</v>
      </c>
      <c r="AM111">
        <v>-1.7</v>
      </c>
      <c r="AN111">
        <v>13.96</v>
      </c>
      <c r="AO111">
        <v>18.36</v>
      </c>
      <c r="AP111">
        <v>10.77</v>
      </c>
      <c r="AQ111">
        <v>10.29</v>
      </c>
      <c r="AR111">
        <v>9.3000000000000007</v>
      </c>
      <c r="AS111">
        <v>8.9499999999999993</v>
      </c>
      <c r="AT111">
        <v>9.25</v>
      </c>
      <c r="AU111">
        <v>9.48</v>
      </c>
      <c r="AV111">
        <v>5.71</v>
      </c>
      <c r="AW111">
        <v>5.83</v>
      </c>
      <c r="AX111">
        <v>6.08</v>
      </c>
      <c r="AY111">
        <v>7.4</v>
      </c>
      <c r="AZ111">
        <v>6.66</v>
      </c>
      <c r="BA111">
        <v>8.2799999999999994</v>
      </c>
      <c r="BB111">
        <v>7.29</v>
      </c>
      <c r="BC111">
        <v>5.62</v>
      </c>
      <c r="BD111">
        <v>4.2</v>
      </c>
      <c r="BE111">
        <v>5.82</v>
      </c>
      <c r="BF111">
        <v>9.8000000000000007</v>
      </c>
      <c r="BG111" t="s">
        <v>17</v>
      </c>
    </row>
    <row r="112" spans="1:59" x14ac:dyDescent="0.25">
      <c r="A112" t="s">
        <v>359</v>
      </c>
      <c r="B112">
        <v>744</v>
      </c>
      <c r="C112" t="s">
        <v>360</v>
      </c>
      <c r="D112" t="s">
        <v>15</v>
      </c>
      <c r="E112" t="s">
        <v>16</v>
      </c>
      <c r="F112">
        <v>1.1000000000000001</v>
      </c>
      <c r="G112">
        <v>5.84</v>
      </c>
      <c r="H112">
        <v>2.21</v>
      </c>
      <c r="I112">
        <v>4.4000000000000004</v>
      </c>
      <c r="J112">
        <v>4.3</v>
      </c>
      <c r="K112">
        <v>9.15</v>
      </c>
      <c r="L112">
        <v>5.59</v>
      </c>
      <c r="M112">
        <v>5.43</v>
      </c>
      <c r="N112">
        <v>5.52</v>
      </c>
      <c r="O112">
        <v>8.39</v>
      </c>
      <c r="P112">
        <v>8.7799999999999994</v>
      </c>
      <c r="Q112">
        <v>9.5399999999999991</v>
      </c>
      <c r="R112">
        <v>14.19</v>
      </c>
      <c r="S112">
        <v>9.36</v>
      </c>
      <c r="T112">
        <v>8.67</v>
      </c>
      <c r="U112">
        <v>7.4</v>
      </c>
      <c r="V112">
        <v>6.13</v>
      </c>
      <c r="W112">
        <v>8.3699999999999992</v>
      </c>
      <c r="X112">
        <v>7.28</v>
      </c>
      <c r="Y112">
        <v>7.76</v>
      </c>
      <c r="Z112">
        <v>6.39</v>
      </c>
      <c r="AA112">
        <v>8.24</v>
      </c>
      <c r="AB112">
        <v>5.8</v>
      </c>
      <c r="AC112">
        <v>3.94</v>
      </c>
      <c r="AD112">
        <v>4.8</v>
      </c>
      <c r="AE112">
        <v>6.2</v>
      </c>
      <c r="AF112">
        <v>3.79</v>
      </c>
      <c r="AG112">
        <v>3.64</v>
      </c>
      <c r="AH112">
        <v>3.1</v>
      </c>
      <c r="AI112">
        <v>2.69</v>
      </c>
      <c r="AJ112">
        <v>2.96</v>
      </c>
      <c r="AK112">
        <v>1.94</v>
      </c>
      <c r="AL112">
        <v>2.76</v>
      </c>
      <c r="AM112">
        <v>2.75</v>
      </c>
      <c r="AN112">
        <v>3.61</v>
      </c>
      <c r="AO112">
        <v>2.02</v>
      </c>
      <c r="AP112">
        <v>4.1100000000000003</v>
      </c>
      <c r="AQ112">
        <v>3.42</v>
      </c>
      <c r="AR112">
        <v>4.92</v>
      </c>
      <c r="AS112">
        <v>3.59</v>
      </c>
      <c r="AT112">
        <v>4.29</v>
      </c>
      <c r="AU112">
        <v>3.22</v>
      </c>
      <c r="AV112">
        <v>4.62</v>
      </c>
      <c r="AW112">
        <v>5.32</v>
      </c>
      <c r="AX112">
        <v>4.63</v>
      </c>
      <c r="AY112">
        <v>4.45</v>
      </c>
      <c r="AZ112">
        <v>3.61</v>
      </c>
      <c r="BA112">
        <v>5.31</v>
      </c>
      <c r="BB112">
        <v>7.27</v>
      </c>
      <c r="BC112">
        <v>6.72</v>
      </c>
      <c r="BD112">
        <v>5.63</v>
      </c>
      <c r="BE112">
        <v>5.71</v>
      </c>
      <c r="BF112">
        <v>8.31</v>
      </c>
      <c r="BG112" t="s">
        <v>17</v>
      </c>
    </row>
    <row r="113" spans="1:59" x14ac:dyDescent="0.25">
      <c r="A113" t="s">
        <v>184</v>
      </c>
      <c r="B113">
        <v>343</v>
      </c>
      <c r="C113" t="s">
        <v>185</v>
      </c>
      <c r="D113" t="s">
        <v>15</v>
      </c>
      <c r="E113" t="s">
        <v>462</v>
      </c>
      <c r="AP113">
        <v>13.79</v>
      </c>
      <c r="AQ113">
        <v>13.49</v>
      </c>
      <c r="AR113">
        <v>23.56</v>
      </c>
      <c r="AS113">
        <v>9.09</v>
      </c>
      <c r="AT113">
        <v>8.6300000000000008</v>
      </c>
      <c r="AU113">
        <v>13.68</v>
      </c>
      <c r="AV113">
        <v>7.58</v>
      </c>
      <c r="AW113">
        <v>8.4600000000000009</v>
      </c>
      <c r="AX113">
        <v>7.88</v>
      </c>
      <c r="AY113">
        <v>-2.75</v>
      </c>
      <c r="AZ113">
        <v>-0.48</v>
      </c>
      <c r="BA113">
        <v>7.03</v>
      </c>
      <c r="BB113">
        <v>7.27</v>
      </c>
      <c r="BC113">
        <v>3.11</v>
      </c>
      <c r="BD113">
        <v>0.97</v>
      </c>
      <c r="BE113">
        <v>12.94</v>
      </c>
      <c r="BF113">
        <v>22.6</v>
      </c>
      <c r="BG113" t="s">
        <v>463</v>
      </c>
    </row>
    <row r="114" spans="1:59" x14ac:dyDescent="0.25">
      <c r="A114" t="s">
        <v>359</v>
      </c>
      <c r="B114">
        <v>744</v>
      </c>
      <c r="C114" t="s">
        <v>360</v>
      </c>
      <c r="D114" t="s">
        <v>15</v>
      </c>
      <c r="E114" t="s">
        <v>425</v>
      </c>
      <c r="F114">
        <v>10.199999999999999</v>
      </c>
      <c r="G114">
        <v>10.199999999999999</v>
      </c>
      <c r="H114">
        <v>1.9</v>
      </c>
      <c r="I114">
        <v>7.3</v>
      </c>
      <c r="J114">
        <v>0</v>
      </c>
      <c r="K114">
        <v>0.8</v>
      </c>
      <c r="L114">
        <v>16.5</v>
      </c>
      <c r="M114">
        <v>4.7</v>
      </c>
      <c r="N114">
        <v>6.2</v>
      </c>
      <c r="O114">
        <v>9.3000000000000007</v>
      </c>
      <c r="P114">
        <v>13.6</v>
      </c>
      <c r="Q114">
        <v>8.9</v>
      </c>
      <c r="R114">
        <v>13.3</v>
      </c>
      <c r="S114">
        <v>8</v>
      </c>
      <c r="T114">
        <v>9.6999999999999993</v>
      </c>
      <c r="U114">
        <v>9.1999999999999993</v>
      </c>
      <c r="V114">
        <v>5.8</v>
      </c>
      <c r="W114">
        <v>6.5</v>
      </c>
      <c r="X114">
        <v>7.9</v>
      </c>
      <c r="Y114">
        <v>8.4</v>
      </c>
      <c r="Z114">
        <v>6.9</v>
      </c>
      <c r="AA114">
        <v>8.5</v>
      </c>
      <c r="AB114">
        <v>4.3</v>
      </c>
      <c r="AC114">
        <v>2.7</v>
      </c>
      <c r="AD114">
        <v>4.3</v>
      </c>
      <c r="AE114">
        <v>8.3000000000000007</v>
      </c>
      <c r="AF114">
        <v>3.8</v>
      </c>
      <c r="AG114">
        <v>4.2</v>
      </c>
      <c r="AH114">
        <v>2.7</v>
      </c>
      <c r="AI114">
        <v>2.2999999999999998</v>
      </c>
      <c r="AJ114">
        <v>4.5999999999999996</v>
      </c>
      <c r="AK114">
        <v>2</v>
      </c>
      <c r="AL114">
        <v>4</v>
      </c>
      <c r="AM114">
        <v>3.4</v>
      </c>
      <c r="AN114">
        <v>4.9000000000000004</v>
      </c>
      <c r="AO114">
        <v>0.1</v>
      </c>
      <c r="AP114">
        <v>5.4</v>
      </c>
      <c r="AQ114">
        <v>2.8</v>
      </c>
      <c r="AR114">
        <v>6.2</v>
      </c>
      <c r="AS114">
        <v>4.3</v>
      </c>
      <c r="AT114">
        <v>9.39</v>
      </c>
      <c r="AU114">
        <v>4.58</v>
      </c>
      <c r="AV114">
        <v>7.03</v>
      </c>
      <c r="AW114">
        <v>7.18</v>
      </c>
      <c r="AX114">
        <v>4.95</v>
      </c>
      <c r="AY114">
        <v>4.51</v>
      </c>
      <c r="AZ114">
        <v>2.72</v>
      </c>
      <c r="BA114">
        <v>5.63</v>
      </c>
      <c r="BB114">
        <v>7.25</v>
      </c>
      <c r="BC114">
        <v>6.87</v>
      </c>
      <c r="BD114">
        <v>4.66</v>
      </c>
      <c r="BE114">
        <v>6.34</v>
      </c>
      <c r="BF114">
        <v>9.7200000000000006</v>
      </c>
      <c r="BG114" t="s">
        <v>426</v>
      </c>
    </row>
    <row r="115" spans="1:59" x14ac:dyDescent="0.25">
      <c r="A115" t="s">
        <v>154</v>
      </c>
      <c r="B115">
        <v>258</v>
      </c>
      <c r="C115" t="s">
        <v>155</v>
      </c>
      <c r="D115" t="s">
        <v>15</v>
      </c>
      <c r="E115" t="s">
        <v>425</v>
      </c>
      <c r="F115">
        <v>4</v>
      </c>
      <c r="G115">
        <v>-1.9</v>
      </c>
      <c r="H115">
        <v>0.1</v>
      </c>
      <c r="I115">
        <v>19.3</v>
      </c>
      <c r="J115">
        <v>15.8</v>
      </c>
      <c r="K115">
        <v>14.6</v>
      </c>
      <c r="L115">
        <v>9.6</v>
      </c>
      <c r="M115">
        <v>11</v>
      </c>
      <c r="N115">
        <v>4.5999999999999996</v>
      </c>
      <c r="O115">
        <v>10.3</v>
      </c>
      <c r="P115">
        <v>11.2</v>
      </c>
      <c r="Q115">
        <v>11.2</v>
      </c>
      <c r="R115">
        <v>-2.8</v>
      </c>
      <c r="S115">
        <v>2</v>
      </c>
      <c r="T115">
        <v>2</v>
      </c>
      <c r="U115">
        <v>21.9</v>
      </c>
      <c r="V115">
        <v>36</v>
      </c>
      <c r="W115">
        <v>15.4</v>
      </c>
      <c r="X115">
        <v>14.8</v>
      </c>
      <c r="Y115">
        <v>13.3</v>
      </c>
      <c r="Z115">
        <v>47.1</v>
      </c>
      <c r="AA115">
        <v>32.299999999999997</v>
      </c>
      <c r="AB115">
        <v>7.2</v>
      </c>
      <c r="AC115">
        <v>14.5</v>
      </c>
      <c r="AD115">
        <v>16.100000000000001</v>
      </c>
      <c r="AE115">
        <v>8.8000000000000007</v>
      </c>
      <c r="AF115">
        <v>11.5</v>
      </c>
      <c r="AG115">
        <v>6.8</v>
      </c>
      <c r="AH115">
        <v>4.5999999999999996</v>
      </c>
      <c r="AI115">
        <v>2.2000000000000002</v>
      </c>
      <c r="AJ115">
        <v>4.3</v>
      </c>
      <c r="AK115">
        <v>10.5</v>
      </c>
      <c r="AL115">
        <v>10.53</v>
      </c>
      <c r="AM115">
        <v>5.74</v>
      </c>
      <c r="AN115">
        <v>10.28</v>
      </c>
      <c r="AO115">
        <v>13.21</v>
      </c>
      <c r="AP115">
        <v>7.14</v>
      </c>
      <c r="AQ115">
        <v>9.89</v>
      </c>
      <c r="AR115">
        <v>15.11</v>
      </c>
      <c r="AS115">
        <v>2.02</v>
      </c>
      <c r="AT115">
        <v>3.45</v>
      </c>
      <c r="AU115">
        <v>10.66</v>
      </c>
      <c r="AV115">
        <v>7.18</v>
      </c>
      <c r="AW115">
        <v>8.3800000000000008</v>
      </c>
      <c r="AX115">
        <v>7.46</v>
      </c>
      <c r="AY115">
        <v>9.32</v>
      </c>
      <c r="AZ115">
        <v>9.94</v>
      </c>
      <c r="BA115">
        <v>8.9</v>
      </c>
      <c r="BB115">
        <v>7.23</v>
      </c>
      <c r="BC115">
        <v>7.82</v>
      </c>
      <c r="BD115">
        <v>6.37</v>
      </c>
      <c r="BE115">
        <v>4.79</v>
      </c>
      <c r="BF115">
        <v>8.6199999999999992</v>
      </c>
      <c r="BG115" t="s">
        <v>426</v>
      </c>
    </row>
    <row r="116" spans="1:59" x14ac:dyDescent="0.25">
      <c r="A116" t="s">
        <v>391</v>
      </c>
      <c r="B116">
        <v>754</v>
      </c>
      <c r="C116" t="s">
        <v>392</v>
      </c>
      <c r="D116" t="s">
        <v>15</v>
      </c>
      <c r="E116" t="s">
        <v>425</v>
      </c>
      <c r="F116">
        <v>6.6</v>
      </c>
      <c r="G116">
        <v>6.6</v>
      </c>
      <c r="H116">
        <v>9.1999999999999993</v>
      </c>
      <c r="I116">
        <v>7.4</v>
      </c>
      <c r="J116">
        <v>12.1</v>
      </c>
      <c r="K116">
        <v>11.4</v>
      </c>
      <c r="L116">
        <v>22.9</v>
      </c>
      <c r="M116">
        <v>15.5</v>
      </c>
      <c r="N116">
        <v>14.3</v>
      </c>
      <c r="O116">
        <v>6.5</v>
      </c>
      <c r="P116">
        <v>13.3</v>
      </c>
      <c r="Q116">
        <v>12.8</v>
      </c>
      <c r="R116">
        <v>24.1</v>
      </c>
      <c r="S116">
        <v>19.8</v>
      </c>
      <c r="T116">
        <v>16.7</v>
      </c>
      <c r="U116">
        <v>36.200000000000003</v>
      </c>
      <c r="V116">
        <v>54.5</v>
      </c>
      <c r="W116">
        <v>62.1</v>
      </c>
      <c r="X116">
        <v>62.4</v>
      </c>
      <c r="Y116">
        <v>136.30000000000001</v>
      </c>
      <c r="Z116">
        <v>98.8</v>
      </c>
      <c r="AA116">
        <v>89.3</v>
      </c>
      <c r="AB116">
        <v>156.19999999999999</v>
      </c>
      <c r="AC116">
        <v>176</v>
      </c>
      <c r="AD116">
        <v>51.1</v>
      </c>
      <c r="AE116">
        <v>35.200000000000003</v>
      </c>
      <c r="AF116">
        <v>42.5</v>
      </c>
      <c r="AG116">
        <v>21.4</v>
      </c>
      <c r="AH116">
        <v>24.6</v>
      </c>
      <c r="AI116">
        <v>22.6</v>
      </c>
      <c r="AJ116">
        <v>22.6</v>
      </c>
      <c r="AK116">
        <v>18.899999999999999</v>
      </c>
      <c r="AL116">
        <v>27.1</v>
      </c>
      <c r="AM116">
        <v>22.1</v>
      </c>
      <c r="AN116">
        <v>16.399999999999999</v>
      </c>
      <c r="AO116">
        <v>18.600000000000001</v>
      </c>
      <c r="AP116">
        <v>4.9000000000000004</v>
      </c>
      <c r="AQ116">
        <v>5.3</v>
      </c>
      <c r="AR116">
        <v>13.8</v>
      </c>
      <c r="AS116">
        <v>14.2</v>
      </c>
      <c r="AT116">
        <v>5.2</v>
      </c>
      <c r="AU116">
        <v>4.83</v>
      </c>
      <c r="AV116">
        <v>7.01</v>
      </c>
      <c r="AW116">
        <v>6.52</v>
      </c>
      <c r="AX116">
        <v>7.25</v>
      </c>
      <c r="AY116">
        <v>11.08</v>
      </c>
      <c r="AZ116">
        <v>21.26</v>
      </c>
      <c r="BA116">
        <v>5.76</v>
      </c>
      <c r="BB116">
        <v>7.14</v>
      </c>
      <c r="BC116">
        <v>10.44</v>
      </c>
      <c r="BD116">
        <v>16.239999999999998</v>
      </c>
      <c r="BE116">
        <v>27.71</v>
      </c>
      <c r="BF116">
        <v>15.68</v>
      </c>
      <c r="BG116" t="s">
        <v>426</v>
      </c>
    </row>
    <row r="117" spans="1:59" x14ac:dyDescent="0.25">
      <c r="A117" t="s">
        <v>266</v>
      </c>
      <c r="B117">
        <v>278</v>
      </c>
      <c r="C117" t="s">
        <v>267</v>
      </c>
      <c r="D117" t="s">
        <v>15</v>
      </c>
      <c r="E117" t="s">
        <v>416</v>
      </c>
      <c r="AL117">
        <v>4.1100000000000003</v>
      </c>
      <c r="AM117">
        <v>6.23</v>
      </c>
      <c r="AN117">
        <v>8.3000000000000007</v>
      </c>
      <c r="AO117">
        <v>7.74</v>
      </c>
      <c r="AP117">
        <v>12.14</v>
      </c>
      <c r="AQ117">
        <v>8.34</v>
      </c>
      <c r="AR117">
        <v>15.43</v>
      </c>
      <c r="AS117">
        <v>-2.35</v>
      </c>
      <c r="AT117">
        <v>4.54</v>
      </c>
      <c r="AU117">
        <v>8.16</v>
      </c>
      <c r="AV117">
        <v>4.41</v>
      </c>
      <c r="AW117">
        <v>5.53</v>
      </c>
      <c r="AX117">
        <v>6.93</v>
      </c>
      <c r="AY117">
        <v>-0.62</v>
      </c>
      <c r="AZ117">
        <v>3.82</v>
      </c>
      <c r="BA117">
        <v>9.14</v>
      </c>
      <c r="BB117">
        <v>7.12</v>
      </c>
      <c r="BC117">
        <v>5.18</v>
      </c>
      <c r="BD117">
        <v>4.6500000000000004</v>
      </c>
      <c r="BE117">
        <v>2.21</v>
      </c>
      <c r="BF117">
        <v>6.8</v>
      </c>
      <c r="BG117" t="s">
        <v>419</v>
      </c>
    </row>
    <row r="118" spans="1:59" x14ac:dyDescent="0.25">
      <c r="A118" t="s">
        <v>331</v>
      </c>
      <c r="B118">
        <v>366</v>
      </c>
      <c r="C118" t="s">
        <v>332</v>
      </c>
      <c r="D118" t="s">
        <v>15</v>
      </c>
      <c r="E118" t="s">
        <v>16</v>
      </c>
      <c r="F118">
        <v>2.59</v>
      </c>
      <c r="G118">
        <v>0.22</v>
      </c>
      <c r="H118">
        <v>3.23</v>
      </c>
      <c r="I118">
        <v>12.94</v>
      </c>
      <c r="J118">
        <v>16.88</v>
      </c>
      <c r="K118">
        <v>8.4499999999999993</v>
      </c>
      <c r="L118">
        <v>10.07</v>
      </c>
      <c r="M118">
        <v>9.73</v>
      </c>
      <c r="N118">
        <v>8.82</v>
      </c>
      <c r="O118">
        <v>14.84</v>
      </c>
      <c r="P118">
        <v>14.15</v>
      </c>
      <c r="Q118">
        <v>8.68</v>
      </c>
      <c r="R118">
        <v>7.12</v>
      </c>
      <c r="S118">
        <v>4.37</v>
      </c>
      <c r="T118">
        <v>3.69</v>
      </c>
      <c r="U118">
        <v>10.85</v>
      </c>
      <c r="V118">
        <v>18.66</v>
      </c>
      <c r="W118">
        <v>53.42</v>
      </c>
      <c r="X118">
        <v>7.34</v>
      </c>
      <c r="Y118">
        <v>0.76</v>
      </c>
      <c r="Z118">
        <v>21.77</v>
      </c>
      <c r="AA118">
        <v>10.49</v>
      </c>
      <c r="AB118">
        <v>21.31</v>
      </c>
      <c r="AC118">
        <v>79.260000000000005</v>
      </c>
      <c r="AD118">
        <v>142.84</v>
      </c>
      <c r="AE118">
        <v>24.16</v>
      </c>
      <c r="AF118">
        <v>2.84</v>
      </c>
      <c r="AG118">
        <v>6.08</v>
      </c>
      <c r="AH118">
        <v>11.25</v>
      </c>
      <c r="AI118">
        <v>60.53</v>
      </c>
      <c r="AJ118">
        <v>29.56</v>
      </c>
      <c r="AK118">
        <v>34.369999999999997</v>
      </c>
      <c r="AL118">
        <v>15.52</v>
      </c>
      <c r="AM118">
        <v>23</v>
      </c>
      <c r="AN118">
        <v>9.1300000000000008</v>
      </c>
      <c r="AO118">
        <v>13.98</v>
      </c>
      <c r="AP118">
        <v>11.28</v>
      </c>
      <c r="AQ118">
        <v>6.43</v>
      </c>
      <c r="AR118">
        <v>14.67</v>
      </c>
      <c r="AS118">
        <v>-0.3</v>
      </c>
      <c r="AT118">
        <v>6.95</v>
      </c>
      <c r="AU118">
        <v>17.68</v>
      </c>
      <c r="AV118">
        <v>5.01</v>
      </c>
      <c r="AW118">
        <v>1.92</v>
      </c>
      <c r="AX118">
        <v>3.38</v>
      </c>
      <c r="AY118">
        <v>6.9</v>
      </c>
      <c r="AZ118">
        <v>55.5</v>
      </c>
      <c r="BA118">
        <v>22.02</v>
      </c>
      <c r="BB118">
        <v>6.94</v>
      </c>
      <c r="BC118">
        <v>4.3899999999999997</v>
      </c>
      <c r="BD118">
        <v>49.77</v>
      </c>
      <c r="BE118">
        <v>59.11</v>
      </c>
      <c r="BF118">
        <v>54.26</v>
      </c>
      <c r="BG118" t="s">
        <v>17</v>
      </c>
    </row>
    <row r="119" spans="1:59" x14ac:dyDescent="0.25">
      <c r="A119" t="s">
        <v>231</v>
      </c>
      <c r="B119">
        <v>674</v>
      </c>
      <c r="C119" t="s">
        <v>232</v>
      </c>
      <c r="D119" t="s">
        <v>15</v>
      </c>
      <c r="E119" t="s">
        <v>416</v>
      </c>
      <c r="F119">
        <v>6.1</v>
      </c>
      <c r="G119">
        <v>0.4</v>
      </c>
      <c r="H119">
        <v>1.8</v>
      </c>
      <c r="J119">
        <v>9.6</v>
      </c>
      <c r="K119">
        <v>6.1</v>
      </c>
      <c r="L119">
        <v>-1.8</v>
      </c>
      <c r="M119">
        <v>3.5</v>
      </c>
      <c r="N119">
        <v>3.6</v>
      </c>
      <c r="O119">
        <v>22.8</v>
      </c>
      <c r="P119">
        <v>24.3</v>
      </c>
      <c r="Q119">
        <v>31.5</v>
      </c>
      <c r="R119">
        <v>29.8</v>
      </c>
      <c r="S119">
        <v>2.5</v>
      </c>
      <c r="T119">
        <v>9.6</v>
      </c>
      <c r="U119">
        <v>19.899999999999999</v>
      </c>
      <c r="V119">
        <v>0.5</v>
      </c>
      <c r="W119">
        <v>17.100000000000001</v>
      </c>
      <c r="X119">
        <v>21.5</v>
      </c>
      <c r="Y119">
        <v>12.4</v>
      </c>
      <c r="Z119">
        <v>9</v>
      </c>
      <c r="AA119">
        <v>8.1999999999999993</v>
      </c>
      <c r="AB119">
        <v>9.5</v>
      </c>
      <c r="AC119">
        <v>12.2</v>
      </c>
      <c r="AD119">
        <v>35.6</v>
      </c>
      <c r="AE119">
        <v>53.3</v>
      </c>
      <c r="AF119">
        <v>9</v>
      </c>
      <c r="AK119">
        <v>7.1</v>
      </c>
      <c r="AL119">
        <v>14.7</v>
      </c>
      <c r="AM119">
        <v>-4.2</v>
      </c>
      <c r="AN119">
        <v>14.5</v>
      </c>
      <c r="AO119">
        <v>16.2</v>
      </c>
      <c r="AP119">
        <v>32.5</v>
      </c>
      <c r="AQ119">
        <v>3.7</v>
      </c>
      <c r="AR119">
        <v>9.1999999999999993</v>
      </c>
      <c r="AX119">
        <v>6.62</v>
      </c>
      <c r="AY119">
        <v>12.02</v>
      </c>
      <c r="AZ119">
        <v>10.09</v>
      </c>
      <c r="BA119">
        <v>9.8800000000000008</v>
      </c>
      <c r="BB119">
        <v>6.92</v>
      </c>
      <c r="BC119">
        <v>9.35</v>
      </c>
      <c r="BD119">
        <v>4.6100000000000003</v>
      </c>
      <c r="BE119">
        <v>2.4900000000000002</v>
      </c>
      <c r="BF119">
        <v>2.38</v>
      </c>
      <c r="BG119" t="s">
        <v>419</v>
      </c>
    </row>
    <row r="120" spans="1:59" x14ac:dyDescent="0.25">
      <c r="A120" t="s">
        <v>248</v>
      </c>
      <c r="B120">
        <v>948</v>
      </c>
      <c r="C120" t="s">
        <v>249</v>
      </c>
      <c r="D120" t="s">
        <v>15</v>
      </c>
      <c r="E120" t="s">
        <v>425</v>
      </c>
      <c r="AP120">
        <v>3.26</v>
      </c>
      <c r="AQ120">
        <v>13.08</v>
      </c>
      <c r="AR120">
        <v>43.71</v>
      </c>
      <c r="AS120">
        <v>1.65</v>
      </c>
      <c r="AT120">
        <v>12.21</v>
      </c>
      <c r="AU120">
        <v>7.66</v>
      </c>
      <c r="AV120">
        <v>21.66</v>
      </c>
      <c r="AW120">
        <v>8.4600000000000009</v>
      </c>
      <c r="AX120">
        <v>10.99</v>
      </c>
      <c r="AY120">
        <v>1.88</v>
      </c>
      <c r="AZ120">
        <v>-2.89</v>
      </c>
      <c r="BA120">
        <v>4.25</v>
      </c>
      <c r="BB120">
        <v>6.92</v>
      </c>
      <c r="BC120">
        <v>10.68</v>
      </c>
      <c r="BD120">
        <v>6.64</v>
      </c>
      <c r="BE120">
        <v>13.79</v>
      </c>
      <c r="BF120">
        <v>19.2</v>
      </c>
      <c r="BG120" t="s">
        <v>426</v>
      </c>
    </row>
    <row r="121" spans="1:59" x14ac:dyDescent="0.25">
      <c r="A121" t="s">
        <v>248</v>
      </c>
      <c r="B121">
        <v>948</v>
      </c>
      <c r="C121" t="s">
        <v>249</v>
      </c>
      <c r="D121" t="s">
        <v>15</v>
      </c>
      <c r="E121" t="s">
        <v>462</v>
      </c>
      <c r="BA121">
        <v>29.49</v>
      </c>
      <c r="BB121">
        <v>6.91</v>
      </c>
      <c r="BC121">
        <v>4.55</v>
      </c>
      <c r="BD121">
        <v>-7.43</v>
      </c>
      <c r="BE121">
        <v>5.81</v>
      </c>
      <c r="BF121">
        <v>12.35</v>
      </c>
      <c r="BG121" t="s">
        <v>463</v>
      </c>
    </row>
    <row r="122" spans="1:59" x14ac:dyDescent="0.25">
      <c r="A122" t="s">
        <v>286</v>
      </c>
      <c r="B122">
        <v>566</v>
      </c>
      <c r="C122" t="s">
        <v>287</v>
      </c>
      <c r="D122" t="s">
        <v>15</v>
      </c>
      <c r="E122" t="s">
        <v>425</v>
      </c>
      <c r="F122">
        <v>33.4</v>
      </c>
      <c r="G122">
        <v>33.4</v>
      </c>
      <c r="H122">
        <v>18</v>
      </c>
      <c r="I122">
        <v>15.9</v>
      </c>
      <c r="J122">
        <v>32.700000000000003</v>
      </c>
      <c r="K122">
        <v>5.4</v>
      </c>
      <c r="L122">
        <v>10.3</v>
      </c>
      <c r="M122">
        <v>9.6999999999999993</v>
      </c>
      <c r="N122">
        <v>6.2</v>
      </c>
      <c r="O122">
        <v>14.9</v>
      </c>
      <c r="P122">
        <v>14.9</v>
      </c>
      <c r="Q122">
        <v>17.899999999999999</v>
      </c>
      <c r="R122">
        <v>6.8</v>
      </c>
      <c r="S122">
        <v>4.5999999999999996</v>
      </c>
      <c r="T122">
        <v>50.8</v>
      </c>
      <c r="U122">
        <v>23.4</v>
      </c>
      <c r="V122">
        <v>-1.6</v>
      </c>
      <c r="W122">
        <v>3.8</v>
      </c>
      <c r="X122">
        <v>10</v>
      </c>
      <c r="Y122">
        <v>13.2</v>
      </c>
      <c r="Z122">
        <v>11.6</v>
      </c>
      <c r="AA122">
        <v>15.5</v>
      </c>
      <c r="AB122">
        <v>7</v>
      </c>
      <c r="AC122">
        <v>5.7</v>
      </c>
      <c r="AD122">
        <v>7.9</v>
      </c>
      <c r="AE122">
        <v>7.94</v>
      </c>
      <c r="AF122">
        <v>10.51</v>
      </c>
      <c r="AG122">
        <v>2.92</v>
      </c>
      <c r="AH122">
        <v>8.17</v>
      </c>
      <c r="AI122">
        <v>4.47</v>
      </c>
      <c r="AJ122">
        <v>3.08</v>
      </c>
      <c r="AK122">
        <v>3.62</v>
      </c>
      <c r="AL122">
        <v>2.0099999999999998</v>
      </c>
      <c r="AM122">
        <v>0.99</v>
      </c>
      <c r="AN122">
        <v>6.01</v>
      </c>
      <c r="AO122">
        <v>6.34</v>
      </c>
      <c r="AP122">
        <v>5.18</v>
      </c>
      <c r="AQ122">
        <v>3.72</v>
      </c>
      <c r="AR122">
        <v>12.94</v>
      </c>
      <c r="AS122">
        <v>6.27</v>
      </c>
      <c r="AT122">
        <v>3.98</v>
      </c>
      <c r="AU122">
        <v>5.48</v>
      </c>
      <c r="AV122">
        <v>2.59</v>
      </c>
      <c r="AW122">
        <v>2.5299999999999998</v>
      </c>
      <c r="AX122">
        <v>5.77</v>
      </c>
      <c r="AY122">
        <v>1.89</v>
      </c>
      <c r="AZ122">
        <v>1.58</v>
      </c>
      <c r="BA122">
        <v>3.05</v>
      </c>
      <c r="BB122">
        <v>6.85</v>
      </c>
      <c r="BC122">
        <v>2.06</v>
      </c>
      <c r="BD122">
        <v>2.73</v>
      </c>
      <c r="BE122">
        <v>4.5599999999999996</v>
      </c>
      <c r="BF122">
        <v>5.47</v>
      </c>
      <c r="BG122" t="s">
        <v>426</v>
      </c>
    </row>
    <row r="123" spans="1:59" x14ac:dyDescent="0.25">
      <c r="A123" t="s">
        <v>208</v>
      </c>
      <c r="B123">
        <v>446</v>
      </c>
      <c r="C123" t="s">
        <v>209</v>
      </c>
      <c r="D123" t="s">
        <v>15</v>
      </c>
      <c r="E123" t="s">
        <v>416</v>
      </c>
      <c r="W123">
        <v>192.8</v>
      </c>
      <c r="X123">
        <v>256.8</v>
      </c>
      <c r="Y123">
        <v>119.6</v>
      </c>
      <c r="Z123">
        <v>74.900000000000006</v>
      </c>
      <c r="AA123">
        <v>134.1</v>
      </c>
      <c r="AB123">
        <v>38.4</v>
      </c>
      <c r="AC123">
        <v>19</v>
      </c>
      <c r="AD123">
        <v>3.8</v>
      </c>
      <c r="AE123">
        <v>-12.7</v>
      </c>
      <c r="AF123">
        <v>11.9</v>
      </c>
      <c r="AG123">
        <v>29.2</v>
      </c>
      <c r="AS123">
        <v>-11.6</v>
      </c>
      <c r="AT123">
        <v>8.24</v>
      </c>
      <c r="AU123">
        <v>11.57</v>
      </c>
      <c r="AV123">
        <v>3.44</v>
      </c>
      <c r="AW123">
        <v>0.74</v>
      </c>
      <c r="AX123">
        <v>0.74</v>
      </c>
      <c r="AY123">
        <v>-5.53</v>
      </c>
      <c r="AZ123">
        <v>-1.84</v>
      </c>
      <c r="BA123">
        <v>5.1100000000000003</v>
      </c>
      <c r="BB123">
        <v>6.84</v>
      </c>
      <c r="BC123">
        <v>1.41</v>
      </c>
      <c r="BD123">
        <v>7.66</v>
      </c>
      <c r="BE123">
        <v>49.6</v>
      </c>
      <c r="BF123">
        <v>108.04</v>
      </c>
      <c r="BG123" t="s">
        <v>419</v>
      </c>
    </row>
    <row r="124" spans="1:59" x14ac:dyDescent="0.25">
      <c r="A124" t="s">
        <v>248</v>
      </c>
      <c r="B124">
        <v>948</v>
      </c>
      <c r="C124" t="s">
        <v>249</v>
      </c>
      <c r="D124" t="s">
        <v>15</v>
      </c>
      <c r="E124" t="s">
        <v>16</v>
      </c>
      <c r="AA124">
        <v>120.2</v>
      </c>
      <c r="AB124">
        <v>202.88</v>
      </c>
      <c r="AC124">
        <v>268.41000000000003</v>
      </c>
      <c r="AD124">
        <v>193.41</v>
      </c>
      <c r="AE124">
        <v>0.22</v>
      </c>
      <c r="AF124">
        <v>46.83</v>
      </c>
      <c r="AG124">
        <v>35.71</v>
      </c>
      <c r="AH124">
        <v>9.5500000000000007</v>
      </c>
      <c r="AI124">
        <v>7.42</v>
      </c>
      <c r="AJ124">
        <v>11.43</v>
      </c>
      <c r="AK124">
        <v>6.35</v>
      </c>
      <c r="AL124">
        <v>1.05</v>
      </c>
      <c r="AM124">
        <v>5.05</v>
      </c>
      <c r="AN124">
        <v>8.23</v>
      </c>
      <c r="AO124">
        <v>12.65</v>
      </c>
      <c r="AP124">
        <v>4.41</v>
      </c>
      <c r="AQ124">
        <v>8.19</v>
      </c>
      <c r="AR124">
        <v>26.74</v>
      </c>
      <c r="AS124">
        <v>6.4</v>
      </c>
      <c r="AT124">
        <v>10.34</v>
      </c>
      <c r="AU124">
        <v>7.74</v>
      </c>
      <c r="AV124">
        <v>14.29</v>
      </c>
      <c r="AW124">
        <v>9.9600000000000009</v>
      </c>
      <c r="AX124">
        <v>12.8</v>
      </c>
      <c r="AY124">
        <v>6.56</v>
      </c>
      <c r="AZ124">
        <v>0.72</v>
      </c>
      <c r="BA124">
        <v>4.62</v>
      </c>
      <c r="BB124">
        <v>6.83</v>
      </c>
      <c r="BC124">
        <v>7.26</v>
      </c>
      <c r="BD124">
        <v>3.69</v>
      </c>
      <c r="BE124">
        <v>7.1</v>
      </c>
      <c r="BF124">
        <v>15.15</v>
      </c>
      <c r="BG124" t="s">
        <v>17</v>
      </c>
    </row>
    <row r="125" spans="1:59" x14ac:dyDescent="0.25">
      <c r="A125" t="s">
        <v>367</v>
      </c>
      <c r="B125">
        <v>746</v>
      </c>
      <c r="C125" t="s">
        <v>368</v>
      </c>
      <c r="D125" t="s">
        <v>15</v>
      </c>
      <c r="E125" t="s">
        <v>416</v>
      </c>
      <c r="AO125">
        <v>14.59</v>
      </c>
      <c r="AP125">
        <v>34.08</v>
      </c>
      <c r="AQ125">
        <v>42.42</v>
      </c>
      <c r="AR125">
        <v>14.2</v>
      </c>
      <c r="AS125">
        <v>25.49</v>
      </c>
      <c r="AT125">
        <v>9.44</v>
      </c>
      <c r="AU125">
        <v>17.07</v>
      </c>
      <c r="AV125">
        <v>2.58</v>
      </c>
      <c r="AW125">
        <v>0.25</v>
      </c>
      <c r="AX125">
        <v>16.18</v>
      </c>
      <c r="AY125">
        <v>115.83</v>
      </c>
      <c r="AZ125">
        <v>35.049999999999997</v>
      </c>
      <c r="BA125">
        <v>26.73</v>
      </c>
      <c r="BB125">
        <v>6.83</v>
      </c>
      <c r="BC125">
        <v>7.96</v>
      </c>
      <c r="BD125">
        <v>4.04</v>
      </c>
      <c r="BE125">
        <v>-0.79</v>
      </c>
      <c r="BF125">
        <v>4.12</v>
      </c>
      <c r="BG125" t="s">
        <v>419</v>
      </c>
    </row>
    <row r="126" spans="1:59" x14ac:dyDescent="0.25">
      <c r="A126" t="s">
        <v>178</v>
      </c>
      <c r="B126">
        <v>176</v>
      </c>
      <c r="C126" t="s">
        <v>179</v>
      </c>
      <c r="D126" t="s">
        <v>15</v>
      </c>
      <c r="E126" t="s">
        <v>462</v>
      </c>
      <c r="U126">
        <v>9.2100000000000009</v>
      </c>
      <c r="AQ126">
        <v>1.81</v>
      </c>
      <c r="AR126">
        <v>31.05</v>
      </c>
      <c r="AS126">
        <v>11.33</v>
      </c>
      <c r="AT126">
        <v>11.76</v>
      </c>
      <c r="AU126">
        <v>9.18</v>
      </c>
      <c r="AV126">
        <v>1.05</v>
      </c>
      <c r="AW126">
        <v>-4.3600000000000003</v>
      </c>
      <c r="AX126">
        <v>-0.66</v>
      </c>
      <c r="AY126">
        <v>5.0999999999999996</v>
      </c>
      <c r="AZ126">
        <v>-8.09</v>
      </c>
      <c r="BA126">
        <v>-4.57</v>
      </c>
      <c r="BB126">
        <v>6.78</v>
      </c>
      <c r="BC126">
        <v>4.92</v>
      </c>
      <c r="BD126">
        <v>23.11</v>
      </c>
      <c r="BE126">
        <v>11.46</v>
      </c>
      <c r="BF126">
        <v>20.11</v>
      </c>
      <c r="BG126" t="s">
        <v>463</v>
      </c>
    </row>
    <row r="127" spans="1:59" x14ac:dyDescent="0.25">
      <c r="A127" t="s">
        <v>290</v>
      </c>
      <c r="B127">
        <v>853</v>
      </c>
      <c r="C127" t="s">
        <v>291</v>
      </c>
      <c r="D127" t="s">
        <v>15</v>
      </c>
      <c r="E127" t="s">
        <v>416</v>
      </c>
      <c r="AU127">
        <v>10.4</v>
      </c>
      <c r="AV127">
        <v>10.34</v>
      </c>
      <c r="AW127">
        <v>10.6</v>
      </c>
      <c r="AX127">
        <v>12</v>
      </c>
      <c r="AY127">
        <v>15.39</v>
      </c>
      <c r="AZ127">
        <v>5.24</v>
      </c>
      <c r="BA127">
        <v>7.13</v>
      </c>
      <c r="BB127">
        <v>6.73</v>
      </c>
      <c r="BC127">
        <v>3.4</v>
      </c>
      <c r="BD127">
        <v>1.35</v>
      </c>
      <c r="BE127">
        <v>1.26</v>
      </c>
      <c r="BG127" t="s">
        <v>418</v>
      </c>
    </row>
    <row r="128" spans="1:59" x14ac:dyDescent="0.25">
      <c r="A128" t="s">
        <v>76</v>
      </c>
      <c r="B128">
        <v>156</v>
      </c>
      <c r="C128" t="s">
        <v>1</v>
      </c>
      <c r="D128" t="s">
        <v>15</v>
      </c>
      <c r="E128" t="s">
        <v>416</v>
      </c>
      <c r="F128">
        <v>3.42</v>
      </c>
      <c r="G128">
        <v>5.8</v>
      </c>
      <c r="H128">
        <v>3.8</v>
      </c>
      <c r="I128">
        <v>9.9</v>
      </c>
      <c r="J128">
        <v>13.5</v>
      </c>
      <c r="K128">
        <v>13.2</v>
      </c>
      <c r="L128">
        <v>18.2</v>
      </c>
      <c r="M128">
        <v>15</v>
      </c>
      <c r="N128">
        <v>12.4</v>
      </c>
      <c r="O128">
        <v>9.1999999999999993</v>
      </c>
      <c r="P128">
        <v>12.8</v>
      </c>
      <c r="Q128">
        <v>24.3</v>
      </c>
      <c r="R128">
        <v>18.100000000000001</v>
      </c>
      <c r="S128">
        <v>9.5</v>
      </c>
      <c r="T128">
        <v>5.4</v>
      </c>
      <c r="U128">
        <v>5.4</v>
      </c>
      <c r="V128">
        <v>-2.2000000000000002</v>
      </c>
      <c r="W128">
        <v>0.4</v>
      </c>
      <c r="X128">
        <v>2.6</v>
      </c>
      <c r="Y128">
        <v>1.4</v>
      </c>
      <c r="Z128">
        <v>5.3</v>
      </c>
      <c r="AA128">
        <v>11.7</v>
      </c>
      <c r="AB128">
        <v>4.7</v>
      </c>
      <c r="AC128">
        <v>4</v>
      </c>
      <c r="AD128">
        <v>2.2999999999999998</v>
      </c>
      <c r="AE128">
        <v>-1</v>
      </c>
      <c r="AF128">
        <v>1.7</v>
      </c>
      <c r="AG128">
        <v>2.9</v>
      </c>
      <c r="AH128">
        <v>0.4</v>
      </c>
      <c r="AI128">
        <v>2.7</v>
      </c>
      <c r="AJ128">
        <v>10.3</v>
      </c>
      <c r="AK128">
        <v>8.9</v>
      </c>
      <c r="AL128">
        <v>-2.6</v>
      </c>
      <c r="AM128">
        <v>9</v>
      </c>
      <c r="AN128">
        <v>3.2</v>
      </c>
      <c r="AO128">
        <v>6.5</v>
      </c>
      <c r="AP128">
        <v>5.0999999999999996</v>
      </c>
      <c r="AQ128">
        <v>2.2999999999999998</v>
      </c>
      <c r="AR128">
        <v>7</v>
      </c>
      <c r="AS128">
        <v>-7.1</v>
      </c>
      <c r="AT128">
        <v>6.64</v>
      </c>
      <c r="AU128">
        <v>12.25</v>
      </c>
      <c r="AV128">
        <v>1.69</v>
      </c>
      <c r="AW128">
        <v>1.5</v>
      </c>
      <c r="AX128">
        <v>3.53</v>
      </c>
      <c r="AY128">
        <v>-9.57</v>
      </c>
      <c r="AZ128">
        <v>1.43</v>
      </c>
      <c r="BA128">
        <v>1.56</v>
      </c>
      <c r="BB128">
        <v>6.7</v>
      </c>
      <c r="BC128">
        <v>-2.2000000000000002</v>
      </c>
      <c r="BD128">
        <v>1.49</v>
      </c>
      <c r="BE128">
        <v>18.850000000000001</v>
      </c>
      <c r="BF128">
        <v>24.19</v>
      </c>
      <c r="BG128" t="s">
        <v>418</v>
      </c>
    </row>
    <row r="129" spans="1:59" x14ac:dyDescent="0.25">
      <c r="A129" t="s">
        <v>142</v>
      </c>
      <c r="B129">
        <v>656</v>
      </c>
      <c r="C129" t="s">
        <v>143</v>
      </c>
      <c r="D129" t="s">
        <v>15</v>
      </c>
      <c r="E129" t="s">
        <v>416</v>
      </c>
      <c r="X129">
        <v>17.7</v>
      </c>
      <c r="Y129">
        <v>5.4</v>
      </c>
      <c r="Z129">
        <v>29.5</v>
      </c>
      <c r="AA129">
        <v>29.1</v>
      </c>
      <c r="AB129">
        <v>12.3</v>
      </c>
      <c r="AC129">
        <v>-0.3</v>
      </c>
      <c r="AD129">
        <v>2.9</v>
      </c>
      <c r="AE129">
        <v>3.4</v>
      </c>
      <c r="AF129">
        <v>7.2</v>
      </c>
      <c r="AG129">
        <v>2.8</v>
      </c>
      <c r="AH129">
        <v>1.3</v>
      </c>
      <c r="AI129">
        <v>5.0999999999999996</v>
      </c>
      <c r="AJ129">
        <v>9</v>
      </c>
      <c r="AK129">
        <v>7.8</v>
      </c>
      <c r="AL129">
        <v>8.9</v>
      </c>
      <c r="AM129">
        <v>6.57</v>
      </c>
      <c r="AN129">
        <v>9.0299999999999994</v>
      </c>
      <c r="AO129">
        <v>25.16</v>
      </c>
      <c r="AP129">
        <v>22.47</v>
      </c>
      <c r="AQ129">
        <v>33.86</v>
      </c>
      <c r="AR129">
        <v>15.56</v>
      </c>
      <c r="AS129">
        <v>8.85</v>
      </c>
      <c r="AT129">
        <v>9.5399999999999991</v>
      </c>
      <c r="AU129">
        <v>9.9499999999999993</v>
      </c>
      <c r="AV129">
        <v>12.73</v>
      </c>
      <c r="AW129">
        <v>15.09</v>
      </c>
      <c r="AX129">
        <v>7.16</v>
      </c>
      <c r="AY129">
        <v>8.41</v>
      </c>
      <c r="AZ129">
        <v>6.02</v>
      </c>
      <c r="BA129">
        <v>3.85</v>
      </c>
      <c r="BB129">
        <v>6.67</v>
      </c>
      <c r="BC129">
        <v>3.85</v>
      </c>
      <c r="BD129">
        <v>6.13</v>
      </c>
      <c r="BE129">
        <v>5.93</v>
      </c>
      <c r="BF129">
        <v>2.94</v>
      </c>
      <c r="BG129" t="s">
        <v>419</v>
      </c>
    </row>
    <row r="130" spans="1:59" x14ac:dyDescent="0.25">
      <c r="A130" t="s">
        <v>337</v>
      </c>
      <c r="B130">
        <v>144</v>
      </c>
      <c r="C130" t="s">
        <v>338</v>
      </c>
      <c r="D130" t="s">
        <v>15</v>
      </c>
      <c r="E130" t="s">
        <v>462</v>
      </c>
      <c r="H130">
        <v>4.55</v>
      </c>
      <c r="I130">
        <v>11.3</v>
      </c>
      <c r="J130">
        <v>24.78</v>
      </c>
      <c r="K130">
        <v>6.57</v>
      </c>
      <c r="L130">
        <v>8.91</v>
      </c>
      <c r="M130">
        <v>9.5299999999999994</v>
      </c>
      <c r="N130">
        <v>7.99</v>
      </c>
      <c r="O130">
        <v>11.85</v>
      </c>
      <c r="P130">
        <v>14.08</v>
      </c>
      <c r="Q130">
        <v>11.22</v>
      </c>
      <c r="R130">
        <v>12.84</v>
      </c>
      <c r="S130">
        <v>11.12</v>
      </c>
      <c r="T130">
        <v>7.71</v>
      </c>
      <c r="U130">
        <v>5.2</v>
      </c>
      <c r="V130">
        <v>-2.77</v>
      </c>
      <c r="W130">
        <v>2.78</v>
      </c>
      <c r="X130">
        <v>5.32</v>
      </c>
      <c r="Y130">
        <v>7.72</v>
      </c>
      <c r="Z130">
        <v>4.54</v>
      </c>
      <c r="AA130">
        <v>1.37</v>
      </c>
      <c r="AB130">
        <v>-1.29</v>
      </c>
      <c r="AC130">
        <v>6.25</v>
      </c>
      <c r="AD130">
        <v>4.76</v>
      </c>
      <c r="AE130">
        <v>7.72</v>
      </c>
      <c r="AF130">
        <v>-1.76</v>
      </c>
      <c r="AG130">
        <v>1.17</v>
      </c>
      <c r="AH130">
        <v>-0.57999999999999996</v>
      </c>
      <c r="AI130">
        <v>1.1399999999999999</v>
      </c>
      <c r="AJ130">
        <v>4.8600000000000003</v>
      </c>
      <c r="AK130">
        <v>1.96</v>
      </c>
      <c r="AL130">
        <v>-7.0000000000000007E-2</v>
      </c>
      <c r="AM130">
        <v>0</v>
      </c>
      <c r="AN130">
        <v>0.7</v>
      </c>
      <c r="AO130">
        <v>3.99</v>
      </c>
      <c r="AP130">
        <v>5.08</v>
      </c>
      <c r="AQ130">
        <v>3.69</v>
      </c>
      <c r="AR130">
        <v>4.3600000000000003</v>
      </c>
      <c r="AS130">
        <v>1.1399999999999999</v>
      </c>
      <c r="AT130">
        <v>1.06</v>
      </c>
      <c r="AU130">
        <v>0.38</v>
      </c>
      <c r="AV130">
        <v>-0.97</v>
      </c>
      <c r="AW130">
        <v>-2.8</v>
      </c>
      <c r="AX130">
        <v>1.43</v>
      </c>
      <c r="AY130">
        <v>0.01</v>
      </c>
      <c r="AZ130">
        <v>-0.92</v>
      </c>
      <c r="BA130">
        <v>5.2</v>
      </c>
      <c r="BB130">
        <v>6.6</v>
      </c>
      <c r="BC130">
        <v>2.97</v>
      </c>
      <c r="BD130">
        <v>-0.25</v>
      </c>
      <c r="BE130">
        <v>10.69</v>
      </c>
      <c r="BF130">
        <v>22.15</v>
      </c>
      <c r="BG130" t="s">
        <v>463</v>
      </c>
    </row>
    <row r="131" spans="1:59" x14ac:dyDescent="0.25">
      <c r="A131" t="s">
        <v>244</v>
      </c>
      <c r="B131">
        <v>518</v>
      </c>
      <c r="C131" t="s">
        <v>245</v>
      </c>
      <c r="D131" t="s">
        <v>15</v>
      </c>
      <c r="E131" t="s">
        <v>425</v>
      </c>
      <c r="F131">
        <v>-7.3</v>
      </c>
      <c r="G131">
        <v>2.4</v>
      </c>
      <c r="H131">
        <v>12.1</v>
      </c>
      <c r="I131">
        <v>30.7</v>
      </c>
      <c r="J131">
        <v>24.9</v>
      </c>
      <c r="K131">
        <v>35.700000000000003</v>
      </c>
      <c r="L131">
        <v>17.8</v>
      </c>
      <c r="M131">
        <v>-3</v>
      </c>
      <c r="N131">
        <v>-7.4</v>
      </c>
      <c r="O131">
        <v>8.6</v>
      </c>
      <c r="P131">
        <v>1.7</v>
      </c>
      <c r="Q131">
        <v>-4.3</v>
      </c>
      <c r="R131">
        <v>3.4</v>
      </c>
      <c r="S131">
        <v>9.3000000000000007</v>
      </c>
      <c r="T131">
        <v>1.8</v>
      </c>
      <c r="U131">
        <v>9.5</v>
      </c>
      <c r="V131">
        <v>6.3</v>
      </c>
      <c r="W131">
        <v>26.7</v>
      </c>
      <c r="X131">
        <v>20.7</v>
      </c>
      <c r="Y131">
        <v>28.4</v>
      </c>
      <c r="Z131">
        <v>19.2</v>
      </c>
      <c r="AA131">
        <v>37.5</v>
      </c>
      <c r="AB131">
        <v>22.5</v>
      </c>
      <c r="AC131">
        <v>38.9</v>
      </c>
      <c r="AD131">
        <v>20.2</v>
      </c>
      <c r="AE131">
        <v>25.9</v>
      </c>
      <c r="AF131">
        <v>18.899999999999999</v>
      </c>
      <c r="AG131">
        <v>30.3</v>
      </c>
      <c r="AH131">
        <v>24.8</v>
      </c>
      <c r="AI131">
        <v>22</v>
      </c>
      <c r="AJ131">
        <v>-2.5</v>
      </c>
      <c r="AK131">
        <v>19.5</v>
      </c>
      <c r="AL131">
        <v>68.3</v>
      </c>
      <c r="AM131">
        <v>36.299999999999997</v>
      </c>
      <c r="AN131">
        <v>1.1000000000000001</v>
      </c>
      <c r="AO131">
        <v>9.3000000000000007</v>
      </c>
      <c r="AP131">
        <v>20.6</v>
      </c>
      <c r="AQ131">
        <v>35.1</v>
      </c>
      <c r="AR131">
        <v>29.2</v>
      </c>
      <c r="AS131">
        <v>12.3</v>
      </c>
      <c r="AT131">
        <v>7.2</v>
      </c>
      <c r="AU131">
        <v>3.9</v>
      </c>
      <c r="AV131">
        <v>4.8</v>
      </c>
      <c r="AW131">
        <v>6.9</v>
      </c>
      <c r="AX131">
        <v>5.4</v>
      </c>
      <c r="AY131">
        <v>13.09</v>
      </c>
      <c r="AZ131">
        <v>9.23</v>
      </c>
      <c r="BA131">
        <v>4.38</v>
      </c>
      <c r="BB131">
        <v>6.58</v>
      </c>
      <c r="BC131">
        <v>9.01</v>
      </c>
      <c r="BD131">
        <v>3.05</v>
      </c>
      <c r="BE131">
        <v>5.61</v>
      </c>
      <c r="BG131" t="s">
        <v>426</v>
      </c>
    </row>
    <row r="132" spans="1:59" x14ac:dyDescent="0.25">
      <c r="A132" t="s">
        <v>144</v>
      </c>
      <c r="B132">
        <v>648</v>
      </c>
      <c r="C132" t="s">
        <v>145</v>
      </c>
      <c r="D132" t="s">
        <v>15</v>
      </c>
      <c r="E132" t="s">
        <v>16</v>
      </c>
      <c r="F132">
        <v>-1.99</v>
      </c>
      <c r="G132">
        <v>3.06</v>
      </c>
      <c r="H132">
        <v>8.6999999999999993</v>
      </c>
      <c r="I132">
        <v>6.92</v>
      </c>
      <c r="J132">
        <v>9.24</v>
      </c>
      <c r="K132">
        <v>25.92</v>
      </c>
      <c r="L132">
        <v>17.03</v>
      </c>
      <c r="M132">
        <v>12.39</v>
      </c>
      <c r="N132">
        <v>8.86</v>
      </c>
      <c r="O132">
        <v>6.13</v>
      </c>
      <c r="P132">
        <v>5.0199999999999996</v>
      </c>
      <c r="Q132">
        <v>7.92</v>
      </c>
      <c r="R132">
        <v>8.23</v>
      </c>
      <c r="S132">
        <v>10.65</v>
      </c>
      <c r="T132">
        <v>22.11</v>
      </c>
      <c r="U132">
        <v>18.32</v>
      </c>
      <c r="V132">
        <v>56.56</v>
      </c>
      <c r="W132">
        <v>23.71</v>
      </c>
      <c r="X132">
        <v>11.55</v>
      </c>
      <c r="Y132">
        <v>8.26</v>
      </c>
      <c r="Z132">
        <v>12.17</v>
      </c>
      <c r="AA132">
        <v>8.64</v>
      </c>
      <c r="AB132">
        <v>9.48</v>
      </c>
      <c r="AC132">
        <v>6.47</v>
      </c>
      <c r="AD132">
        <v>1.71</v>
      </c>
      <c r="AE132">
        <v>6.98</v>
      </c>
      <c r="AF132">
        <v>1.1000000000000001</v>
      </c>
      <c r="AG132">
        <v>2.78</v>
      </c>
      <c r="AH132">
        <v>1.1100000000000001</v>
      </c>
      <c r="AI132">
        <v>3.81</v>
      </c>
      <c r="AJ132">
        <v>0.85</v>
      </c>
      <c r="AK132">
        <v>4.49</v>
      </c>
      <c r="AL132">
        <v>8.61</v>
      </c>
      <c r="AM132">
        <v>17.03</v>
      </c>
      <c r="AN132">
        <v>14.29</v>
      </c>
      <c r="AO132">
        <v>4.96</v>
      </c>
      <c r="AP132">
        <v>2.06</v>
      </c>
      <c r="AQ132">
        <v>5.37</v>
      </c>
      <c r="AR132">
        <v>4.45</v>
      </c>
      <c r="AS132">
        <v>4.55</v>
      </c>
      <c r="AT132">
        <v>5.05</v>
      </c>
      <c r="AU132">
        <v>4.8</v>
      </c>
      <c r="AV132">
        <v>4.6399999999999997</v>
      </c>
      <c r="AW132">
        <v>5.24</v>
      </c>
      <c r="AX132">
        <v>6.26</v>
      </c>
      <c r="AY132">
        <v>6.81</v>
      </c>
      <c r="AZ132">
        <v>7.22</v>
      </c>
      <c r="BA132">
        <v>8.0500000000000007</v>
      </c>
      <c r="BB132">
        <v>6.52</v>
      </c>
      <c r="BC132">
        <v>7.12</v>
      </c>
      <c r="BD132">
        <v>5.93</v>
      </c>
      <c r="BE132">
        <v>7.37</v>
      </c>
      <c r="BF132">
        <v>11.31</v>
      </c>
      <c r="BG132" t="s">
        <v>17</v>
      </c>
    </row>
    <row r="133" spans="1:59" x14ac:dyDescent="0.25">
      <c r="A133" t="s">
        <v>178</v>
      </c>
      <c r="B133">
        <v>176</v>
      </c>
      <c r="C133" t="s">
        <v>179</v>
      </c>
      <c r="D133" t="s">
        <v>15</v>
      </c>
      <c r="E133" t="s">
        <v>416</v>
      </c>
      <c r="F133">
        <v>18.3</v>
      </c>
      <c r="G133">
        <v>6.6</v>
      </c>
      <c r="H133">
        <v>0.5</v>
      </c>
      <c r="I133">
        <v>19.100000000000001</v>
      </c>
      <c r="J133">
        <v>53.6</v>
      </c>
      <c r="K133">
        <v>59.4</v>
      </c>
      <c r="L133">
        <v>23.5</v>
      </c>
      <c r="M133">
        <v>21.3</v>
      </c>
      <c r="N133">
        <v>36</v>
      </c>
      <c r="O133">
        <v>57.6</v>
      </c>
      <c r="P133">
        <v>40.4</v>
      </c>
      <c r="Q133">
        <v>49.3</v>
      </c>
      <c r="R133">
        <v>76.099999999999994</v>
      </c>
      <c r="S133">
        <v>126</v>
      </c>
      <c r="T133">
        <v>41</v>
      </c>
      <c r="U133">
        <v>17</v>
      </c>
      <c r="V133">
        <v>4.5</v>
      </c>
      <c r="W133">
        <v>12.3</v>
      </c>
      <c r="X133">
        <v>24.5</v>
      </c>
      <c r="Y133">
        <v>15.1</v>
      </c>
      <c r="Z133">
        <v>14.7</v>
      </c>
      <c r="AA133">
        <v>8.6</v>
      </c>
      <c r="AB133">
        <v>4.0999999999999996</v>
      </c>
      <c r="AC133">
        <v>8.3000000000000007</v>
      </c>
      <c r="AD133">
        <v>2.1</v>
      </c>
      <c r="AE133">
        <v>-1.1000000000000001</v>
      </c>
      <c r="AF133">
        <v>1.3</v>
      </c>
      <c r="AG133">
        <v>2</v>
      </c>
      <c r="AH133">
        <v>0</v>
      </c>
      <c r="AI133">
        <v>0.1</v>
      </c>
      <c r="AJ133">
        <v>3</v>
      </c>
      <c r="AK133">
        <v>2.4</v>
      </c>
      <c r="AL133">
        <v>2.4</v>
      </c>
      <c r="AM133">
        <v>8.41</v>
      </c>
      <c r="AN133">
        <v>7.54</v>
      </c>
      <c r="AO133">
        <v>14.98</v>
      </c>
      <c r="AP133">
        <v>11.96</v>
      </c>
      <c r="AQ133">
        <v>11.55</v>
      </c>
      <c r="AR133">
        <v>12.87</v>
      </c>
      <c r="AS133">
        <v>0.56999999999999995</v>
      </c>
      <c r="AT133">
        <v>-0.5</v>
      </c>
      <c r="AU133">
        <v>6.16</v>
      </c>
      <c r="AV133">
        <v>5.16</v>
      </c>
      <c r="AW133">
        <v>3.9</v>
      </c>
      <c r="AX133">
        <v>5.83</v>
      </c>
      <c r="AY133">
        <v>6.01</v>
      </c>
      <c r="AZ133">
        <v>6.64</v>
      </c>
      <c r="BA133">
        <v>11.92</v>
      </c>
      <c r="BB133">
        <v>6.48</v>
      </c>
      <c r="BC133">
        <v>2.76</v>
      </c>
      <c r="BD133">
        <v>2.4</v>
      </c>
      <c r="BE133">
        <v>7.38</v>
      </c>
      <c r="BF133">
        <v>17.53</v>
      </c>
      <c r="BG133" t="s">
        <v>418</v>
      </c>
    </row>
    <row r="134" spans="1:59" x14ac:dyDescent="0.25">
      <c r="A134" t="s">
        <v>310</v>
      </c>
      <c r="B134">
        <v>456</v>
      </c>
      <c r="C134" t="s">
        <v>311</v>
      </c>
      <c r="D134" t="s">
        <v>15</v>
      </c>
      <c r="E134" t="s">
        <v>425</v>
      </c>
      <c r="F134">
        <v>2.9</v>
      </c>
      <c r="G134">
        <v>2.9</v>
      </c>
      <c r="H134">
        <v>1.7</v>
      </c>
      <c r="I134">
        <v>15.9</v>
      </c>
      <c r="J134">
        <v>17.8</v>
      </c>
      <c r="K134">
        <v>18.600000000000001</v>
      </c>
      <c r="L134">
        <v>23.1</v>
      </c>
      <c r="M134">
        <v>21.1</v>
      </c>
      <c r="N134">
        <v>-2.4</v>
      </c>
      <c r="O134">
        <v>3</v>
      </c>
      <c r="P134">
        <v>6.3</v>
      </c>
      <c r="Q134">
        <v>5.7</v>
      </c>
      <c r="R134">
        <v>1.4</v>
      </c>
      <c r="S134">
        <v>0.1</v>
      </c>
      <c r="T134">
        <v>0.7</v>
      </c>
      <c r="U134">
        <v>-3.3</v>
      </c>
      <c r="V134">
        <v>-0.8</v>
      </c>
      <c r="W134">
        <v>-1</v>
      </c>
      <c r="X134">
        <v>0.6</v>
      </c>
      <c r="Y134">
        <v>2.2999999999999998</v>
      </c>
      <c r="Z134">
        <v>1.8</v>
      </c>
      <c r="AA134">
        <v>7.5</v>
      </c>
      <c r="AB134">
        <v>3.6</v>
      </c>
      <c r="AC134">
        <v>1.7</v>
      </c>
      <c r="AD134">
        <v>-1.7</v>
      </c>
      <c r="AE134">
        <v>0.3</v>
      </c>
      <c r="AF134">
        <v>2.8</v>
      </c>
      <c r="AG134">
        <v>2.1</v>
      </c>
      <c r="AH134">
        <v>0.2</v>
      </c>
      <c r="AI134">
        <v>-3.4</v>
      </c>
      <c r="AJ134">
        <v>-1.7</v>
      </c>
      <c r="AK134">
        <v>0.6</v>
      </c>
      <c r="AL134">
        <v>-0.6</v>
      </c>
      <c r="AM134">
        <v>2.58</v>
      </c>
      <c r="AN134">
        <v>2.76</v>
      </c>
      <c r="AO134">
        <v>3</v>
      </c>
      <c r="AP134">
        <v>5.34</v>
      </c>
      <c r="AQ134">
        <v>6.97</v>
      </c>
      <c r="AR134">
        <v>14.11</v>
      </c>
      <c r="AS134">
        <v>1.96</v>
      </c>
      <c r="AT134">
        <v>6.27</v>
      </c>
      <c r="AU134">
        <v>5.15</v>
      </c>
      <c r="AV134">
        <v>4.4400000000000004</v>
      </c>
      <c r="AW134">
        <v>5.83</v>
      </c>
      <c r="AX134">
        <v>1.37</v>
      </c>
      <c r="AY134">
        <v>0.64</v>
      </c>
      <c r="AZ134">
        <v>-1.3</v>
      </c>
      <c r="BA134">
        <v>-0.83</v>
      </c>
      <c r="BB134">
        <v>6.48</v>
      </c>
      <c r="BC134">
        <v>2.0699999999999998</v>
      </c>
      <c r="BD134">
        <v>9</v>
      </c>
      <c r="BE134">
        <v>5.39</v>
      </c>
      <c r="BF134">
        <v>3.67</v>
      </c>
      <c r="BG134" t="s">
        <v>438</v>
      </c>
    </row>
    <row r="135" spans="1:59" x14ac:dyDescent="0.25">
      <c r="A135" t="s">
        <v>141</v>
      </c>
      <c r="B135">
        <v>652</v>
      </c>
      <c r="C135" t="s">
        <v>4</v>
      </c>
      <c r="D135" t="s">
        <v>15</v>
      </c>
      <c r="E135" t="s">
        <v>462</v>
      </c>
      <c r="AR135">
        <v>31.76</v>
      </c>
      <c r="AS135">
        <v>15.46</v>
      </c>
      <c r="AT135">
        <v>18.62</v>
      </c>
      <c r="AU135">
        <v>18.54</v>
      </c>
      <c r="AV135">
        <v>17.13</v>
      </c>
      <c r="AW135">
        <v>9.35</v>
      </c>
      <c r="AX135">
        <v>35.979999999999997</v>
      </c>
      <c r="AY135">
        <v>12.78</v>
      </c>
      <c r="AZ135">
        <v>10.94</v>
      </c>
      <c r="BA135">
        <v>5.52</v>
      </c>
      <c r="BB135">
        <v>6.42</v>
      </c>
      <c r="BC135">
        <v>8.1</v>
      </c>
      <c r="BD135">
        <v>9.02</v>
      </c>
      <c r="BE135">
        <v>10.76</v>
      </c>
      <c r="BF135">
        <v>32.26</v>
      </c>
      <c r="BG135" t="s">
        <v>463</v>
      </c>
    </row>
    <row r="136" spans="1:59" x14ac:dyDescent="0.25">
      <c r="A136" t="s">
        <v>216</v>
      </c>
      <c r="B136">
        <v>524</v>
      </c>
      <c r="C136" t="s">
        <v>217</v>
      </c>
      <c r="D136" t="s">
        <v>15</v>
      </c>
      <c r="E136" t="s">
        <v>462</v>
      </c>
      <c r="AY136">
        <v>3.6</v>
      </c>
      <c r="AZ136">
        <v>1.71</v>
      </c>
      <c r="BA136">
        <v>17</v>
      </c>
      <c r="BB136">
        <v>6.35</v>
      </c>
      <c r="BC136">
        <v>2.93</v>
      </c>
      <c r="BD136">
        <v>5.73</v>
      </c>
      <c r="BE136">
        <v>10.88</v>
      </c>
      <c r="BF136">
        <v>66.45</v>
      </c>
      <c r="BG136" t="s">
        <v>463</v>
      </c>
    </row>
    <row r="137" spans="1:59" x14ac:dyDescent="0.25">
      <c r="A137" t="s">
        <v>144</v>
      </c>
      <c r="B137">
        <v>648</v>
      </c>
      <c r="C137" t="s">
        <v>145</v>
      </c>
      <c r="D137" t="s">
        <v>15</v>
      </c>
      <c r="E137" t="s">
        <v>425</v>
      </c>
      <c r="F137">
        <v>8.6999999999999993</v>
      </c>
      <c r="G137">
        <v>3.1</v>
      </c>
      <c r="H137">
        <v>9.6999999999999993</v>
      </c>
      <c r="I137">
        <v>6</v>
      </c>
      <c r="J137">
        <v>13.3</v>
      </c>
      <c r="K137">
        <v>34.4</v>
      </c>
      <c r="L137">
        <v>19.3</v>
      </c>
      <c r="M137">
        <v>12.5</v>
      </c>
      <c r="N137">
        <v>6.3</v>
      </c>
      <c r="O137">
        <v>5.8</v>
      </c>
      <c r="P137">
        <v>5.2</v>
      </c>
      <c r="Q137">
        <v>5.3</v>
      </c>
      <c r="R137">
        <v>8.9</v>
      </c>
      <c r="S137">
        <v>13.7</v>
      </c>
      <c r="T137">
        <v>21.3</v>
      </c>
      <c r="U137">
        <v>17.3</v>
      </c>
      <c r="V137">
        <v>60.1</v>
      </c>
      <c r="W137">
        <v>23.4</v>
      </c>
      <c r="X137">
        <v>12.7</v>
      </c>
      <c r="Y137">
        <v>6.9</v>
      </c>
      <c r="Z137">
        <v>14.1</v>
      </c>
      <c r="AA137">
        <v>8.3000000000000007</v>
      </c>
      <c r="AB137">
        <v>8.5</v>
      </c>
      <c r="AC137">
        <v>8.6999999999999993</v>
      </c>
      <c r="AD137">
        <v>-1.2</v>
      </c>
      <c r="AE137">
        <v>8.6999999999999993</v>
      </c>
      <c r="AF137">
        <v>1.1000000000000001</v>
      </c>
      <c r="AG137">
        <v>1.4</v>
      </c>
      <c r="AH137">
        <v>3.6</v>
      </c>
      <c r="AI137">
        <v>4</v>
      </c>
      <c r="AJ137">
        <v>0.2</v>
      </c>
      <c r="AK137">
        <v>-0.7</v>
      </c>
      <c r="AL137">
        <v>18.100000000000001</v>
      </c>
      <c r="AM137">
        <v>20.399999999999999</v>
      </c>
      <c r="AN137">
        <v>16.100000000000001</v>
      </c>
      <c r="AO137">
        <v>3.1</v>
      </c>
      <c r="AP137">
        <v>1.85</v>
      </c>
      <c r="AQ137">
        <v>7.9</v>
      </c>
      <c r="AR137">
        <v>6.03</v>
      </c>
      <c r="AS137">
        <v>5.38</v>
      </c>
      <c r="AT137">
        <v>6.61</v>
      </c>
      <c r="AU137">
        <v>6.42</v>
      </c>
      <c r="AV137">
        <v>5.04</v>
      </c>
      <c r="AW137">
        <v>6.71</v>
      </c>
      <c r="AX137">
        <v>6.78</v>
      </c>
      <c r="AY137">
        <v>8.27</v>
      </c>
      <c r="AZ137">
        <v>8.24</v>
      </c>
      <c r="BA137">
        <v>8.7200000000000006</v>
      </c>
      <c r="BB137">
        <v>6.34</v>
      </c>
      <c r="BC137">
        <v>6.79</v>
      </c>
      <c r="BD137">
        <v>6.56</v>
      </c>
      <c r="BE137">
        <v>9.6</v>
      </c>
      <c r="BG137" t="s">
        <v>426</v>
      </c>
    </row>
    <row r="138" spans="1:59" x14ac:dyDescent="0.25">
      <c r="A138" t="s">
        <v>184</v>
      </c>
      <c r="B138">
        <v>343</v>
      </c>
      <c r="C138" t="s">
        <v>185</v>
      </c>
      <c r="D138" t="s">
        <v>15</v>
      </c>
      <c r="E138" t="s">
        <v>416</v>
      </c>
      <c r="G138">
        <v>6.9</v>
      </c>
      <c r="H138">
        <v>8.6999999999999993</v>
      </c>
      <c r="I138">
        <v>12.4</v>
      </c>
      <c r="J138">
        <v>36.700000000000003</v>
      </c>
      <c r="K138">
        <v>15.1</v>
      </c>
      <c r="L138">
        <v>8.3000000000000007</v>
      </c>
      <c r="M138">
        <v>8.1</v>
      </c>
      <c r="N138">
        <v>39</v>
      </c>
      <c r="O138">
        <v>45.6</v>
      </c>
      <c r="P138">
        <v>40.4</v>
      </c>
      <c r="Q138">
        <v>10.5</v>
      </c>
      <c r="R138">
        <v>8.3000000000000007</v>
      </c>
      <c r="S138">
        <v>15.6</v>
      </c>
      <c r="T138">
        <v>30.2</v>
      </c>
      <c r="U138">
        <v>28.9</v>
      </c>
      <c r="V138">
        <v>10.9</v>
      </c>
      <c r="W138">
        <v>3.9</v>
      </c>
      <c r="X138">
        <v>7</v>
      </c>
      <c r="Y138">
        <v>7.8</v>
      </c>
      <c r="Z138">
        <v>25.1</v>
      </c>
      <c r="AA138">
        <v>65.2</v>
      </c>
      <c r="AB138">
        <v>77.099999999999994</v>
      </c>
      <c r="AC138">
        <v>12.2</v>
      </c>
      <c r="AD138">
        <v>24.2</v>
      </c>
      <c r="AE138">
        <v>14.2</v>
      </c>
      <c r="AF138">
        <v>46</v>
      </c>
      <c r="AG138">
        <v>9.3000000000000007</v>
      </c>
      <c r="AH138">
        <v>6.8</v>
      </c>
      <c r="AI138">
        <v>6</v>
      </c>
      <c r="AJ138">
        <v>7.9</v>
      </c>
      <c r="AK138">
        <v>16.43</v>
      </c>
      <c r="AL138">
        <v>6.39</v>
      </c>
      <c r="AM138">
        <v>15.61</v>
      </c>
      <c r="AN138">
        <v>19.03</v>
      </c>
      <c r="AO138">
        <v>20.420000000000002</v>
      </c>
      <c r="AP138">
        <v>13.34</v>
      </c>
      <c r="AQ138">
        <v>9.0399999999999991</v>
      </c>
      <c r="AR138">
        <v>28.68</v>
      </c>
      <c r="AS138">
        <v>2.81</v>
      </c>
      <c r="AT138">
        <v>20.67</v>
      </c>
      <c r="AU138">
        <v>12.24</v>
      </c>
      <c r="AV138">
        <v>5.85</v>
      </c>
      <c r="AW138">
        <v>8.2899999999999991</v>
      </c>
      <c r="AX138">
        <v>6.47</v>
      </c>
      <c r="AY138">
        <v>-9.1</v>
      </c>
      <c r="AZ138">
        <v>-1.38</v>
      </c>
      <c r="BA138">
        <v>11.1</v>
      </c>
      <c r="BB138">
        <v>6.31</v>
      </c>
      <c r="BC138">
        <v>1.3</v>
      </c>
      <c r="BD138">
        <v>2.14</v>
      </c>
      <c r="BE138">
        <v>5.31</v>
      </c>
      <c r="BF138">
        <v>8.18</v>
      </c>
      <c r="BG138" t="s">
        <v>419</v>
      </c>
    </row>
    <row r="139" spans="1:59" x14ac:dyDescent="0.25">
      <c r="A139" t="s">
        <v>124</v>
      </c>
      <c r="B139">
        <v>939</v>
      </c>
      <c r="C139" t="s">
        <v>125</v>
      </c>
      <c r="D139" t="s">
        <v>15</v>
      </c>
      <c r="E139" t="s">
        <v>416</v>
      </c>
      <c r="AA139">
        <v>72</v>
      </c>
      <c r="AB139">
        <v>5928.6</v>
      </c>
      <c r="AC139">
        <v>114.5</v>
      </c>
      <c r="AD139">
        <v>36.799999999999997</v>
      </c>
      <c r="AE139">
        <v>27.1</v>
      </c>
      <c r="AF139">
        <v>20.100000000000001</v>
      </c>
      <c r="AG139">
        <v>15.2</v>
      </c>
      <c r="AH139">
        <v>11.3</v>
      </c>
      <c r="AI139">
        <v>8.35</v>
      </c>
      <c r="AJ139">
        <v>2.67</v>
      </c>
      <c r="AK139">
        <v>9.83</v>
      </c>
      <c r="AL139">
        <v>8.2200000000000006</v>
      </c>
      <c r="AM139">
        <v>3.01</v>
      </c>
      <c r="AN139">
        <v>4.09</v>
      </c>
      <c r="AO139">
        <v>6.98</v>
      </c>
      <c r="AP139">
        <v>10.36</v>
      </c>
      <c r="AQ139">
        <v>14.58</v>
      </c>
      <c r="AR139">
        <v>15.81</v>
      </c>
      <c r="AS139">
        <v>1.02</v>
      </c>
      <c r="AT139">
        <v>2.94</v>
      </c>
      <c r="AU139">
        <v>5.86</v>
      </c>
      <c r="AV139">
        <v>8.99</v>
      </c>
      <c r="AW139">
        <v>8.83</v>
      </c>
      <c r="AX139">
        <v>-1.43</v>
      </c>
      <c r="AY139">
        <v>-1.46</v>
      </c>
      <c r="AZ139">
        <v>-1.72</v>
      </c>
      <c r="BA139">
        <v>2.15</v>
      </c>
      <c r="BB139">
        <v>6.29</v>
      </c>
      <c r="BC139">
        <v>1.91</v>
      </c>
      <c r="BD139">
        <v>-3.72</v>
      </c>
      <c r="BE139">
        <v>18.440000000000001</v>
      </c>
      <c r="BF139">
        <v>68.17</v>
      </c>
      <c r="BG139" t="s">
        <v>419</v>
      </c>
    </row>
    <row r="140" spans="1:59" x14ac:dyDescent="0.25">
      <c r="A140" t="s">
        <v>280</v>
      </c>
      <c r="B140">
        <v>564</v>
      </c>
      <c r="C140" t="s">
        <v>281</v>
      </c>
      <c r="D140" t="s">
        <v>15</v>
      </c>
      <c r="E140" t="s">
        <v>416</v>
      </c>
      <c r="S140">
        <v>2.9</v>
      </c>
      <c r="T140">
        <v>4.9000000000000004</v>
      </c>
      <c r="U140">
        <v>5.0999999999999996</v>
      </c>
      <c r="V140">
        <v>1.8</v>
      </c>
      <c r="W140">
        <v>2.2999999999999998</v>
      </c>
      <c r="X140">
        <v>5.9</v>
      </c>
      <c r="Y140">
        <v>14.5</v>
      </c>
      <c r="Z140">
        <v>10.199999999999999</v>
      </c>
      <c r="AA140">
        <v>17.7</v>
      </c>
      <c r="AB140">
        <v>5.8</v>
      </c>
      <c r="AC140">
        <v>10.1</v>
      </c>
      <c r="AD140">
        <v>10.5</v>
      </c>
      <c r="AE140">
        <v>11.8</v>
      </c>
      <c r="AF140">
        <v>10.4</v>
      </c>
      <c r="AG140">
        <v>15.8</v>
      </c>
      <c r="AH140">
        <v>13.7</v>
      </c>
      <c r="AI140">
        <v>-5</v>
      </c>
      <c r="AJ140">
        <v>13.8</v>
      </c>
      <c r="AK140">
        <v>4.9000000000000004</v>
      </c>
      <c r="AL140">
        <v>4.9000000000000004</v>
      </c>
      <c r="AM140">
        <v>4.9000000000000004</v>
      </c>
      <c r="AN140">
        <v>2.5</v>
      </c>
      <c r="AO140">
        <v>5.8</v>
      </c>
      <c r="AP140">
        <v>11.5</v>
      </c>
      <c r="AQ140">
        <v>4.9000000000000004</v>
      </c>
      <c r="AR140">
        <v>16.600000000000001</v>
      </c>
      <c r="AS140">
        <v>18</v>
      </c>
      <c r="AT140">
        <v>10.63</v>
      </c>
      <c r="AU140">
        <v>8.35</v>
      </c>
      <c r="AV140">
        <v>6.56</v>
      </c>
      <c r="AW140">
        <v>5.34</v>
      </c>
      <c r="AX140">
        <v>8.36</v>
      </c>
      <c r="AY140">
        <v>5.21</v>
      </c>
      <c r="AZ140">
        <v>4.97</v>
      </c>
      <c r="BA140">
        <v>5.04</v>
      </c>
      <c r="BB140">
        <v>6.21</v>
      </c>
      <c r="BC140">
        <v>8.49</v>
      </c>
      <c r="BD140">
        <v>6.16</v>
      </c>
      <c r="BE140">
        <v>10.039999999999999</v>
      </c>
      <c r="BF140">
        <v>12.19</v>
      </c>
      <c r="BG140" t="s">
        <v>419</v>
      </c>
    </row>
    <row r="141" spans="1:59" x14ac:dyDescent="0.25">
      <c r="A141" t="s">
        <v>46</v>
      </c>
      <c r="B141">
        <v>513</v>
      </c>
      <c r="C141" t="s">
        <v>47</v>
      </c>
      <c r="D141" t="s">
        <v>15</v>
      </c>
      <c r="E141" t="s">
        <v>425</v>
      </c>
      <c r="F141">
        <v>2.2999999999999998</v>
      </c>
      <c r="G141">
        <v>10.1</v>
      </c>
      <c r="H141">
        <v>34</v>
      </c>
      <c r="I141">
        <v>47.4</v>
      </c>
      <c r="J141">
        <v>68.599999999999994</v>
      </c>
      <c r="K141">
        <v>20.8</v>
      </c>
      <c r="L141">
        <v>-10.9</v>
      </c>
      <c r="M141">
        <v>9.3000000000000007</v>
      </c>
      <c r="N141">
        <v>11.5</v>
      </c>
      <c r="O141">
        <v>14.7</v>
      </c>
      <c r="P141">
        <v>15.7</v>
      </c>
      <c r="Q141">
        <v>11.5</v>
      </c>
      <c r="R141">
        <v>13.1</v>
      </c>
      <c r="S141">
        <v>9.3000000000000007</v>
      </c>
      <c r="T141">
        <v>12.8</v>
      </c>
      <c r="U141">
        <v>9.6999999999999993</v>
      </c>
      <c r="V141">
        <v>13.5</v>
      </c>
      <c r="W141">
        <v>10.4</v>
      </c>
      <c r="X141">
        <v>6.5</v>
      </c>
      <c r="Y141">
        <v>8.8000000000000007</v>
      </c>
      <c r="Z141">
        <v>5.9</v>
      </c>
      <c r="AA141">
        <v>6.1</v>
      </c>
      <c r="AB141">
        <v>3.6</v>
      </c>
      <c r="AC141">
        <v>-2.2000000000000002</v>
      </c>
      <c r="AD141">
        <v>3.8</v>
      </c>
      <c r="AE141">
        <v>9</v>
      </c>
      <c r="AF141">
        <v>3.4</v>
      </c>
      <c r="AG141">
        <v>6.6</v>
      </c>
      <c r="AH141">
        <v>10.5</v>
      </c>
      <c r="AI141">
        <v>8.1</v>
      </c>
      <c r="AJ141">
        <v>2</v>
      </c>
      <c r="AK141">
        <v>1.2</v>
      </c>
      <c r="AL141">
        <v>2</v>
      </c>
      <c r="AM141">
        <v>5.8</v>
      </c>
      <c r="AN141">
        <v>7.5</v>
      </c>
      <c r="AO141">
        <v>8</v>
      </c>
      <c r="AP141">
        <v>7.6</v>
      </c>
      <c r="AQ141">
        <v>10.5</v>
      </c>
      <c r="AR141">
        <v>11</v>
      </c>
      <c r="AS141">
        <v>5.5</v>
      </c>
      <c r="AT141">
        <v>10.1</v>
      </c>
      <c r="AU141">
        <v>12.38</v>
      </c>
      <c r="AV141">
        <v>3.38</v>
      </c>
      <c r="AW141">
        <v>7.93</v>
      </c>
      <c r="AX141">
        <v>7.91</v>
      </c>
      <c r="AY141">
        <v>6.05</v>
      </c>
      <c r="AZ141">
        <v>4.51</v>
      </c>
      <c r="BA141">
        <v>7.17</v>
      </c>
      <c r="BB141">
        <v>6.21</v>
      </c>
      <c r="BC141">
        <v>5.56</v>
      </c>
      <c r="BD141">
        <v>5.77</v>
      </c>
      <c r="BE141">
        <v>5.3</v>
      </c>
      <c r="BF141">
        <v>7.66</v>
      </c>
      <c r="BG141" t="s">
        <v>430</v>
      </c>
    </row>
    <row r="142" spans="1:59" x14ac:dyDescent="0.25">
      <c r="A142" t="s">
        <v>190</v>
      </c>
      <c r="B142">
        <v>916</v>
      </c>
      <c r="C142" t="s">
        <v>191</v>
      </c>
      <c r="D142" t="s">
        <v>15</v>
      </c>
      <c r="E142" t="s">
        <v>441</v>
      </c>
      <c r="AM142">
        <v>5.08</v>
      </c>
      <c r="AN142">
        <v>7.2</v>
      </c>
      <c r="AO142">
        <v>6.82</v>
      </c>
      <c r="AP142">
        <v>7.65</v>
      </c>
      <c r="AQ142">
        <v>10.16</v>
      </c>
      <c r="AR142">
        <v>17.850000000000001</v>
      </c>
      <c r="AS142">
        <v>8.2100000000000009</v>
      </c>
      <c r="AT142">
        <v>6.48</v>
      </c>
      <c r="AU142">
        <v>8.0500000000000007</v>
      </c>
      <c r="AV142">
        <v>5.55</v>
      </c>
      <c r="AW142">
        <v>4.32</v>
      </c>
      <c r="AX142">
        <v>6.71</v>
      </c>
      <c r="AY142">
        <v>7.67</v>
      </c>
      <c r="AZ142">
        <v>15.4</v>
      </c>
      <c r="BA142">
        <v>6.96</v>
      </c>
      <c r="BB142">
        <v>6.19</v>
      </c>
      <c r="BC142">
        <v>7.42</v>
      </c>
      <c r="BD142">
        <v>7.43</v>
      </c>
      <c r="BE142">
        <v>7.99</v>
      </c>
      <c r="BF142">
        <v>13.91</v>
      </c>
      <c r="BG142" t="s">
        <v>442</v>
      </c>
    </row>
    <row r="143" spans="1:59" x14ac:dyDescent="0.25">
      <c r="A143" t="s">
        <v>365</v>
      </c>
      <c r="B143">
        <v>738</v>
      </c>
      <c r="C143" t="s">
        <v>467</v>
      </c>
      <c r="D143" t="s">
        <v>15</v>
      </c>
      <c r="E143" t="s">
        <v>462</v>
      </c>
      <c r="AX143">
        <v>4.93</v>
      </c>
      <c r="AY143">
        <v>3.01</v>
      </c>
      <c r="AZ143">
        <v>6.86</v>
      </c>
      <c r="BA143">
        <v>1.26</v>
      </c>
      <c r="BB143">
        <v>6.18</v>
      </c>
      <c r="BC143">
        <v>7.24</v>
      </c>
      <c r="BG143" t="s">
        <v>463</v>
      </c>
    </row>
    <row r="144" spans="1:59" x14ac:dyDescent="0.25">
      <c r="A144" t="s">
        <v>139</v>
      </c>
      <c r="B144">
        <v>915</v>
      </c>
      <c r="C144" t="s">
        <v>140</v>
      </c>
      <c r="D144" t="s">
        <v>15</v>
      </c>
      <c r="E144" t="s">
        <v>462</v>
      </c>
      <c r="AI144">
        <v>15.67</v>
      </c>
      <c r="AJ144">
        <v>5.77</v>
      </c>
      <c r="AK144">
        <v>3.07</v>
      </c>
      <c r="AL144">
        <v>6.32</v>
      </c>
      <c r="AM144">
        <v>3.34</v>
      </c>
      <c r="AN144">
        <v>4.6399999999999997</v>
      </c>
      <c r="AO144">
        <v>7.45</v>
      </c>
      <c r="AP144">
        <v>10.82</v>
      </c>
      <c r="AQ144">
        <v>11.59</v>
      </c>
      <c r="AR144">
        <v>9.76</v>
      </c>
      <c r="AS144">
        <v>-5.48</v>
      </c>
      <c r="AT144">
        <v>11.34</v>
      </c>
      <c r="AU144">
        <v>12.82</v>
      </c>
      <c r="AV144">
        <v>1.62</v>
      </c>
      <c r="AW144">
        <v>-2</v>
      </c>
      <c r="AX144">
        <v>2.86</v>
      </c>
      <c r="AY144">
        <v>7.5</v>
      </c>
      <c r="AZ144">
        <v>-0.13</v>
      </c>
      <c r="BA144">
        <v>10.97</v>
      </c>
      <c r="BB144">
        <v>6.11</v>
      </c>
      <c r="BC144">
        <v>7.18</v>
      </c>
      <c r="BD144">
        <v>11.75</v>
      </c>
      <c r="BE144">
        <v>16.72</v>
      </c>
      <c r="BF144">
        <v>14.46</v>
      </c>
      <c r="BG144" t="s">
        <v>463</v>
      </c>
    </row>
    <row r="145" spans="1:59" x14ac:dyDescent="0.25">
      <c r="A145" t="s">
        <v>208</v>
      </c>
      <c r="B145">
        <v>446</v>
      </c>
      <c r="C145" t="s">
        <v>209</v>
      </c>
      <c r="D145" t="s">
        <v>15</v>
      </c>
      <c r="E145" t="s">
        <v>16</v>
      </c>
      <c r="F145">
        <v>0.01</v>
      </c>
      <c r="G145">
        <v>1.56</v>
      </c>
      <c r="H145">
        <v>4.92</v>
      </c>
      <c r="I145">
        <v>6</v>
      </c>
      <c r="J145">
        <v>12.29</v>
      </c>
      <c r="K145">
        <v>20.05</v>
      </c>
      <c r="L145">
        <v>28.83</v>
      </c>
      <c r="M145">
        <v>19</v>
      </c>
      <c r="N145">
        <v>10.1</v>
      </c>
      <c r="O145">
        <v>23.7</v>
      </c>
      <c r="P145">
        <v>23.9</v>
      </c>
      <c r="Q145">
        <v>19.3</v>
      </c>
      <c r="R145">
        <v>18.600000000000001</v>
      </c>
      <c r="S145">
        <v>7.2</v>
      </c>
      <c r="T145">
        <v>17.600000000000001</v>
      </c>
      <c r="U145">
        <v>69.400000000000006</v>
      </c>
      <c r="V145">
        <v>95.4</v>
      </c>
      <c r="W145">
        <v>487.2</v>
      </c>
      <c r="X145">
        <v>155</v>
      </c>
      <c r="Y145">
        <v>72.2</v>
      </c>
      <c r="Z145">
        <v>68.900000000000006</v>
      </c>
      <c r="AA145">
        <v>50.12</v>
      </c>
      <c r="AB145">
        <v>99.85</v>
      </c>
      <c r="AC145">
        <v>24.74</v>
      </c>
      <c r="AD145">
        <v>8.23</v>
      </c>
      <c r="AE145">
        <v>10.28</v>
      </c>
      <c r="AF145">
        <v>8.8800000000000008</v>
      </c>
      <c r="AG145">
        <v>7.75</v>
      </c>
      <c r="AH145">
        <v>4.55</v>
      </c>
      <c r="AI145">
        <v>0.24</v>
      </c>
      <c r="AJ145">
        <v>-0.36</v>
      </c>
      <c r="AK145">
        <v>-0.37</v>
      </c>
      <c r="AL145">
        <v>1.76</v>
      </c>
      <c r="AM145">
        <v>1.27</v>
      </c>
      <c r="AN145">
        <v>1.67</v>
      </c>
      <c r="AO145">
        <v>-0.72</v>
      </c>
      <c r="AP145">
        <v>5.57</v>
      </c>
      <c r="AQ145">
        <v>4.0599999999999996</v>
      </c>
      <c r="AR145">
        <v>10.76</v>
      </c>
      <c r="AS145">
        <v>1.22</v>
      </c>
      <c r="AT145">
        <v>3.97</v>
      </c>
      <c r="AU145">
        <v>4.99</v>
      </c>
      <c r="AV145">
        <v>6.55</v>
      </c>
      <c r="AW145">
        <v>5.57</v>
      </c>
      <c r="AX145">
        <v>1.1200000000000001</v>
      </c>
      <c r="AY145">
        <v>-3.75</v>
      </c>
      <c r="AZ145">
        <v>-0.82</v>
      </c>
      <c r="BA145">
        <v>4.4800000000000004</v>
      </c>
      <c r="BB145">
        <v>6.07</v>
      </c>
      <c r="BC145">
        <v>2.89</v>
      </c>
      <c r="BD145">
        <v>84.86</v>
      </c>
      <c r="BE145">
        <v>154.76</v>
      </c>
      <c r="BF145">
        <v>171.2</v>
      </c>
      <c r="BG145" t="s">
        <v>17</v>
      </c>
    </row>
    <row r="146" spans="1:59" x14ac:dyDescent="0.25">
      <c r="A146" t="s">
        <v>369</v>
      </c>
      <c r="B146">
        <v>926</v>
      </c>
      <c r="C146" t="s">
        <v>370</v>
      </c>
      <c r="D146" t="s">
        <v>15</v>
      </c>
      <c r="E146" t="s">
        <v>416</v>
      </c>
      <c r="F146">
        <v>35.049999999999997</v>
      </c>
      <c r="G146">
        <v>35.049999999999997</v>
      </c>
      <c r="H146">
        <v>35.049999999999997</v>
      </c>
      <c r="I146">
        <v>35.049999999999997</v>
      </c>
      <c r="J146">
        <v>89</v>
      </c>
      <c r="K146">
        <v>73.400000000000006</v>
      </c>
      <c r="L146">
        <v>61.4</v>
      </c>
      <c r="M146">
        <v>54.7</v>
      </c>
      <c r="N146">
        <v>32</v>
      </c>
      <c r="O146">
        <v>55.5</v>
      </c>
      <c r="P146">
        <v>60.8</v>
      </c>
      <c r="Q146">
        <v>17.600000000000001</v>
      </c>
      <c r="R146">
        <v>19.3</v>
      </c>
      <c r="S146">
        <v>74.7</v>
      </c>
      <c r="T146">
        <v>62.6</v>
      </c>
      <c r="U146">
        <v>72.2</v>
      </c>
      <c r="V146">
        <v>60.6</v>
      </c>
      <c r="W146">
        <v>65.06</v>
      </c>
      <c r="X146">
        <v>67.150000000000006</v>
      </c>
      <c r="Y146">
        <v>82.75</v>
      </c>
      <c r="Z146">
        <v>105.85</v>
      </c>
      <c r="AA146">
        <v>101.1</v>
      </c>
      <c r="AB146">
        <v>73.77</v>
      </c>
      <c r="AC146">
        <v>61.73</v>
      </c>
      <c r="AD146">
        <v>55.82</v>
      </c>
      <c r="AE146">
        <v>45.39</v>
      </c>
      <c r="AF146">
        <v>33.33</v>
      </c>
      <c r="AG146">
        <v>22.88</v>
      </c>
      <c r="AH146">
        <v>12.55</v>
      </c>
      <c r="AI146">
        <v>6.48</v>
      </c>
      <c r="AJ146">
        <v>4.57</v>
      </c>
      <c r="AK146">
        <v>4.07</v>
      </c>
      <c r="AL146">
        <v>11.41</v>
      </c>
      <c r="AM146">
        <v>20.79</v>
      </c>
      <c r="AN146">
        <v>9.56</v>
      </c>
      <c r="AO146">
        <v>6.14</v>
      </c>
      <c r="AP146">
        <v>8.1300000000000008</v>
      </c>
      <c r="AQ146">
        <v>8.86</v>
      </c>
      <c r="AR146">
        <v>11.16</v>
      </c>
      <c r="AS146">
        <v>10.7</v>
      </c>
      <c r="AT146">
        <v>8.85</v>
      </c>
      <c r="AU146">
        <v>10.32</v>
      </c>
      <c r="AV146">
        <v>9.24</v>
      </c>
      <c r="AW146">
        <v>10.7</v>
      </c>
      <c r="AX146">
        <v>9.0299999999999994</v>
      </c>
      <c r="AY146">
        <v>8.11</v>
      </c>
      <c r="AZ146">
        <v>9.1999999999999993</v>
      </c>
      <c r="BA146">
        <v>8.58</v>
      </c>
      <c r="BB146">
        <v>6.06</v>
      </c>
      <c r="BC146">
        <v>5.91</v>
      </c>
      <c r="BD146">
        <v>-2.98</v>
      </c>
      <c r="BE146">
        <v>23.16</v>
      </c>
      <c r="BF146">
        <v>5.01</v>
      </c>
      <c r="BG146" t="s">
        <v>419</v>
      </c>
    </row>
    <row r="147" spans="1:59" x14ac:dyDescent="0.25">
      <c r="A147" t="s">
        <v>190</v>
      </c>
      <c r="B147">
        <v>916</v>
      </c>
      <c r="C147" t="s">
        <v>191</v>
      </c>
      <c r="D147" t="s">
        <v>15</v>
      </c>
      <c r="E147" t="s">
        <v>16</v>
      </c>
      <c r="AB147">
        <v>2958.1</v>
      </c>
      <c r="AC147">
        <v>1662.28</v>
      </c>
      <c r="AD147">
        <v>1863.33</v>
      </c>
      <c r="AE147">
        <v>176.06</v>
      </c>
      <c r="AF147">
        <v>39.24</v>
      </c>
      <c r="AG147">
        <v>17.579999999999998</v>
      </c>
      <c r="AH147">
        <v>7.21</v>
      </c>
      <c r="AI147">
        <v>8.3699999999999992</v>
      </c>
      <c r="AJ147">
        <v>13.45</v>
      </c>
      <c r="AK147">
        <v>8.5500000000000007</v>
      </c>
      <c r="AL147">
        <v>6.04</v>
      </c>
      <c r="AM147">
        <v>6.44</v>
      </c>
      <c r="AN147">
        <v>6.89</v>
      </c>
      <c r="AO147">
        <v>7.46</v>
      </c>
      <c r="AP147">
        <v>8.61</v>
      </c>
      <c r="AQ147">
        <v>10.78</v>
      </c>
      <c r="AR147">
        <v>17.170000000000002</v>
      </c>
      <c r="AS147">
        <v>7.31</v>
      </c>
      <c r="AT147">
        <v>7.08</v>
      </c>
      <c r="AU147">
        <v>8.36</v>
      </c>
      <c r="AV147">
        <v>5.17</v>
      </c>
      <c r="AW147">
        <v>5.8</v>
      </c>
      <c r="AX147">
        <v>6.6</v>
      </c>
      <c r="AY147">
        <v>6.72</v>
      </c>
      <c r="AZ147">
        <v>14.59</v>
      </c>
      <c r="BA147">
        <v>7.43</v>
      </c>
      <c r="BB147">
        <v>6.02</v>
      </c>
      <c r="BC147">
        <v>5.24</v>
      </c>
      <c r="BD147">
        <v>6.75</v>
      </c>
      <c r="BE147">
        <v>8</v>
      </c>
      <c r="BF147">
        <v>14.99</v>
      </c>
      <c r="BG147" t="s">
        <v>17</v>
      </c>
    </row>
    <row r="148" spans="1:59" x14ac:dyDescent="0.25">
      <c r="A148" t="s">
        <v>64</v>
      </c>
      <c r="B148">
        <v>316</v>
      </c>
      <c r="C148" t="s">
        <v>65</v>
      </c>
      <c r="D148" t="s">
        <v>15</v>
      </c>
      <c r="E148" t="s">
        <v>416</v>
      </c>
      <c r="Q148">
        <v>6.9</v>
      </c>
      <c r="R148">
        <v>2.6</v>
      </c>
      <c r="S148">
        <v>7.7</v>
      </c>
      <c r="T148">
        <v>2.5</v>
      </c>
      <c r="U148">
        <v>-1.1000000000000001</v>
      </c>
      <c r="V148">
        <v>-6</v>
      </c>
      <c r="W148">
        <v>0.5</v>
      </c>
      <c r="X148">
        <v>-1.8</v>
      </c>
      <c r="Y148">
        <v>3.8</v>
      </c>
      <c r="Z148">
        <v>4.2</v>
      </c>
      <c r="AA148">
        <v>0.2</v>
      </c>
      <c r="AB148">
        <v>2.7</v>
      </c>
      <c r="AC148">
        <v>3.1</v>
      </c>
      <c r="AD148">
        <v>-2.2000000000000002</v>
      </c>
      <c r="AF148">
        <v>-0.3</v>
      </c>
      <c r="AG148">
        <v>8.9</v>
      </c>
      <c r="AH148">
        <v>-2.7</v>
      </c>
      <c r="AI148">
        <v>-2.7</v>
      </c>
      <c r="AM148">
        <v>3.8</v>
      </c>
      <c r="AN148">
        <v>-4.8</v>
      </c>
      <c r="AO148">
        <v>7.5</v>
      </c>
      <c r="AP148">
        <v>15.4</v>
      </c>
      <c r="AQ148">
        <v>-3.1</v>
      </c>
      <c r="AR148">
        <v>8</v>
      </c>
      <c r="AS148">
        <v>-6</v>
      </c>
      <c r="AT148">
        <v>25.4</v>
      </c>
      <c r="AX148">
        <v>1.26</v>
      </c>
      <c r="AY148">
        <v>-8.66</v>
      </c>
      <c r="AZ148">
        <v>-5.98</v>
      </c>
      <c r="BA148">
        <v>3.44</v>
      </c>
      <c r="BB148">
        <v>6.01</v>
      </c>
      <c r="BC148">
        <v>1.78</v>
      </c>
      <c r="BD148">
        <v>-1.88</v>
      </c>
      <c r="BE148">
        <v>5.61</v>
      </c>
      <c r="BG148" t="s">
        <v>419</v>
      </c>
    </row>
    <row r="149" spans="1:59" x14ac:dyDescent="0.25">
      <c r="A149" t="s">
        <v>244</v>
      </c>
      <c r="B149">
        <v>518</v>
      </c>
      <c r="C149" t="s">
        <v>245</v>
      </c>
      <c r="D149" t="s">
        <v>15</v>
      </c>
      <c r="E149" t="s">
        <v>16</v>
      </c>
      <c r="F149">
        <v>-4.01</v>
      </c>
      <c r="G149">
        <v>2.09</v>
      </c>
      <c r="H149">
        <v>7.64</v>
      </c>
      <c r="I149">
        <v>25.2</v>
      </c>
      <c r="J149">
        <v>25.21</v>
      </c>
      <c r="K149">
        <v>31.66</v>
      </c>
      <c r="L149">
        <v>22.38</v>
      </c>
      <c r="M149">
        <v>-1.1599999999999999</v>
      </c>
      <c r="N149">
        <v>-6.04</v>
      </c>
      <c r="O149">
        <v>5.67</v>
      </c>
      <c r="P149">
        <v>0.61</v>
      </c>
      <c r="Q149">
        <v>0.32</v>
      </c>
      <c r="R149">
        <v>5.3</v>
      </c>
      <c r="S149">
        <v>5.65</v>
      </c>
      <c r="T149">
        <v>4.8499999999999996</v>
      </c>
      <c r="U149">
        <v>6.81</v>
      </c>
      <c r="V149">
        <v>9.33</v>
      </c>
      <c r="W149">
        <v>24.76</v>
      </c>
      <c r="X149">
        <v>16.04</v>
      </c>
      <c r="Y149">
        <v>27.2</v>
      </c>
      <c r="Z149">
        <v>17.63</v>
      </c>
      <c r="AA149">
        <v>32.270000000000003</v>
      </c>
      <c r="AB149">
        <v>21.91</v>
      </c>
      <c r="AC149">
        <v>31.83</v>
      </c>
      <c r="AD149">
        <v>24.1</v>
      </c>
      <c r="AE149">
        <v>25.19</v>
      </c>
      <c r="AF149">
        <v>16.28</v>
      </c>
      <c r="AG149">
        <v>29.7</v>
      </c>
      <c r="AH149">
        <v>49.14</v>
      </c>
      <c r="AI149">
        <v>10.9</v>
      </c>
      <c r="AJ149">
        <v>-1.72</v>
      </c>
      <c r="AK149">
        <v>34.5</v>
      </c>
      <c r="AL149">
        <v>58.1</v>
      </c>
      <c r="AM149">
        <v>24.95</v>
      </c>
      <c r="AN149">
        <v>3.76</v>
      </c>
      <c r="AO149">
        <v>10.74</v>
      </c>
      <c r="AP149">
        <v>26.33</v>
      </c>
      <c r="AQ149">
        <v>30.93</v>
      </c>
      <c r="AR149">
        <v>11.54</v>
      </c>
      <c r="AS149">
        <v>2.25</v>
      </c>
      <c r="AT149">
        <v>8.2200000000000006</v>
      </c>
      <c r="AU149">
        <v>2.77</v>
      </c>
      <c r="AV149">
        <v>2.83</v>
      </c>
      <c r="AW149">
        <v>5.72</v>
      </c>
      <c r="AX149">
        <v>5.1100000000000003</v>
      </c>
      <c r="AY149">
        <v>10.039999999999999</v>
      </c>
      <c r="AZ149">
        <v>6.76</v>
      </c>
      <c r="BA149">
        <v>4.62</v>
      </c>
      <c r="BB149">
        <v>6</v>
      </c>
      <c r="BC149">
        <v>8.6300000000000008</v>
      </c>
      <c r="BD149">
        <v>6.11</v>
      </c>
      <c r="BE149">
        <v>5.03</v>
      </c>
      <c r="BF149">
        <v>16.75</v>
      </c>
      <c r="BG149" t="s">
        <v>17</v>
      </c>
    </row>
    <row r="150" spans="1:59" x14ac:dyDescent="0.25">
      <c r="A150" t="s">
        <v>144</v>
      </c>
      <c r="B150">
        <v>648</v>
      </c>
      <c r="C150" t="s">
        <v>145</v>
      </c>
      <c r="D150" t="s">
        <v>15</v>
      </c>
      <c r="E150" t="s">
        <v>416</v>
      </c>
      <c r="K150">
        <v>25.6</v>
      </c>
      <c r="L150">
        <v>27.7</v>
      </c>
      <c r="M150">
        <v>1.7</v>
      </c>
      <c r="N150">
        <v>14.5</v>
      </c>
      <c r="O150">
        <v>7.3</v>
      </c>
      <c r="P150">
        <v>26.8</v>
      </c>
      <c r="Q150">
        <v>6.2</v>
      </c>
      <c r="R150">
        <v>24.2</v>
      </c>
      <c r="S150">
        <v>4.7</v>
      </c>
      <c r="T150">
        <v>9.3000000000000007</v>
      </c>
      <c r="U150">
        <v>17.8</v>
      </c>
      <c r="V150">
        <v>80.5</v>
      </c>
      <c r="W150">
        <v>30.4</v>
      </c>
      <c r="X150">
        <v>21.5</v>
      </c>
      <c r="Y150">
        <v>20.5</v>
      </c>
      <c r="Z150">
        <v>16.8</v>
      </c>
      <c r="AA150">
        <v>8</v>
      </c>
      <c r="AB150">
        <v>7.6</v>
      </c>
      <c r="AC150">
        <v>3.2</v>
      </c>
      <c r="AD150">
        <v>33.5</v>
      </c>
      <c r="AE150">
        <v>-26.8</v>
      </c>
      <c r="AF150">
        <v>-0.5</v>
      </c>
      <c r="AI150">
        <v>11.9</v>
      </c>
      <c r="AM150">
        <v>15.1</v>
      </c>
      <c r="AN150">
        <v>22.1</v>
      </c>
      <c r="AO150">
        <v>0.8</v>
      </c>
      <c r="AX150">
        <v>4.71</v>
      </c>
      <c r="AY150">
        <v>2.57</v>
      </c>
      <c r="AZ150">
        <v>3.58</v>
      </c>
      <c r="BA150">
        <v>4.68</v>
      </c>
      <c r="BB150">
        <v>5.96</v>
      </c>
      <c r="BC150">
        <v>5.79</v>
      </c>
      <c r="BD150">
        <v>3.01</v>
      </c>
      <c r="BE150">
        <v>5.34</v>
      </c>
      <c r="BG150" t="s">
        <v>419</v>
      </c>
    </row>
    <row r="151" spans="1:59" x14ac:dyDescent="0.25">
      <c r="A151" t="s">
        <v>290</v>
      </c>
      <c r="B151">
        <v>853</v>
      </c>
      <c r="C151" t="s">
        <v>291</v>
      </c>
      <c r="D151" t="s">
        <v>15</v>
      </c>
      <c r="E151" t="s">
        <v>441</v>
      </c>
      <c r="AX151">
        <v>5.92</v>
      </c>
      <c r="AY151">
        <v>3</v>
      </c>
      <c r="AZ151">
        <v>2.1</v>
      </c>
      <c r="BA151">
        <v>2.97</v>
      </c>
      <c r="BB151">
        <v>5.87</v>
      </c>
      <c r="BC151">
        <v>2.2599999999999998</v>
      </c>
      <c r="BD151">
        <v>2.6</v>
      </c>
      <c r="BE151">
        <v>4.55</v>
      </c>
      <c r="BG151" t="s">
        <v>442</v>
      </c>
    </row>
    <row r="152" spans="1:59" x14ac:dyDescent="0.25">
      <c r="A152" t="s">
        <v>250</v>
      </c>
      <c r="B152">
        <v>688</v>
      </c>
      <c r="C152" t="s">
        <v>251</v>
      </c>
      <c r="D152" t="s">
        <v>15</v>
      </c>
      <c r="E152" t="s">
        <v>462</v>
      </c>
      <c r="AV152">
        <v>-4.72</v>
      </c>
      <c r="AW152">
        <v>11.61</v>
      </c>
      <c r="AX152">
        <v>-0.84</v>
      </c>
      <c r="AY152">
        <v>18.93</v>
      </c>
      <c r="AZ152">
        <v>43.89</v>
      </c>
      <c r="BA152">
        <v>20.11</v>
      </c>
      <c r="BB152">
        <v>5.86</v>
      </c>
      <c r="BC152">
        <v>4.3099999999999996</v>
      </c>
      <c r="BD152">
        <v>-31.43</v>
      </c>
      <c r="BE152">
        <v>12.01</v>
      </c>
      <c r="BF152">
        <v>29.42</v>
      </c>
      <c r="BG152" t="s">
        <v>463</v>
      </c>
    </row>
    <row r="153" spans="1:59" x14ac:dyDescent="0.25">
      <c r="A153" t="s">
        <v>62</v>
      </c>
      <c r="B153">
        <v>223</v>
      </c>
      <c r="C153" t="s">
        <v>63</v>
      </c>
      <c r="D153" t="s">
        <v>15</v>
      </c>
      <c r="E153" t="s">
        <v>416</v>
      </c>
      <c r="F153">
        <v>26</v>
      </c>
      <c r="G153">
        <v>25.8</v>
      </c>
      <c r="H153">
        <v>27.4</v>
      </c>
      <c r="I153">
        <v>13.5</v>
      </c>
      <c r="J153">
        <v>32.6</v>
      </c>
      <c r="K153">
        <v>31.8</v>
      </c>
      <c r="L153">
        <v>31.4</v>
      </c>
      <c r="M153">
        <v>35.6</v>
      </c>
      <c r="AI153">
        <v>3.17</v>
      </c>
      <c r="AJ153">
        <v>2.37</v>
      </c>
      <c r="AK153">
        <v>7.68</v>
      </c>
      <c r="AL153">
        <v>12.04</v>
      </c>
      <c r="AM153">
        <v>13.42</v>
      </c>
      <c r="AN153">
        <v>8.6199999999999992</v>
      </c>
      <c r="AO153">
        <v>6.54</v>
      </c>
      <c r="AP153">
        <v>4.63</v>
      </c>
      <c r="AQ153">
        <v>2.09</v>
      </c>
      <c r="AR153">
        <v>3.3</v>
      </c>
      <c r="AS153">
        <v>5.88</v>
      </c>
      <c r="AT153">
        <v>4.8499999999999996</v>
      </c>
      <c r="AU153">
        <v>6.29</v>
      </c>
      <c r="AV153">
        <v>6.75</v>
      </c>
      <c r="AW153">
        <v>3.36</v>
      </c>
      <c r="AX153">
        <v>7.79</v>
      </c>
      <c r="AY153">
        <v>16.760000000000002</v>
      </c>
      <c r="AZ153">
        <v>7.22</v>
      </c>
      <c r="BA153">
        <v>4.2300000000000004</v>
      </c>
      <c r="BB153">
        <v>5.83</v>
      </c>
      <c r="BC153">
        <v>4.78</v>
      </c>
      <c r="BD153">
        <v>2.34</v>
      </c>
      <c r="BE153">
        <v>9.58</v>
      </c>
      <c r="BF153">
        <v>7.98</v>
      </c>
      <c r="BG153" t="s">
        <v>419</v>
      </c>
    </row>
    <row r="154" spans="1:59" x14ac:dyDescent="0.25">
      <c r="A154" t="s">
        <v>254</v>
      </c>
      <c r="B154">
        <v>684</v>
      </c>
      <c r="C154" t="s">
        <v>255</v>
      </c>
      <c r="D154" t="s">
        <v>15</v>
      </c>
      <c r="E154" t="s">
        <v>425</v>
      </c>
      <c r="F154">
        <v>1.4</v>
      </c>
      <c r="G154">
        <v>0.1</v>
      </c>
      <c r="H154">
        <v>6.2</v>
      </c>
      <c r="I154">
        <v>15.6</v>
      </c>
      <c r="J154">
        <v>32.5</v>
      </c>
      <c r="K154">
        <v>16</v>
      </c>
      <c r="L154">
        <v>16</v>
      </c>
      <c r="M154">
        <v>8.6</v>
      </c>
      <c r="N154">
        <v>6.6</v>
      </c>
      <c r="O154">
        <v>14.3</v>
      </c>
      <c r="P154">
        <v>51.2</v>
      </c>
      <c r="Q154">
        <v>14.5</v>
      </c>
      <c r="R154">
        <v>9.5</v>
      </c>
      <c r="S154">
        <v>7.2</v>
      </c>
      <c r="T154">
        <v>9</v>
      </c>
      <c r="U154">
        <v>7.2</v>
      </c>
      <c r="V154">
        <v>2.2000000000000002</v>
      </c>
      <c r="W154">
        <v>2.5</v>
      </c>
      <c r="X154">
        <v>11.7</v>
      </c>
      <c r="Y154">
        <v>13.9</v>
      </c>
      <c r="Z154">
        <v>10.8</v>
      </c>
      <c r="AA154">
        <v>4.2</v>
      </c>
      <c r="AB154">
        <v>0.4</v>
      </c>
      <c r="AC154">
        <v>13.8</v>
      </c>
      <c r="AD154">
        <v>9.3000000000000007</v>
      </c>
      <c r="AE154">
        <v>6</v>
      </c>
      <c r="AF154">
        <v>5.3</v>
      </c>
      <c r="AG154">
        <v>5.3</v>
      </c>
      <c r="AH154">
        <v>8</v>
      </c>
      <c r="AI154">
        <v>6.4</v>
      </c>
      <c r="AJ154">
        <v>1.3</v>
      </c>
      <c r="AK154">
        <v>4</v>
      </c>
      <c r="AL154">
        <v>2.8</v>
      </c>
      <c r="AM154">
        <v>2.8</v>
      </c>
      <c r="AN154">
        <v>6</v>
      </c>
      <c r="AO154">
        <v>5.83</v>
      </c>
      <c r="AP154">
        <v>10.039999999999999</v>
      </c>
      <c r="AQ154">
        <v>15.55</v>
      </c>
      <c r="AR154">
        <v>15.84</v>
      </c>
      <c r="AS154">
        <v>4.08</v>
      </c>
      <c r="AT154">
        <v>3.71</v>
      </c>
      <c r="AU154">
        <v>5.86</v>
      </c>
      <c r="AV154">
        <v>2.16</v>
      </c>
      <c r="AW154">
        <v>3.41</v>
      </c>
      <c r="AX154">
        <v>4.62</v>
      </c>
      <c r="AY154">
        <v>3.24</v>
      </c>
      <c r="AZ154">
        <v>1.06</v>
      </c>
      <c r="BA154">
        <v>3.73</v>
      </c>
      <c r="BB154">
        <v>5.81</v>
      </c>
      <c r="BC154">
        <v>0.72</v>
      </c>
      <c r="BD154">
        <v>6.22</v>
      </c>
      <c r="BE154">
        <v>4.33</v>
      </c>
      <c r="BF154">
        <v>14.5</v>
      </c>
      <c r="BG154" t="s">
        <v>426</v>
      </c>
    </row>
    <row r="155" spans="1:59" x14ac:dyDescent="0.25">
      <c r="A155" t="s">
        <v>365</v>
      </c>
      <c r="B155">
        <v>738</v>
      </c>
      <c r="C155" t="s">
        <v>366</v>
      </c>
      <c r="D155" t="s">
        <v>15</v>
      </c>
      <c r="E155" t="s">
        <v>416</v>
      </c>
      <c r="AG155">
        <v>-2.5</v>
      </c>
      <c r="AH155">
        <v>3.94</v>
      </c>
      <c r="AI155">
        <v>1.06</v>
      </c>
      <c r="AJ155">
        <v>2.4</v>
      </c>
      <c r="AK155">
        <v>7.56</v>
      </c>
      <c r="AL155">
        <v>2.91</v>
      </c>
      <c r="AM155">
        <v>5.3</v>
      </c>
      <c r="AN155">
        <v>3.78</v>
      </c>
      <c r="AO155">
        <v>7.37</v>
      </c>
      <c r="AP155">
        <v>8.7100000000000009</v>
      </c>
      <c r="AQ155">
        <v>16.66</v>
      </c>
      <c r="AR155">
        <v>9.94</v>
      </c>
      <c r="AS155">
        <v>6.66</v>
      </c>
      <c r="AT155">
        <v>5.15</v>
      </c>
      <c r="AU155">
        <v>15.88</v>
      </c>
      <c r="AV155">
        <v>20.74</v>
      </c>
      <c r="AW155">
        <v>4.97</v>
      </c>
      <c r="AX155">
        <v>2.85</v>
      </c>
      <c r="AY155">
        <v>5.29</v>
      </c>
      <c r="AZ155">
        <v>3.82</v>
      </c>
      <c r="BA155">
        <v>4.91</v>
      </c>
      <c r="BB155">
        <v>5.79</v>
      </c>
      <c r="BC155">
        <v>2.92</v>
      </c>
      <c r="BD155">
        <v>4.04</v>
      </c>
      <c r="BE155">
        <v>4.13</v>
      </c>
      <c r="BF155">
        <v>3.66</v>
      </c>
      <c r="BG155" t="s">
        <v>419</v>
      </c>
    </row>
    <row r="156" spans="1:59" x14ac:dyDescent="0.25">
      <c r="A156" t="s">
        <v>385</v>
      </c>
      <c r="B156">
        <v>862</v>
      </c>
      <c r="C156" t="s">
        <v>386</v>
      </c>
      <c r="D156" t="s">
        <v>15</v>
      </c>
      <c r="E156" t="s">
        <v>425</v>
      </c>
      <c r="AT156">
        <v>-1.01</v>
      </c>
      <c r="AU156">
        <v>5.24</v>
      </c>
      <c r="AV156">
        <v>1.97</v>
      </c>
      <c r="AW156">
        <v>0.69</v>
      </c>
      <c r="AX156">
        <v>-3.39</v>
      </c>
      <c r="AY156">
        <v>3.28</v>
      </c>
      <c r="AZ156">
        <v>5.85</v>
      </c>
      <c r="BA156">
        <v>1.08</v>
      </c>
      <c r="BB156">
        <v>5.71</v>
      </c>
      <c r="BC156">
        <v>1.01</v>
      </c>
      <c r="BD156">
        <v>-1.42</v>
      </c>
      <c r="BE156">
        <v>3.42</v>
      </c>
      <c r="BF156">
        <v>16.329999999999998</v>
      </c>
      <c r="BG156" t="s">
        <v>426</v>
      </c>
    </row>
    <row r="157" spans="1:59" x14ac:dyDescent="0.25">
      <c r="A157" t="s">
        <v>170</v>
      </c>
      <c r="B157">
        <v>534</v>
      </c>
      <c r="C157" t="s">
        <v>171</v>
      </c>
      <c r="D157" t="s">
        <v>15</v>
      </c>
      <c r="E157" t="s">
        <v>441</v>
      </c>
      <c r="AV157">
        <v>9.3800000000000008</v>
      </c>
      <c r="AW157">
        <v>7.63</v>
      </c>
      <c r="AX157">
        <v>6.4</v>
      </c>
      <c r="AY157">
        <v>5.24</v>
      </c>
      <c r="AZ157">
        <v>5.01</v>
      </c>
      <c r="BA157">
        <v>4.41</v>
      </c>
      <c r="BB157">
        <v>5.69</v>
      </c>
      <c r="BC157">
        <v>4.7</v>
      </c>
      <c r="BD157">
        <v>4.6100000000000003</v>
      </c>
      <c r="BE157">
        <v>5.93</v>
      </c>
      <c r="BF157">
        <v>6.11</v>
      </c>
      <c r="BG157" t="s">
        <v>442</v>
      </c>
    </row>
    <row r="158" spans="1:59" x14ac:dyDescent="0.25">
      <c r="A158" t="s">
        <v>220</v>
      </c>
      <c r="B158">
        <v>946</v>
      </c>
      <c r="C158" t="s">
        <v>3</v>
      </c>
      <c r="D158" t="s">
        <v>15</v>
      </c>
      <c r="E158" t="s">
        <v>462</v>
      </c>
      <c r="AC158">
        <v>392.91</v>
      </c>
      <c r="AD158">
        <v>44.74</v>
      </c>
      <c r="AE158">
        <v>28.32</v>
      </c>
      <c r="AF158">
        <v>17.27</v>
      </c>
      <c r="AG158">
        <v>4.22</v>
      </c>
      <c r="AH158">
        <v>-7.45</v>
      </c>
      <c r="AI158">
        <v>-11.17</v>
      </c>
      <c r="AJ158">
        <v>19.399999999999999</v>
      </c>
      <c r="AK158">
        <v>-2.93</v>
      </c>
      <c r="AL158">
        <v>-2.72</v>
      </c>
      <c r="AM158">
        <v>-0.56999999999999995</v>
      </c>
      <c r="AN158">
        <v>5.94</v>
      </c>
      <c r="AO158">
        <v>11.59</v>
      </c>
      <c r="AP158">
        <v>7.36</v>
      </c>
      <c r="AQ158">
        <v>6.89</v>
      </c>
      <c r="AR158">
        <v>18.18</v>
      </c>
      <c r="AS158">
        <v>-13.47</v>
      </c>
      <c r="AT158">
        <v>10.28</v>
      </c>
      <c r="AU158">
        <v>13.89</v>
      </c>
      <c r="AV158">
        <v>5.01</v>
      </c>
      <c r="AW158">
        <v>-2.36</v>
      </c>
      <c r="AX158">
        <v>-4.93</v>
      </c>
      <c r="AY158">
        <v>-9.6199999999999992</v>
      </c>
      <c r="AZ158">
        <v>-4.37</v>
      </c>
      <c r="BA158">
        <v>5.0599999999999996</v>
      </c>
      <c r="BB158">
        <v>5.62</v>
      </c>
      <c r="BC158">
        <v>-0.08</v>
      </c>
      <c r="BD158">
        <v>-8.8800000000000008</v>
      </c>
      <c r="BE158">
        <v>9.6199999999999992</v>
      </c>
      <c r="BF158">
        <v>26.35</v>
      </c>
      <c r="BG158" t="s">
        <v>463</v>
      </c>
    </row>
    <row r="159" spans="1:59" x14ac:dyDescent="0.25">
      <c r="A159" t="s">
        <v>162</v>
      </c>
      <c r="B159">
        <v>960</v>
      </c>
      <c r="C159" t="s">
        <v>163</v>
      </c>
      <c r="D159" t="s">
        <v>15</v>
      </c>
      <c r="E159" t="s">
        <v>416</v>
      </c>
      <c r="Q159">
        <v>44.2</v>
      </c>
      <c r="R159">
        <v>26.5</v>
      </c>
      <c r="S159">
        <v>33.5</v>
      </c>
      <c r="T159">
        <v>53.3</v>
      </c>
      <c r="U159">
        <v>87</v>
      </c>
      <c r="V159">
        <v>86</v>
      </c>
      <c r="W159">
        <v>137.5</v>
      </c>
      <c r="X159">
        <v>173.7</v>
      </c>
      <c r="Y159">
        <v>1173.0999999999999</v>
      </c>
      <c r="Z159">
        <v>475.5</v>
      </c>
      <c r="AA159">
        <v>110.8</v>
      </c>
      <c r="AB159">
        <v>551.29999999999995</v>
      </c>
      <c r="AC159">
        <v>1812</v>
      </c>
      <c r="AD159">
        <v>98.2</v>
      </c>
      <c r="AE159">
        <v>-1.7</v>
      </c>
      <c r="AF159">
        <v>3.1</v>
      </c>
      <c r="AG159">
        <v>5.2</v>
      </c>
      <c r="AH159">
        <v>2.4</v>
      </c>
      <c r="AI159">
        <v>2.7</v>
      </c>
      <c r="AJ159">
        <v>16.5</v>
      </c>
      <c r="AK159">
        <v>10.1</v>
      </c>
      <c r="AL159">
        <v>2.2000000000000002</v>
      </c>
      <c r="AM159">
        <v>3</v>
      </c>
      <c r="AN159">
        <v>5</v>
      </c>
      <c r="AO159">
        <v>7</v>
      </c>
      <c r="AP159">
        <v>4.2</v>
      </c>
      <c r="AQ159">
        <v>0.8</v>
      </c>
      <c r="AR159">
        <v>8</v>
      </c>
      <c r="AS159">
        <v>-2.8</v>
      </c>
      <c r="AT159">
        <v>9.9</v>
      </c>
      <c r="AU159">
        <v>7</v>
      </c>
      <c r="AV159">
        <v>10.8</v>
      </c>
      <c r="AW159">
        <v>1.8</v>
      </c>
      <c r="AX159">
        <v>0.7</v>
      </c>
      <c r="AY159">
        <v>-5.9</v>
      </c>
      <c r="AZ159">
        <v>-5.7</v>
      </c>
      <c r="BA159">
        <v>-0.1</v>
      </c>
      <c r="BB159">
        <v>5.6</v>
      </c>
      <c r="BC159">
        <v>0.9</v>
      </c>
      <c r="BD159">
        <v>-6.5</v>
      </c>
      <c r="BE159">
        <v>8.8000000000000007</v>
      </c>
      <c r="BF159">
        <v>19.600000000000001</v>
      </c>
      <c r="BG159" t="s">
        <v>419</v>
      </c>
    </row>
    <row r="160" spans="1:59" x14ac:dyDescent="0.25">
      <c r="A160" t="s">
        <v>46</v>
      </c>
      <c r="B160">
        <v>513</v>
      </c>
      <c r="C160" t="s">
        <v>47</v>
      </c>
      <c r="D160" t="s">
        <v>15</v>
      </c>
      <c r="E160" t="s">
        <v>16</v>
      </c>
      <c r="F160">
        <v>3.54</v>
      </c>
      <c r="G160">
        <v>-0.59</v>
      </c>
      <c r="H160">
        <v>45.29</v>
      </c>
      <c r="I160">
        <v>45.01</v>
      </c>
      <c r="J160">
        <v>54.65</v>
      </c>
      <c r="K160">
        <v>16.62</v>
      </c>
      <c r="L160">
        <v>-2.4300000000000002</v>
      </c>
      <c r="M160">
        <v>9.34</v>
      </c>
      <c r="N160">
        <v>17.37</v>
      </c>
      <c r="O160">
        <v>13.59</v>
      </c>
      <c r="P160">
        <v>15.39</v>
      </c>
      <c r="Q160">
        <v>14.55</v>
      </c>
      <c r="R160">
        <v>12.88</v>
      </c>
      <c r="S160">
        <v>9.5299999999999994</v>
      </c>
      <c r="T160">
        <v>10.41</v>
      </c>
      <c r="U160">
        <v>10.47</v>
      </c>
      <c r="V160">
        <v>10.18</v>
      </c>
      <c r="W160">
        <v>10.83</v>
      </c>
      <c r="X160">
        <v>9.67</v>
      </c>
      <c r="Y160">
        <v>8.73</v>
      </c>
      <c r="Z160">
        <v>10.52</v>
      </c>
      <c r="AA160">
        <v>8.2799999999999994</v>
      </c>
      <c r="AB160">
        <v>3.62</v>
      </c>
      <c r="AC160">
        <v>2.98</v>
      </c>
      <c r="AD160">
        <v>6.15</v>
      </c>
      <c r="AE160">
        <v>10.119999999999999</v>
      </c>
      <c r="AF160">
        <v>2.4500000000000002</v>
      </c>
      <c r="AG160">
        <v>4.96</v>
      </c>
      <c r="AH160">
        <v>8.65</v>
      </c>
      <c r="AI160">
        <v>6.18</v>
      </c>
      <c r="AJ160">
        <v>2.48</v>
      </c>
      <c r="AK160">
        <v>1.91</v>
      </c>
      <c r="AL160">
        <v>3.72</v>
      </c>
      <c r="AM160">
        <v>5.36</v>
      </c>
      <c r="AN160">
        <v>6.1</v>
      </c>
      <c r="AO160">
        <v>7.04</v>
      </c>
      <c r="AP160">
        <v>6.77</v>
      </c>
      <c r="AQ160">
        <v>9.11</v>
      </c>
      <c r="AR160">
        <v>8.9</v>
      </c>
      <c r="AS160">
        <v>5.44</v>
      </c>
      <c r="AT160">
        <v>8.15</v>
      </c>
      <c r="AU160">
        <v>10.26</v>
      </c>
      <c r="AV160">
        <v>6.55</v>
      </c>
      <c r="AW160">
        <v>7.52</v>
      </c>
      <c r="AX160">
        <v>6.98</v>
      </c>
      <c r="AY160">
        <v>6.19</v>
      </c>
      <c r="AZ160">
        <v>5.51</v>
      </c>
      <c r="BA160">
        <v>5.61</v>
      </c>
      <c r="BB160">
        <v>5.55</v>
      </c>
      <c r="BC160">
        <v>5.47</v>
      </c>
      <c r="BD160">
        <v>5.69</v>
      </c>
      <c r="BE160">
        <v>5.31</v>
      </c>
      <c r="BF160">
        <v>7.7</v>
      </c>
      <c r="BG160" t="s">
        <v>17</v>
      </c>
    </row>
    <row r="161" spans="1:59" x14ac:dyDescent="0.25">
      <c r="A161" t="s">
        <v>229</v>
      </c>
      <c r="B161">
        <v>921</v>
      </c>
      <c r="C161" t="s">
        <v>230</v>
      </c>
      <c r="D161" t="s">
        <v>15</v>
      </c>
      <c r="E161" t="s">
        <v>425</v>
      </c>
      <c r="AB161">
        <v>1337</v>
      </c>
      <c r="AC161">
        <v>1318.4</v>
      </c>
      <c r="AD161">
        <v>453</v>
      </c>
      <c r="AE161">
        <v>29.6</v>
      </c>
      <c r="AF161">
        <v>19.5</v>
      </c>
      <c r="AG161">
        <v>7</v>
      </c>
      <c r="AH161">
        <v>4</v>
      </c>
      <c r="AI161">
        <v>32.700000000000003</v>
      </c>
      <c r="AJ161">
        <v>36.4</v>
      </c>
      <c r="AK161">
        <v>10.7</v>
      </c>
      <c r="AL161">
        <v>4.3</v>
      </c>
      <c r="AM161">
        <v>13.6</v>
      </c>
      <c r="AN161">
        <v>12.7</v>
      </c>
      <c r="AO161">
        <v>10.6</v>
      </c>
      <c r="AP161">
        <v>9.1</v>
      </c>
      <c r="AQ161">
        <v>10.9</v>
      </c>
      <c r="AR161">
        <v>15.4</v>
      </c>
      <c r="AS161">
        <v>-5.6</v>
      </c>
      <c r="AT161">
        <v>6.3</v>
      </c>
      <c r="AU161">
        <v>8.9</v>
      </c>
      <c r="AV161">
        <v>8.9</v>
      </c>
      <c r="AW161">
        <v>-0.2</v>
      </c>
      <c r="AX161">
        <v>-0.2</v>
      </c>
      <c r="AY161">
        <v>0.73</v>
      </c>
      <c r="AZ161">
        <v>-0.92</v>
      </c>
      <c r="BA161">
        <v>0.47</v>
      </c>
      <c r="BB161">
        <v>5.51</v>
      </c>
      <c r="BC161">
        <v>7.61</v>
      </c>
      <c r="BD161">
        <v>7.35</v>
      </c>
      <c r="BE161">
        <v>7.11</v>
      </c>
      <c r="BF161">
        <v>32.479999999999997</v>
      </c>
      <c r="BG161" t="s">
        <v>436</v>
      </c>
    </row>
    <row r="162" spans="1:59" x14ac:dyDescent="0.25">
      <c r="A162" t="s">
        <v>166</v>
      </c>
      <c r="B162">
        <v>944</v>
      </c>
      <c r="C162" t="s">
        <v>167</v>
      </c>
      <c r="D162" t="s">
        <v>15</v>
      </c>
      <c r="E162" t="s">
        <v>462</v>
      </c>
      <c r="O162">
        <v>2.13</v>
      </c>
      <c r="P162">
        <v>15.36</v>
      </c>
      <c r="Q162">
        <v>6.3</v>
      </c>
      <c r="R162">
        <v>4.83</v>
      </c>
      <c r="S162">
        <v>4.6100000000000003</v>
      </c>
      <c r="T162">
        <v>5.3</v>
      </c>
      <c r="U162">
        <v>4.92</v>
      </c>
      <c r="V162">
        <v>6.93</v>
      </c>
      <c r="W162">
        <v>2.85</v>
      </c>
      <c r="X162">
        <v>5.42</v>
      </c>
      <c r="Y162">
        <v>14.96</v>
      </c>
      <c r="Z162">
        <v>21.47</v>
      </c>
      <c r="AA162">
        <v>34.36</v>
      </c>
      <c r="AB162">
        <v>10.01</v>
      </c>
      <c r="AC162">
        <v>13.95</v>
      </c>
      <c r="AD162">
        <v>12.25</v>
      </c>
      <c r="AE162">
        <v>28.51</v>
      </c>
      <c r="AF162">
        <v>21.83</v>
      </c>
      <c r="AG162">
        <v>20.3</v>
      </c>
      <c r="AH162">
        <v>11.42</v>
      </c>
      <c r="AI162">
        <v>5.04</v>
      </c>
      <c r="AJ162">
        <v>11.46</v>
      </c>
      <c r="AK162">
        <v>6</v>
      </c>
      <c r="AL162">
        <v>-0.25</v>
      </c>
      <c r="AM162">
        <v>1.84</v>
      </c>
      <c r="AN162">
        <v>4.03</v>
      </c>
      <c r="AO162">
        <v>4.2</v>
      </c>
      <c r="AP162">
        <v>7.41</v>
      </c>
      <c r="AQ162">
        <v>0.78</v>
      </c>
      <c r="AR162">
        <v>5.6</v>
      </c>
      <c r="AS162">
        <v>4.4800000000000004</v>
      </c>
      <c r="AT162">
        <v>3.68</v>
      </c>
      <c r="AU162">
        <v>4.22</v>
      </c>
      <c r="AV162">
        <v>4.13</v>
      </c>
      <c r="AW162">
        <v>0.76</v>
      </c>
      <c r="AX162">
        <v>-0.41</v>
      </c>
      <c r="AY162">
        <v>-0.95</v>
      </c>
      <c r="AZ162">
        <v>-1.7</v>
      </c>
      <c r="BA162">
        <v>3.29</v>
      </c>
      <c r="BB162">
        <v>5.51</v>
      </c>
      <c r="BC162">
        <v>2.13</v>
      </c>
      <c r="BD162">
        <v>4.2300000000000004</v>
      </c>
      <c r="BE162">
        <v>13.5</v>
      </c>
      <c r="BF162">
        <v>22.12</v>
      </c>
      <c r="BG162" t="s">
        <v>463</v>
      </c>
    </row>
    <row r="163" spans="1:59" x14ac:dyDescent="0.25">
      <c r="A163" t="s">
        <v>250</v>
      </c>
      <c r="B163">
        <v>688</v>
      </c>
      <c r="C163" t="s">
        <v>251</v>
      </c>
      <c r="D163" t="s">
        <v>15</v>
      </c>
      <c r="E163" t="s">
        <v>416</v>
      </c>
      <c r="F163">
        <v>1.1000000000000001</v>
      </c>
      <c r="G163">
        <v>8.4</v>
      </c>
      <c r="H163">
        <v>5.8</v>
      </c>
      <c r="I163">
        <v>0.9</v>
      </c>
      <c r="J163">
        <v>24.5</v>
      </c>
      <c r="K163">
        <v>3.6</v>
      </c>
      <c r="L163">
        <v>16.899999999999999</v>
      </c>
      <c r="AE163">
        <v>40.9</v>
      </c>
      <c r="AF163">
        <v>32.9</v>
      </c>
      <c r="AG163">
        <v>7.7</v>
      </c>
      <c r="AH163">
        <v>6.5</v>
      </c>
      <c r="AI163">
        <v>18.7</v>
      </c>
      <c r="AJ163">
        <v>1.3</v>
      </c>
      <c r="AK163">
        <v>2.4</v>
      </c>
      <c r="AL163">
        <v>5.2</v>
      </c>
      <c r="AM163">
        <v>12.5</v>
      </c>
      <c r="AN163">
        <v>12.5</v>
      </c>
      <c r="AO163">
        <v>12.5</v>
      </c>
      <c r="AP163">
        <v>12.5</v>
      </c>
      <c r="AQ163">
        <v>12.5</v>
      </c>
      <c r="AR163">
        <v>15.01</v>
      </c>
      <c r="AS163">
        <v>-7.41</v>
      </c>
      <c r="AT163">
        <v>10.75</v>
      </c>
      <c r="AU163">
        <v>8.9700000000000006</v>
      </c>
      <c r="AV163">
        <v>4.32</v>
      </c>
      <c r="AW163">
        <v>4.7699999999999996</v>
      </c>
      <c r="AX163">
        <v>3.35</v>
      </c>
      <c r="AY163">
        <v>0.87</v>
      </c>
      <c r="AZ163">
        <v>4.7300000000000004</v>
      </c>
      <c r="BA163">
        <v>15.63</v>
      </c>
      <c r="BB163">
        <v>5.49</v>
      </c>
      <c r="BC163">
        <v>2.41</v>
      </c>
      <c r="BD163">
        <v>-0.47</v>
      </c>
      <c r="BE163">
        <v>5.46</v>
      </c>
      <c r="BF163">
        <v>6.79</v>
      </c>
      <c r="BG163" t="s">
        <v>419</v>
      </c>
    </row>
    <row r="164" spans="1:59" x14ac:dyDescent="0.25">
      <c r="A164" t="s">
        <v>235</v>
      </c>
      <c r="B164">
        <v>273</v>
      </c>
      <c r="C164" t="s">
        <v>2</v>
      </c>
      <c r="D164" t="s">
        <v>15</v>
      </c>
      <c r="E164" t="s">
        <v>462</v>
      </c>
      <c r="R164">
        <v>54.6</v>
      </c>
      <c r="S164">
        <v>97.9</v>
      </c>
      <c r="T164">
        <v>66.37</v>
      </c>
      <c r="U164">
        <v>56.64</v>
      </c>
      <c r="V164">
        <v>86.75</v>
      </c>
      <c r="W164">
        <v>141.38999999999999</v>
      </c>
      <c r="X164">
        <v>105.32</v>
      </c>
      <c r="Y164">
        <v>11.49</v>
      </c>
      <c r="Z164">
        <v>21.68</v>
      </c>
      <c r="AA164">
        <v>21.63</v>
      </c>
      <c r="AB164">
        <v>12.34</v>
      </c>
      <c r="AC164">
        <v>7.41</v>
      </c>
      <c r="AD164">
        <v>6.11</v>
      </c>
      <c r="AE164">
        <v>38.64</v>
      </c>
      <c r="AF164">
        <v>33.880000000000003</v>
      </c>
      <c r="AG164">
        <v>17.55</v>
      </c>
      <c r="AH164">
        <v>15.98</v>
      </c>
      <c r="AI164">
        <v>14.24</v>
      </c>
      <c r="AJ164">
        <v>7.84</v>
      </c>
      <c r="AK164">
        <v>5.0199999999999996</v>
      </c>
      <c r="AL164">
        <v>5.0999999999999996</v>
      </c>
      <c r="AM164">
        <v>8.3000000000000007</v>
      </c>
      <c r="AN164">
        <v>7.99</v>
      </c>
      <c r="AO164">
        <v>4.71</v>
      </c>
      <c r="AP164">
        <v>5.58</v>
      </c>
      <c r="AQ164">
        <v>4.42</v>
      </c>
      <c r="AR164">
        <v>7.11</v>
      </c>
      <c r="AS164">
        <v>4.46</v>
      </c>
      <c r="AT164">
        <v>4.21</v>
      </c>
      <c r="AU164">
        <v>5.22</v>
      </c>
      <c r="AV164">
        <v>4.63</v>
      </c>
      <c r="AW164">
        <v>1.37</v>
      </c>
      <c r="AX164">
        <v>2.67</v>
      </c>
      <c r="AY164">
        <v>2.93</v>
      </c>
      <c r="AZ164">
        <v>5.67</v>
      </c>
      <c r="BA164">
        <v>6.91</v>
      </c>
      <c r="BB164">
        <v>5.47</v>
      </c>
      <c r="BC164">
        <v>2.92</v>
      </c>
      <c r="BD164">
        <v>4.78</v>
      </c>
      <c r="BE164">
        <v>7.09</v>
      </c>
      <c r="BF164">
        <v>9.2899999999999991</v>
      </c>
      <c r="BG164" t="s">
        <v>463</v>
      </c>
    </row>
    <row r="165" spans="1:59" x14ac:dyDescent="0.25">
      <c r="A165" t="s">
        <v>389</v>
      </c>
      <c r="B165">
        <v>199</v>
      </c>
      <c r="C165" t="s">
        <v>390</v>
      </c>
      <c r="D165" t="s">
        <v>15</v>
      </c>
      <c r="E165" t="s">
        <v>462</v>
      </c>
      <c r="G165">
        <v>5</v>
      </c>
      <c r="H165">
        <v>6.35</v>
      </c>
      <c r="I165">
        <v>12.44</v>
      </c>
      <c r="J165">
        <v>18.579999999999998</v>
      </c>
      <c r="K165">
        <v>16.420000000000002</v>
      </c>
      <c r="L165">
        <v>13.14</v>
      </c>
      <c r="M165">
        <v>14.16</v>
      </c>
      <c r="N165">
        <v>9.68</v>
      </c>
      <c r="O165">
        <v>13.12</v>
      </c>
      <c r="P165">
        <v>15.4</v>
      </c>
      <c r="Q165">
        <v>13.21</v>
      </c>
      <c r="R165">
        <v>12.7</v>
      </c>
      <c r="S165">
        <v>10.11</v>
      </c>
      <c r="T165">
        <v>8.57</v>
      </c>
      <c r="U165">
        <v>15.5</v>
      </c>
      <c r="V165">
        <v>18.850000000000001</v>
      </c>
      <c r="W165">
        <v>14.39</v>
      </c>
      <c r="X165">
        <v>13.94</v>
      </c>
      <c r="Y165">
        <v>15.49</v>
      </c>
      <c r="Z165">
        <v>11.79</v>
      </c>
      <c r="AA165">
        <v>11.33</v>
      </c>
      <c r="AB165">
        <v>7.6</v>
      </c>
      <c r="AC165">
        <v>6.51</v>
      </c>
      <c r="AD165">
        <v>8.7899999999999991</v>
      </c>
      <c r="AE165">
        <v>10.49</v>
      </c>
      <c r="AF165">
        <v>8.4499999999999993</v>
      </c>
      <c r="AG165">
        <v>8.14</v>
      </c>
      <c r="AH165">
        <v>4.43</v>
      </c>
      <c r="AI165">
        <v>4.92</v>
      </c>
      <c r="AJ165">
        <v>6.66</v>
      </c>
      <c r="AK165">
        <v>2.92</v>
      </c>
      <c r="AL165">
        <v>0.22</v>
      </c>
      <c r="AM165">
        <v>-1.23</v>
      </c>
      <c r="AN165">
        <v>7.66</v>
      </c>
      <c r="AO165">
        <v>6.04</v>
      </c>
      <c r="AP165">
        <v>6.14</v>
      </c>
      <c r="AQ165">
        <v>2.29</v>
      </c>
      <c r="AR165">
        <v>8.08</v>
      </c>
      <c r="AS165">
        <v>-5.5</v>
      </c>
      <c r="AT165">
        <v>7.08</v>
      </c>
      <c r="AU165">
        <v>8.91</v>
      </c>
      <c r="AV165">
        <v>4.47</v>
      </c>
      <c r="AW165">
        <v>6</v>
      </c>
      <c r="AX165">
        <v>7.4</v>
      </c>
      <c r="AY165">
        <v>3.61</v>
      </c>
      <c r="AZ165">
        <v>7.08</v>
      </c>
      <c r="BA165">
        <v>4.88</v>
      </c>
      <c r="BB165">
        <v>5.45</v>
      </c>
      <c r="BC165">
        <v>4.62</v>
      </c>
      <c r="BD165">
        <v>2.4900000000000002</v>
      </c>
      <c r="BE165">
        <v>7.12</v>
      </c>
      <c r="BF165">
        <v>14.36</v>
      </c>
      <c r="BG165" t="s">
        <v>463</v>
      </c>
    </row>
    <row r="166" spans="1:59" x14ac:dyDescent="0.25">
      <c r="A166" t="s">
        <v>286</v>
      </c>
      <c r="B166">
        <v>566</v>
      </c>
      <c r="C166" t="s">
        <v>287</v>
      </c>
      <c r="D166" t="s">
        <v>15</v>
      </c>
      <c r="E166" t="s">
        <v>16</v>
      </c>
      <c r="F166">
        <v>14.38</v>
      </c>
      <c r="G166">
        <v>20.61</v>
      </c>
      <c r="H166">
        <v>13.98</v>
      </c>
      <c r="I166">
        <v>15.59</v>
      </c>
      <c r="J166">
        <v>31.36</v>
      </c>
      <c r="K166">
        <v>4.63</v>
      </c>
      <c r="L166">
        <v>9.57</v>
      </c>
      <c r="M166">
        <v>9.86</v>
      </c>
      <c r="N166">
        <v>7.15</v>
      </c>
      <c r="O166">
        <v>17.600000000000001</v>
      </c>
      <c r="P166">
        <v>17.420000000000002</v>
      </c>
      <c r="Q166">
        <v>10.96</v>
      </c>
      <c r="R166">
        <v>10.25</v>
      </c>
      <c r="S166">
        <v>9.6199999999999992</v>
      </c>
      <c r="T166">
        <v>49.78</v>
      </c>
      <c r="U166">
        <v>22.5</v>
      </c>
      <c r="V166">
        <v>1.1399999999999999</v>
      </c>
      <c r="W166">
        <v>4.07</v>
      </c>
      <c r="X166">
        <v>13.85</v>
      </c>
      <c r="Y166">
        <v>12.23</v>
      </c>
      <c r="Z166">
        <v>12.17</v>
      </c>
      <c r="AA166">
        <v>19.25</v>
      </c>
      <c r="AB166">
        <v>8.65</v>
      </c>
      <c r="AC166">
        <v>6.72</v>
      </c>
      <c r="AD166">
        <v>10.36</v>
      </c>
      <c r="AE166">
        <v>6.83</v>
      </c>
      <c r="AF166">
        <v>7.47</v>
      </c>
      <c r="AG166">
        <v>5.58</v>
      </c>
      <c r="AH166">
        <v>9.24</v>
      </c>
      <c r="AI166">
        <v>5.95</v>
      </c>
      <c r="AJ166">
        <v>3.98</v>
      </c>
      <c r="AK166">
        <v>6.78</v>
      </c>
      <c r="AL166">
        <v>3</v>
      </c>
      <c r="AM166">
        <v>3.48</v>
      </c>
      <c r="AN166">
        <v>5.98</v>
      </c>
      <c r="AO166">
        <v>7.69</v>
      </c>
      <c r="AP166">
        <v>6.52</v>
      </c>
      <c r="AQ166">
        <v>2.96</v>
      </c>
      <c r="AR166">
        <v>8.17</v>
      </c>
      <c r="AS166">
        <v>4.21</v>
      </c>
      <c r="AT166">
        <v>3.79</v>
      </c>
      <c r="AU166">
        <v>4.72</v>
      </c>
      <c r="AV166">
        <v>3.17</v>
      </c>
      <c r="AW166">
        <v>2.95</v>
      </c>
      <c r="AX166">
        <v>4.17</v>
      </c>
      <c r="AY166">
        <v>1.4</v>
      </c>
      <c r="AZ166">
        <v>1.81</v>
      </c>
      <c r="BA166">
        <v>2.85</v>
      </c>
      <c r="BB166">
        <v>5.26</v>
      </c>
      <c r="BC166">
        <v>2.48</v>
      </c>
      <c r="BD166">
        <v>2.64</v>
      </c>
      <c r="BE166">
        <v>3.93</v>
      </c>
      <c r="BF166">
        <v>5.82</v>
      </c>
      <c r="BG166" t="s">
        <v>17</v>
      </c>
    </row>
    <row r="167" spans="1:59" x14ac:dyDescent="0.25">
      <c r="A167" t="s">
        <v>32</v>
      </c>
      <c r="B167">
        <v>193</v>
      </c>
      <c r="C167" t="s">
        <v>33</v>
      </c>
      <c r="D167" t="s">
        <v>15</v>
      </c>
      <c r="E167" t="s">
        <v>462</v>
      </c>
      <c r="F167">
        <v>4.3499999999999996</v>
      </c>
      <c r="G167">
        <v>4.92</v>
      </c>
      <c r="H167">
        <v>4.8099999999999996</v>
      </c>
      <c r="I167">
        <v>8.64</v>
      </c>
      <c r="J167">
        <v>15.29</v>
      </c>
      <c r="K167">
        <v>15.06</v>
      </c>
      <c r="L167">
        <v>11.32</v>
      </c>
      <c r="M167">
        <v>10.17</v>
      </c>
      <c r="N167">
        <v>8.23</v>
      </c>
      <c r="O167">
        <v>14.77</v>
      </c>
      <c r="P167">
        <v>14.02</v>
      </c>
      <c r="Q167">
        <v>8.44</v>
      </c>
      <c r="R167">
        <v>8.94</v>
      </c>
      <c r="S167">
        <v>8.07</v>
      </c>
      <c r="T167">
        <v>5.42</v>
      </c>
      <c r="U167">
        <v>6.6</v>
      </c>
      <c r="V167">
        <v>5.58</v>
      </c>
      <c r="W167">
        <v>7.31</v>
      </c>
      <c r="X167">
        <v>9.0500000000000007</v>
      </c>
      <c r="Y167">
        <v>5.1100000000000003</v>
      </c>
      <c r="Z167">
        <v>5.97</v>
      </c>
      <c r="AA167">
        <v>1.45</v>
      </c>
      <c r="AB167">
        <v>1.54</v>
      </c>
      <c r="AC167">
        <v>2</v>
      </c>
      <c r="AD167">
        <v>0.77</v>
      </c>
      <c r="AE167">
        <v>3.62</v>
      </c>
      <c r="AF167">
        <v>0.85</v>
      </c>
      <c r="AG167">
        <v>1.24</v>
      </c>
      <c r="AH167">
        <v>-3.96</v>
      </c>
      <c r="AI167">
        <v>-0.91</v>
      </c>
      <c r="AJ167">
        <v>7.15</v>
      </c>
      <c r="AK167">
        <v>3.06</v>
      </c>
      <c r="AL167">
        <v>0.22</v>
      </c>
      <c r="AM167">
        <v>-1.23</v>
      </c>
      <c r="AN167">
        <v>7.66</v>
      </c>
      <c r="AO167">
        <v>6.04</v>
      </c>
      <c r="AP167">
        <v>6.14</v>
      </c>
      <c r="AQ167">
        <v>2.29</v>
      </c>
      <c r="AR167">
        <v>8.08</v>
      </c>
      <c r="AS167">
        <v>-5.5</v>
      </c>
      <c r="AT167">
        <v>7.08</v>
      </c>
      <c r="AU167">
        <v>8.91</v>
      </c>
      <c r="AV167">
        <v>3.72</v>
      </c>
      <c r="AW167">
        <v>-0.5</v>
      </c>
      <c r="AX167">
        <v>-3.47</v>
      </c>
      <c r="AY167">
        <v>-4.9400000000000004</v>
      </c>
      <c r="AZ167">
        <v>-1.43</v>
      </c>
      <c r="BA167">
        <v>8.49</v>
      </c>
      <c r="BB167">
        <v>5.21</v>
      </c>
      <c r="BC167">
        <v>1.01</v>
      </c>
      <c r="BD167">
        <v>-3.71</v>
      </c>
      <c r="BE167">
        <v>5.74</v>
      </c>
      <c r="BF167">
        <v>6.74</v>
      </c>
      <c r="BG167" t="s">
        <v>463</v>
      </c>
    </row>
    <row r="168" spans="1:59" x14ac:dyDescent="0.25">
      <c r="A168" t="s">
        <v>40</v>
      </c>
      <c r="B168">
        <v>124</v>
      </c>
      <c r="C168" t="s">
        <v>41</v>
      </c>
      <c r="D168" t="s">
        <v>15</v>
      </c>
      <c r="E168" t="s">
        <v>462</v>
      </c>
      <c r="F168">
        <v>4.82</v>
      </c>
      <c r="G168">
        <v>-0.62</v>
      </c>
      <c r="H168">
        <v>4.1100000000000003</v>
      </c>
      <c r="I168">
        <v>12.29</v>
      </c>
      <c r="J168">
        <v>16.760000000000002</v>
      </c>
      <c r="K168">
        <v>1.25</v>
      </c>
      <c r="L168">
        <v>7.1</v>
      </c>
      <c r="M168">
        <v>2.41</v>
      </c>
      <c r="N168">
        <v>-1.88</v>
      </c>
      <c r="O168">
        <v>6.29</v>
      </c>
      <c r="P168">
        <v>5.78</v>
      </c>
      <c r="Q168">
        <v>14.07</v>
      </c>
      <c r="R168">
        <v>13.46</v>
      </c>
      <c r="S168">
        <v>6.71</v>
      </c>
      <c r="T168">
        <v>7.57</v>
      </c>
      <c r="U168">
        <v>2.61</v>
      </c>
      <c r="V168">
        <v>-11.49</v>
      </c>
      <c r="W168">
        <v>-4.96</v>
      </c>
      <c r="X168">
        <v>1.64</v>
      </c>
      <c r="Y168">
        <v>6.56</v>
      </c>
      <c r="Z168">
        <v>-1</v>
      </c>
      <c r="AA168">
        <v>-1.05</v>
      </c>
      <c r="AB168">
        <v>-1.8</v>
      </c>
      <c r="AC168">
        <v>-2.54</v>
      </c>
      <c r="AD168">
        <v>1.6</v>
      </c>
      <c r="AE168">
        <v>3.27</v>
      </c>
      <c r="AF168">
        <v>2.16</v>
      </c>
      <c r="AG168">
        <v>3.69</v>
      </c>
      <c r="AH168">
        <v>-1.9</v>
      </c>
      <c r="AI168">
        <v>0.04</v>
      </c>
      <c r="AJ168">
        <v>10.56</v>
      </c>
      <c r="AK168">
        <v>2.16</v>
      </c>
      <c r="AL168">
        <v>0.22</v>
      </c>
      <c r="AM168">
        <v>-1.23</v>
      </c>
      <c r="AN168">
        <v>7.66</v>
      </c>
      <c r="AO168">
        <v>6.04</v>
      </c>
      <c r="AP168">
        <v>6.14</v>
      </c>
      <c r="AQ168">
        <v>2.29</v>
      </c>
      <c r="AR168">
        <v>8.08</v>
      </c>
      <c r="AS168">
        <v>-5.5</v>
      </c>
      <c r="AT168">
        <v>7.08</v>
      </c>
      <c r="AU168">
        <v>8.91</v>
      </c>
      <c r="AV168">
        <v>3.72</v>
      </c>
      <c r="AW168">
        <v>-0.5</v>
      </c>
      <c r="AX168">
        <v>-3.47</v>
      </c>
      <c r="AY168">
        <v>-2</v>
      </c>
      <c r="AZ168">
        <v>-1.42</v>
      </c>
      <c r="BA168">
        <v>8.49</v>
      </c>
      <c r="BB168">
        <v>5.21</v>
      </c>
      <c r="BC168">
        <v>1.02</v>
      </c>
      <c r="BD168">
        <v>-3.71</v>
      </c>
      <c r="BE168">
        <v>17.34</v>
      </c>
      <c r="BF168">
        <v>38.21</v>
      </c>
      <c r="BG168" t="s">
        <v>463</v>
      </c>
    </row>
    <row r="169" spans="1:59" x14ac:dyDescent="0.25">
      <c r="A169" t="s">
        <v>150</v>
      </c>
      <c r="B169">
        <v>174</v>
      </c>
      <c r="C169" t="s">
        <v>151</v>
      </c>
      <c r="D169" t="s">
        <v>15</v>
      </c>
      <c r="E169" t="s">
        <v>462</v>
      </c>
      <c r="V169">
        <v>3.52</v>
      </c>
      <c r="AA169">
        <v>4.82</v>
      </c>
      <c r="AD169">
        <v>-13.79</v>
      </c>
      <c r="AE169">
        <v>31.41</v>
      </c>
      <c r="AF169">
        <v>5.75</v>
      </c>
      <c r="AG169">
        <v>3.44</v>
      </c>
      <c r="AH169">
        <v>2.85</v>
      </c>
      <c r="AI169">
        <v>2.41</v>
      </c>
      <c r="AJ169">
        <v>5.26</v>
      </c>
      <c r="AK169">
        <v>1.34</v>
      </c>
      <c r="AL169">
        <v>0.22</v>
      </c>
      <c r="AM169">
        <v>-1.23</v>
      </c>
      <c r="AN169">
        <v>7.66</v>
      </c>
      <c r="AO169">
        <v>6.04</v>
      </c>
      <c r="AP169">
        <v>6.14</v>
      </c>
      <c r="AQ169">
        <v>2.29</v>
      </c>
      <c r="AR169">
        <v>8.08</v>
      </c>
      <c r="AS169">
        <v>-5.5</v>
      </c>
      <c r="AT169">
        <v>7.08</v>
      </c>
      <c r="AU169">
        <v>8.91</v>
      </c>
      <c r="AV169">
        <v>3.72</v>
      </c>
      <c r="AW169">
        <v>-0.5</v>
      </c>
      <c r="AX169">
        <v>-3.47</v>
      </c>
      <c r="AY169">
        <v>-4.9400000000000004</v>
      </c>
      <c r="AZ169">
        <v>-1.43</v>
      </c>
      <c r="BA169">
        <v>8.49</v>
      </c>
      <c r="BB169">
        <v>5.21</v>
      </c>
      <c r="BC169">
        <v>1.01</v>
      </c>
      <c r="BD169">
        <v>5.32</v>
      </c>
      <c r="BE169">
        <v>13.75</v>
      </c>
      <c r="BF169">
        <v>39.92</v>
      </c>
      <c r="BG169" t="s">
        <v>463</v>
      </c>
    </row>
    <row r="170" spans="1:59" x14ac:dyDescent="0.25">
      <c r="A170" t="s">
        <v>202</v>
      </c>
      <c r="B170">
        <v>542</v>
      </c>
      <c r="C170" t="s">
        <v>203</v>
      </c>
      <c r="D170" t="s">
        <v>15</v>
      </c>
      <c r="E170" t="s">
        <v>462</v>
      </c>
      <c r="F170">
        <v>9.18</v>
      </c>
      <c r="G170">
        <v>8.6</v>
      </c>
      <c r="H170">
        <v>13.95</v>
      </c>
      <c r="I170">
        <v>6.97</v>
      </c>
      <c r="J170">
        <v>42.1</v>
      </c>
      <c r="K170">
        <v>26.49</v>
      </c>
      <c r="L170">
        <v>12.12</v>
      </c>
      <c r="M170">
        <v>9.0299999999999994</v>
      </c>
      <c r="N170">
        <v>11.7</v>
      </c>
      <c r="O170">
        <v>18.7</v>
      </c>
      <c r="P170">
        <v>38.99</v>
      </c>
      <c r="Q170">
        <v>20.399999999999999</v>
      </c>
      <c r="R170">
        <v>4.67</v>
      </c>
      <c r="S170">
        <v>0.17</v>
      </c>
      <c r="T170">
        <v>0.73</v>
      </c>
      <c r="U170">
        <v>0.9</v>
      </c>
      <c r="V170">
        <v>-1.46</v>
      </c>
      <c r="W170">
        <v>0.45</v>
      </c>
      <c r="X170">
        <v>2.72</v>
      </c>
      <c r="Y170">
        <v>1.47</v>
      </c>
      <c r="Z170">
        <v>4.18</v>
      </c>
      <c r="AA170">
        <v>4.72</v>
      </c>
      <c r="AB170">
        <v>2.17</v>
      </c>
      <c r="AC170">
        <v>1.52</v>
      </c>
      <c r="AD170">
        <v>2.71</v>
      </c>
      <c r="AE170">
        <v>4.67</v>
      </c>
      <c r="AF170">
        <v>3.25</v>
      </c>
      <c r="AG170">
        <v>3.79</v>
      </c>
      <c r="AH170">
        <v>12.21</v>
      </c>
      <c r="AI170">
        <v>-2.08</v>
      </c>
      <c r="AJ170">
        <v>2.0699999999999998</v>
      </c>
      <c r="AK170">
        <v>-7.76</v>
      </c>
      <c r="AL170">
        <v>0.22</v>
      </c>
      <c r="AM170">
        <v>-1.23</v>
      </c>
      <c r="AN170">
        <v>7.66</v>
      </c>
      <c r="AO170">
        <v>6.04</v>
      </c>
      <c r="AP170">
        <v>6.14</v>
      </c>
      <c r="AQ170">
        <v>2.29</v>
      </c>
      <c r="AR170">
        <v>8.08</v>
      </c>
      <c r="AS170">
        <v>-5.5</v>
      </c>
      <c r="AT170">
        <v>7.08</v>
      </c>
      <c r="AU170">
        <v>8.91</v>
      </c>
      <c r="AV170">
        <v>3.72</v>
      </c>
      <c r="AW170">
        <v>-0.5</v>
      </c>
      <c r="AX170">
        <v>-3.47</v>
      </c>
      <c r="AY170">
        <v>-4.9400000000000004</v>
      </c>
      <c r="AZ170">
        <v>-1.43</v>
      </c>
      <c r="BA170">
        <v>8.49</v>
      </c>
      <c r="BB170">
        <v>5.21</v>
      </c>
      <c r="BC170">
        <v>1.01</v>
      </c>
      <c r="BD170">
        <v>-0.46</v>
      </c>
      <c r="BE170">
        <v>6.38</v>
      </c>
      <c r="BF170">
        <v>9.01</v>
      </c>
      <c r="BG170" t="s">
        <v>463</v>
      </c>
    </row>
    <row r="171" spans="1:59" x14ac:dyDescent="0.25">
      <c r="A171" t="s">
        <v>208</v>
      </c>
      <c r="B171">
        <v>446</v>
      </c>
      <c r="C171" t="s">
        <v>209</v>
      </c>
      <c r="D171" t="s">
        <v>15</v>
      </c>
      <c r="E171" t="s">
        <v>425</v>
      </c>
      <c r="F171">
        <v>-0.4</v>
      </c>
      <c r="G171">
        <v>2.6</v>
      </c>
      <c r="H171">
        <v>8.6999999999999993</v>
      </c>
      <c r="I171">
        <v>9.6999999999999993</v>
      </c>
      <c r="J171">
        <v>16.600000000000001</v>
      </c>
      <c r="K171">
        <v>4</v>
      </c>
      <c r="W171">
        <v>478.4</v>
      </c>
      <c r="X171">
        <v>134.1</v>
      </c>
      <c r="Y171">
        <v>45.7</v>
      </c>
      <c r="Z171">
        <v>57.1</v>
      </c>
      <c r="AA171">
        <v>42.8</v>
      </c>
      <c r="AB171">
        <v>80.400000000000006</v>
      </c>
      <c r="AC171">
        <v>17</v>
      </c>
      <c r="AD171">
        <v>7.5</v>
      </c>
      <c r="AE171">
        <v>7.9</v>
      </c>
      <c r="AF171">
        <v>8.5</v>
      </c>
      <c r="AG171">
        <v>-0.6</v>
      </c>
      <c r="AR171">
        <v>12.26</v>
      </c>
      <c r="AS171">
        <v>3.72</v>
      </c>
      <c r="AT171">
        <v>3.11</v>
      </c>
      <c r="AU171">
        <v>6.45</v>
      </c>
      <c r="AV171">
        <v>5.92</v>
      </c>
      <c r="AW171">
        <v>2.56</v>
      </c>
      <c r="AX171">
        <v>3.61</v>
      </c>
      <c r="AY171">
        <v>-1.1000000000000001</v>
      </c>
      <c r="AZ171">
        <v>-1.22</v>
      </c>
      <c r="BA171">
        <v>3.67</v>
      </c>
      <c r="BB171">
        <v>5.19</v>
      </c>
      <c r="BC171">
        <v>4.13</v>
      </c>
      <c r="BD171">
        <v>253.96</v>
      </c>
      <c r="BE171">
        <v>310.68</v>
      </c>
      <c r="BF171">
        <v>372.83</v>
      </c>
      <c r="BG171" t="s">
        <v>426</v>
      </c>
    </row>
    <row r="172" spans="1:59" x14ac:dyDescent="0.25">
      <c r="A172" t="s">
        <v>91</v>
      </c>
      <c r="B172">
        <v>233</v>
      </c>
      <c r="C172" t="s">
        <v>92</v>
      </c>
      <c r="D172" t="s">
        <v>15</v>
      </c>
      <c r="E172" t="s">
        <v>462</v>
      </c>
      <c r="F172">
        <v>8.16</v>
      </c>
      <c r="G172">
        <v>11.47</v>
      </c>
      <c r="H172">
        <v>18.260000000000002</v>
      </c>
      <c r="I172">
        <v>27.97</v>
      </c>
      <c r="J172">
        <v>36</v>
      </c>
      <c r="K172">
        <v>25.42</v>
      </c>
      <c r="L172">
        <v>22.91</v>
      </c>
      <c r="M172">
        <v>26.71</v>
      </c>
      <c r="N172">
        <v>17.62</v>
      </c>
      <c r="O172">
        <v>27.83</v>
      </c>
      <c r="P172">
        <v>24.19</v>
      </c>
      <c r="Q172">
        <v>24.06</v>
      </c>
      <c r="R172">
        <v>25.68</v>
      </c>
      <c r="S172">
        <v>21.72</v>
      </c>
      <c r="T172">
        <v>18.3</v>
      </c>
      <c r="U172">
        <v>24.95</v>
      </c>
      <c r="V172">
        <v>22.02</v>
      </c>
      <c r="W172">
        <v>24.86</v>
      </c>
      <c r="X172">
        <v>28.28</v>
      </c>
      <c r="Y172">
        <v>28.22</v>
      </c>
      <c r="Z172">
        <v>26.58</v>
      </c>
      <c r="AA172">
        <v>27.63</v>
      </c>
      <c r="AB172">
        <v>20.079999999999998</v>
      </c>
      <c r="AC172">
        <v>14.23</v>
      </c>
      <c r="AD172">
        <v>17.16</v>
      </c>
      <c r="AE172">
        <v>18.13</v>
      </c>
      <c r="AF172">
        <v>15.03</v>
      </c>
      <c r="AG172">
        <v>15.43</v>
      </c>
      <c r="AH172">
        <v>17.32</v>
      </c>
      <c r="AI172">
        <v>9.82</v>
      </c>
      <c r="AJ172">
        <v>13.19</v>
      </c>
      <c r="AK172">
        <v>9.4</v>
      </c>
      <c r="AL172">
        <v>5.29</v>
      </c>
      <c r="AM172">
        <v>9.1300000000000008</v>
      </c>
      <c r="AN172">
        <v>5.16</v>
      </c>
      <c r="AO172">
        <v>3.14</v>
      </c>
      <c r="AP172">
        <v>4.18</v>
      </c>
      <c r="AQ172">
        <v>1.02</v>
      </c>
      <c r="AR172">
        <v>7.22</v>
      </c>
      <c r="AS172">
        <v>1.94</v>
      </c>
      <c r="AT172">
        <v>-0.89</v>
      </c>
      <c r="AU172">
        <v>8.83</v>
      </c>
      <c r="AV172">
        <v>-0.08</v>
      </c>
      <c r="AW172">
        <v>-1.28</v>
      </c>
      <c r="AX172">
        <v>2.91</v>
      </c>
      <c r="AY172">
        <v>3.89</v>
      </c>
      <c r="AZ172">
        <v>5.4</v>
      </c>
      <c r="BA172">
        <v>0.87</v>
      </c>
      <c r="BB172">
        <v>5.14</v>
      </c>
      <c r="BC172">
        <v>4.34</v>
      </c>
      <c r="BD172">
        <v>3.22</v>
      </c>
      <c r="BE172">
        <v>8.67</v>
      </c>
      <c r="BF172">
        <v>18.29</v>
      </c>
      <c r="BG172" t="s">
        <v>463</v>
      </c>
    </row>
    <row r="173" spans="1:59" x14ac:dyDescent="0.25">
      <c r="A173" t="s">
        <v>172</v>
      </c>
      <c r="B173">
        <v>178</v>
      </c>
      <c r="C173" t="s">
        <v>173</v>
      </c>
      <c r="D173" t="s">
        <v>15</v>
      </c>
      <c r="E173" t="s">
        <v>416</v>
      </c>
      <c r="F173">
        <v>9</v>
      </c>
      <c r="G173">
        <v>11.7</v>
      </c>
      <c r="H173">
        <v>10</v>
      </c>
      <c r="I173">
        <v>7.2</v>
      </c>
      <c r="J173">
        <v>50.9</v>
      </c>
      <c r="K173">
        <v>16.399999999999999</v>
      </c>
      <c r="L173">
        <v>17.399999999999999</v>
      </c>
      <c r="M173">
        <v>13.83</v>
      </c>
      <c r="N173">
        <v>-3.59</v>
      </c>
      <c r="O173">
        <v>12.14</v>
      </c>
      <c r="P173">
        <v>32.119999999999997</v>
      </c>
      <c r="Q173">
        <v>22.62</v>
      </c>
      <c r="R173">
        <v>14.94</v>
      </c>
      <c r="S173">
        <v>5.59</v>
      </c>
      <c r="T173">
        <v>7.84</v>
      </c>
      <c r="U173">
        <v>9.42</v>
      </c>
      <c r="V173">
        <v>0.18</v>
      </c>
      <c r="W173">
        <v>4.3499999999999996</v>
      </c>
      <c r="X173">
        <v>-1.18</v>
      </c>
      <c r="Y173">
        <v>5.66</v>
      </c>
      <c r="Z173">
        <v>9.59</v>
      </c>
      <c r="AA173">
        <v>4.13</v>
      </c>
      <c r="AB173">
        <v>4.57</v>
      </c>
      <c r="AC173">
        <v>-2.57</v>
      </c>
      <c r="AD173">
        <v>-3</v>
      </c>
      <c r="AE173">
        <v>3.33</v>
      </c>
      <c r="AF173">
        <v>0.72</v>
      </c>
      <c r="AG173">
        <v>1.9</v>
      </c>
      <c r="AH173">
        <v>0.74</v>
      </c>
      <c r="AI173">
        <v>-6.67</v>
      </c>
      <c r="AJ173">
        <v>9.5500000000000007</v>
      </c>
      <c r="AK173">
        <v>10.54</v>
      </c>
      <c r="AL173">
        <v>1.1100000000000001</v>
      </c>
      <c r="AM173">
        <v>-0.67</v>
      </c>
      <c r="AN173">
        <v>4.26</v>
      </c>
      <c r="AO173">
        <v>10.42</v>
      </c>
      <c r="AP173">
        <v>16.03</v>
      </c>
      <c r="AQ173">
        <v>20.34</v>
      </c>
      <c r="AR173">
        <v>9.67</v>
      </c>
      <c r="AS173">
        <v>-21.94</v>
      </c>
      <c r="AT173">
        <v>1.29</v>
      </c>
      <c r="AU173">
        <v>9.74</v>
      </c>
      <c r="AV173">
        <v>0.6</v>
      </c>
      <c r="AW173">
        <v>0.67</v>
      </c>
      <c r="AX173">
        <v>-0.03</v>
      </c>
      <c r="AY173">
        <v>1.6</v>
      </c>
      <c r="AZ173">
        <v>-0.48</v>
      </c>
      <c r="BA173">
        <v>2.0299999999999998</v>
      </c>
      <c r="BB173">
        <v>5.0999999999999996</v>
      </c>
      <c r="BC173">
        <v>1.0900000000000001</v>
      </c>
      <c r="BD173">
        <v>-1.03</v>
      </c>
      <c r="BE173">
        <v>12.29</v>
      </c>
      <c r="BF173">
        <v>41.7</v>
      </c>
      <c r="BG173" t="s">
        <v>419</v>
      </c>
    </row>
    <row r="174" spans="1:59" x14ac:dyDescent="0.25">
      <c r="A174" t="s">
        <v>280</v>
      </c>
      <c r="B174">
        <v>564</v>
      </c>
      <c r="C174" t="s">
        <v>281</v>
      </c>
      <c r="D174" t="s">
        <v>15</v>
      </c>
      <c r="E174" t="s">
        <v>16</v>
      </c>
      <c r="F174">
        <v>5.35</v>
      </c>
      <c r="G174">
        <v>4.7300000000000004</v>
      </c>
      <c r="H174">
        <v>5.18</v>
      </c>
      <c r="I174">
        <v>23.07</v>
      </c>
      <c r="J174">
        <v>26.66</v>
      </c>
      <c r="K174">
        <v>20.9</v>
      </c>
      <c r="L174">
        <v>7.16</v>
      </c>
      <c r="M174">
        <v>10.130000000000001</v>
      </c>
      <c r="N174">
        <v>5.63</v>
      </c>
      <c r="O174">
        <v>8.58</v>
      </c>
      <c r="P174">
        <v>12.06</v>
      </c>
      <c r="Q174">
        <v>11.63</v>
      </c>
      <c r="R174">
        <v>5.93</v>
      </c>
      <c r="S174">
        <v>7.43</v>
      </c>
      <c r="T174">
        <v>7.15</v>
      </c>
      <c r="U174">
        <v>7.08</v>
      </c>
      <c r="V174">
        <v>2.2599999999999998</v>
      </c>
      <c r="W174">
        <v>4.3499999999999996</v>
      </c>
      <c r="X174">
        <v>8.85</v>
      </c>
      <c r="Y174">
        <v>7.86</v>
      </c>
      <c r="Z174">
        <v>9.07</v>
      </c>
      <c r="AA174">
        <v>11.72</v>
      </c>
      <c r="AB174">
        <v>9.93</v>
      </c>
      <c r="AC174">
        <v>9.9700000000000006</v>
      </c>
      <c r="AD174">
        <v>12.38</v>
      </c>
      <c r="AE174">
        <v>12.33</v>
      </c>
      <c r="AF174">
        <v>10.36</v>
      </c>
      <c r="AG174">
        <v>11.36</v>
      </c>
      <c r="AH174">
        <v>6.22</v>
      </c>
      <c r="AI174">
        <v>4.16</v>
      </c>
      <c r="AJ174">
        <v>4.3499999999999996</v>
      </c>
      <c r="AK174">
        <v>3.58</v>
      </c>
      <c r="AL174">
        <v>3.7</v>
      </c>
      <c r="AM174">
        <v>2.87</v>
      </c>
      <c r="AN174">
        <v>7.44</v>
      </c>
      <c r="AO174">
        <v>9.06</v>
      </c>
      <c r="AP174">
        <v>7.92</v>
      </c>
      <c r="AQ174">
        <v>7.6</v>
      </c>
      <c r="AR174">
        <v>19.75</v>
      </c>
      <c r="AS174">
        <v>12.16</v>
      </c>
      <c r="AT174">
        <v>12.93</v>
      </c>
      <c r="AU174">
        <v>11.92</v>
      </c>
      <c r="AV174">
        <v>9.68</v>
      </c>
      <c r="AW174">
        <v>7.69</v>
      </c>
      <c r="AX174">
        <v>7.2</v>
      </c>
      <c r="AY174">
        <v>2.5499999999999998</v>
      </c>
      <c r="AZ174">
        <v>3.75</v>
      </c>
      <c r="BA174">
        <v>4.1500000000000004</v>
      </c>
      <c r="BB174">
        <v>5.07</v>
      </c>
      <c r="BC174">
        <v>6.74</v>
      </c>
      <c r="BD174">
        <v>9.74</v>
      </c>
      <c r="BE174">
        <v>9.5</v>
      </c>
      <c r="BF174">
        <v>19.87</v>
      </c>
      <c r="BG174" t="s">
        <v>17</v>
      </c>
    </row>
    <row r="175" spans="1:59" x14ac:dyDescent="0.25">
      <c r="A175" t="s">
        <v>68</v>
      </c>
      <c r="B175">
        <v>514</v>
      </c>
      <c r="C175" t="s">
        <v>69</v>
      </c>
      <c r="D175" t="s">
        <v>15</v>
      </c>
      <c r="E175" t="s">
        <v>462</v>
      </c>
      <c r="AW175">
        <v>2.27</v>
      </c>
      <c r="AZ175">
        <v>1.1100000000000001</v>
      </c>
      <c r="BA175">
        <v>5.16</v>
      </c>
      <c r="BB175">
        <v>5.04</v>
      </c>
      <c r="BC175">
        <v>-3.51</v>
      </c>
      <c r="BD175">
        <v>1.1000000000000001</v>
      </c>
      <c r="BE175">
        <v>10.93</v>
      </c>
      <c r="BF175">
        <v>1.53</v>
      </c>
      <c r="BG175" t="s">
        <v>463</v>
      </c>
    </row>
    <row r="176" spans="1:59" x14ac:dyDescent="0.25">
      <c r="A176" t="s">
        <v>304</v>
      </c>
      <c r="B176">
        <v>968</v>
      </c>
      <c r="C176" t="s">
        <v>305</v>
      </c>
      <c r="D176" t="s">
        <v>15</v>
      </c>
      <c r="E176" t="s">
        <v>462</v>
      </c>
      <c r="AA176">
        <v>240.69</v>
      </c>
      <c r="AB176">
        <v>203.58</v>
      </c>
      <c r="AC176">
        <v>168.69</v>
      </c>
      <c r="AD176">
        <v>140.52000000000001</v>
      </c>
      <c r="AE176">
        <v>35.11</v>
      </c>
      <c r="AF176">
        <v>49.87</v>
      </c>
      <c r="AG176">
        <v>143.96</v>
      </c>
      <c r="AH176">
        <v>33.18</v>
      </c>
      <c r="AI176">
        <v>41.15</v>
      </c>
      <c r="AJ176">
        <v>49.91</v>
      </c>
      <c r="AK176">
        <v>38.08</v>
      </c>
      <c r="AL176">
        <v>23.05</v>
      </c>
      <c r="AM176">
        <v>19.52</v>
      </c>
      <c r="AN176">
        <v>19.100000000000001</v>
      </c>
      <c r="AO176">
        <v>7.61</v>
      </c>
      <c r="AP176">
        <v>6.7</v>
      </c>
      <c r="AQ176">
        <v>6.37</v>
      </c>
      <c r="AR176">
        <v>12.69</v>
      </c>
      <c r="AS176">
        <v>2.52</v>
      </c>
      <c r="AT176">
        <v>4.37</v>
      </c>
      <c r="AU176">
        <v>7.1</v>
      </c>
      <c r="AV176">
        <v>5.41</v>
      </c>
      <c r="AW176">
        <v>2.09</v>
      </c>
      <c r="AX176">
        <v>-0.12</v>
      </c>
      <c r="AY176">
        <v>-1.84</v>
      </c>
      <c r="AZ176">
        <v>-1.79</v>
      </c>
      <c r="BA176">
        <v>3.47</v>
      </c>
      <c r="BB176">
        <v>5.03</v>
      </c>
      <c r="BC176">
        <v>3.95</v>
      </c>
      <c r="BD176">
        <v>0</v>
      </c>
      <c r="BE176">
        <v>14.9</v>
      </c>
      <c r="BF176">
        <v>47.93</v>
      </c>
      <c r="BG176" t="s">
        <v>463</v>
      </c>
    </row>
    <row r="177" spans="1:59" x14ac:dyDescent="0.25">
      <c r="A177" t="s">
        <v>270</v>
      </c>
      <c r="B177">
        <v>142</v>
      </c>
      <c r="C177" t="s">
        <v>271</v>
      </c>
      <c r="D177" t="s">
        <v>15</v>
      </c>
      <c r="E177" t="s">
        <v>416</v>
      </c>
      <c r="F177">
        <v>18.5</v>
      </c>
      <c r="G177">
        <v>5.0999999999999996</v>
      </c>
      <c r="H177">
        <v>5.6</v>
      </c>
      <c r="I177">
        <v>6.5</v>
      </c>
      <c r="J177">
        <v>16.3</v>
      </c>
      <c r="K177">
        <v>13.6</v>
      </c>
      <c r="L177">
        <v>10.3</v>
      </c>
      <c r="M177">
        <v>12.1</v>
      </c>
      <c r="N177">
        <v>20.100000000000001</v>
      </c>
      <c r="O177">
        <v>10.6</v>
      </c>
      <c r="P177">
        <v>12.04</v>
      </c>
      <c r="Q177">
        <v>13.71</v>
      </c>
      <c r="R177">
        <v>12.06</v>
      </c>
      <c r="S177">
        <v>9.82</v>
      </c>
      <c r="T177">
        <v>7.68</v>
      </c>
      <c r="U177">
        <v>6.21</v>
      </c>
      <c r="V177">
        <v>4.7699999999999996</v>
      </c>
      <c r="W177">
        <v>7.33</v>
      </c>
      <c r="X177">
        <v>8.33</v>
      </c>
      <c r="Y177">
        <v>6.09</v>
      </c>
      <c r="Z177">
        <v>6.38</v>
      </c>
      <c r="AA177">
        <v>4.49</v>
      </c>
      <c r="AB177">
        <v>2.4</v>
      </c>
      <c r="AC177">
        <v>2.84</v>
      </c>
      <c r="AD177">
        <v>0.9</v>
      </c>
      <c r="AE177">
        <v>2.8</v>
      </c>
      <c r="AF177">
        <v>2.42</v>
      </c>
      <c r="AG177">
        <v>2.69</v>
      </c>
      <c r="AH177">
        <v>0.33</v>
      </c>
      <c r="AI177">
        <v>2.23</v>
      </c>
      <c r="AJ177">
        <v>4.74</v>
      </c>
      <c r="AK177">
        <v>7.42</v>
      </c>
      <c r="AL177">
        <v>3.72</v>
      </c>
      <c r="AM177">
        <v>8.59</v>
      </c>
      <c r="AN177">
        <v>0.24</v>
      </c>
      <c r="AO177">
        <v>1.71</v>
      </c>
      <c r="AP177">
        <v>6.12</v>
      </c>
      <c r="AQ177">
        <v>-0.87</v>
      </c>
      <c r="AR177">
        <v>6.83</v>
      </c>
      <c r="AS177">
        <v>1.81</v>
      </c>
      <c r="AT177">
        <v>5.22</v>
      </c>
      <c r="AU177">
        <v>0.93</v>
      </c>
      <c r="AV177">
        <v>-1.87</v>
      </c>
      <c r="AW177">
        <v>5.29</v>
      </c>
      <c r="AX177">
        <v>1.29</v>
      </c>
      <c r="AY177">
        <v>1.3</v>
      </c>
      <c r="AZ177">
        <v>4.4800000000000004</v>
      </c>
      <c r="BA177">
        <v>3.01</v>
      </c>
      <c r="BB177">
        <v>5.01</v>
      </c>
      <c r="BC177">
        <v>0.13</v>
      </c>
      <c r="BD177">
        <v>-3.49</v>
      </c>
      <c r="BE177">
        <v>44.52</v>
      </c>
      <c r="BF177">
        <v>29.15</v>
      </c>
      <c r="BG177" t="s">
        <v>419</v>
      </c>
    </row>
    <row r="178" spans="1:59" x14ac:dyDescent="0.25">
      <c r="A178" t="s">
        <v>351</v>
      </c>
      <c r="B178">
        <v>923</v>
      </c>
      <c r="C178" t="s">
        <v>352</v>
      </c>
      <c r="D178" t="s">
        <v>15</v>
      </c>
      <c r="E178" t="s">
        <v>416</v>
      </c>
      <c r="L178">
        <v>12</v>
      </c>
      <c r="M178">
        <v>12.8</v>
      </c>
      <c r="N178">
        <v>0.9</v>
      </c>
      <c r="O178">
        <v>16.600000000000001</v>
      </c>
      <c r="P178">
        <v>47.7</v>
      </c>
      <c r="Q178">
        <v>13.8</v>
      </c>
      <c r="R178">
        <v>8.4</v>
      </c>
      <c r="S178">
        <v>9</v>
      </c>
      <c r="T178">
        <v>-4</v>
      </c>
      <c r="U178">
        <v>14.3</v>
      </c>
      <c r="V178">
        <v>0.9</v>
      </c>
      <c r="W178">
        <v>-3.3</v>
      </c>
      <c r="X178">
        <v>1.9</v>
      </c>
      <c r="Y178">
        <v>0.9</v>
      </c>
      <c r="Z178">
        <v>6.3</v>
      </c>
      <c r="AA178">
        <v>25.1</v>
      </c>
      <c r="AB178">
        <v>0.2</v>
      </c>
      <c r="AC178">
        <v>7.3</v>
      </c>
      <c r="AD178">
        <v>0.1</v>
      </c>
      <c r="AE178">
        <v>1.7</v>
      </c>
      <c r="AF178">
        <v>-0.3</v>
      </c>
      <c r="AG178">
        <v>1.7</v>
      </c>
      <c r="AH178">
        <v>-11.1</v>
      </c>
      <c r="AI178">
        <v>-2.8</v>
      </c>
      <c r="AO178">
        <v>13.61</v>
      </c>
      <c r="AP178">
        <v>13.41</v>
      </c>
      <c r="AQ178">
        <v>4.29</v>
      </c>
      <c r="AR178">
        <v>3.12</v>
      </c>
      <c r="AS178">
        <v>4.33</v>
      </c>
      <c r="AT178">
        <v>-1.64</v>
      </c>
      <c r="AU178">
        <v>-2.23</v>
      </c>
      <c r="AV178">
        <v>-0.23</v>
      </c>
      <c r="AW178">
        <v>1.1200000000000001</v>
      </c>
      <c r="AX178">
        <v>0.7</v>
      </c>
      <c r="AY178">
        <v>-7.0000000000000007E-2</v>
      </c>
      <c r="AZ178">
        <v>2.12</v>
      </c>
      <c r="BA178">
        <v>10.32</v>
      </c>
      <c r="BB178">
        <v>5.01</v>
      </c>
      <c r="BC178">
        <v>0.43</v>
      </c>
      <c r="BD178">
        <v>-5.15</v>
      </c>
      <c r="BG178" t="s">
        <v>419</v>
      </c>
    </row>
    <row r="179" spans="1:59" x14ac:dyDescent="0.25">
      <c r="A179" t="s">
        <v>68</v>
      </c>
      <c r="B179">
        <v>514</v>
      </c>
      <c r="C179" t="s">
        <v>69</v>
      </c>
      <c r="D179" t="s">
        <v>15</v>
      </c>
      <c r="E179" t="s">
        <v>425</v>
      </c>
      <c r="V179">
        <v>5.6</v>
      </c>
      <c r="W179">
        <v>6.4</v>
      </c>
      <c r="X179">
        <v>10.7</v>
      </c>
      <c r="Y179">
        <v>8.4</v>
      </c>
      <c r="Z179">
        <v>8.1999999999999993</v>
      </c>
      <c r="AA179">
        <v>13.3</v>
      </c>
      <c r="AB179">
        <v>18</v>
      </c>
      <c r="AC179">
        <v>8.8000000000000007</v>
      </c>
      <c r="AD179">
        <v>2.8</v>
      </c>
      <c r="AE179">
        <v>10.1</v>
      </c>
      <c r="AF179">
        <v>9.3000000000000007</v>
      </c>
      <c r="AG179">
        <v>3.7</v>
      </c>
      <c r="AH179">
        <v>11.4</v>
      </c>
      <c r="AI179">
        <v>5.8</v>
      </c>
      <c r="AJ179">
        <v>1</v>
      </c>
      <c r="AK179">
        <v>1.5</v>
      </c>
      <c r="AL179">
        <v>2</v>
      </c>
      <c r="AM179">
        <v>0.9</v>
      </c>
      <c r="AO179">
        <v>5.7</v>
      </c>
      <c r="AP179">
        <v>5</v>
      </c>
      <c r="AQ179">
        <v>8.1</v>
      </c>
      <c r="AR179">
        <v>11.9</v>
      </c>
      <c r="AS179">
        <v>9</v>
      </c>
      <c r="AT179">
        <v>8.8000000000000007</v>
      </c>
      <c r="AW179">
        <v>6.88</v>
      </c>
      <c r="AX179">
        <v>10.08</v>
      </c>
      <c r="AY179">
        <v>3.27</v>
      </c>
      <c r="AZ179">
        <v>14.11</v>
      </c>
      <c r="BA179">
        <v>-2.04</v>
      </c>
      <c r="BB179">
        <v>4.96</v>
      </c>
      <c r="BC179">
        <v>3.64</v>
      </c>
      <c r="BD179">
        <v>11.35</v>
      </c>
      <c r="BE179">
        <v>8.86</v>
      </c>
      <c r="BF179">
        <v>4.75</v>
      </c>
      <c r="BG179" t="s">
        <v>426</v>
      </c>
    </row>
    <row r="180" spans="1:59" x14ac:dyDescent="0.25">
      <c r="A180" t="s">
        <v>266</v>
      </c>
      <c r="B180">
        <v>278</v>
      </c>
      <c r="C180" t="s">
        <v>267</v>
      </c>
      <c r="D180" t="s">
        <v>15</v>
      </c>
      <c r="E180" t="s">
        <v>16</v>
      </c>
      <c r="F180">
        <v>26.67</v>
      </c>
      <c r="G180">
        <v>27.37</v>
      </c>
      <c r="H180">
        <v>26.86</v>
      </c>
      <c r="I180">
        <v>27.04</v>
      </c>
      <c r="J180">
        <v>13.32</v>
      </c>
      <c r="K180">
        <v>7.52</v>
      </c>
      <c r="L180">
        <v>2.81</v>
      </c>
      <c r="M180">
        <v>11.4</v>
      </c>
      <c r="N180">
        <v>4.5599999999999996</v>
      </c>
      <c r="O180">
        <v>48.18</v>
      </c>
      <c r="P180">
        <v>35.130000000000003</v>
      </c>
      <c r="Q180">
        <v>23.8</v>
      </c>
      <c r="R180">
        <v>28.5</v>
      </c>
      <c r="S180">
        <v>33.6</v>
      </c>
      <c r="T180">
        <v>141.30000000000001</v>
      </c>
      <c r="U180">
        <v>571.4</v>
      </c>
      <c r="V180">
        <v>885.2</v>
      </c>
      <c r="W180">
        <v>13109.5</v>
      </c>
      <c r="X180">
        <v>4775.2</v>
      </c>
      <c r="Y180">
        <v>7428.7</v>
      </c>
      <c r="Z180">
        <v>3004.1</v>
      </c>
      <c r="AA180">
        <v>116.6</v>
      </c>
      <c r="AB180">
        <v>21.9</v>
      </c>
      <c r="AC180">
        <v>13.5</v>
      </c>
      <c r="AD180">
        <v>3.7</v>
      </c>
      <c r="AE180">
        <v>11.12</v>
      </c>
      <c r="AF180">
        <v>11.65</v>
      </c>
      <c r="AG180">
        <v>9.19</v>
      </c>
      <c r="AH180">
        <v>13.05</v>
      </c>
      <c r="AI180">
        <v>11.21</v>
      </c>
      <c r="AJ180">
        <v>11.55</v>
      </c>
      <c r="AK180">
        <v>7.36</v>
      </c>
      <c r="AL180">
        <v>3.75</v>
      </c>
      <c r="AM180">
        <v>5.3</v>
      </c>
      <c r="AN180">
        <v>8.4700000000000006</v>
      </c>
      <c r="AO180">
        <v>9.6</v>
      </c>
      <c r="AP180">
        <v>9.14</v>
      </c>
      <c r="AQ180">
        <v>11.13</v>
      </c>
      <c r="AR180">
        <v>19.829999999999998</v>
      </c>
      <c r="AS180">
        <v>3.69</v>
      </c>
      <c r="AT180">
        <v>5.45</v>
      </c>
      <c r="AU180">
        <v>8.08</v>
      </c>
      <c r="AV180">
        <v>7.19</v>
      </c>
      <c r="AW180">
        <v>7.14</v>
      </c>
      <c r="AX180">
        <v>6.04</v>
      </c>
      <c r="AY180">
        <v>3.99</v>
      </c>
      <c r="AZ180">
        <v>3.52</v>
      </c>
      <c r="BA180">
        <v>3.85</v>
      </c>
      <c r="BB180">
        <v>4.9400000000000004</v>
      </c>
      <c r="BC180">
        <v>5.38</v>
      </c>
      <c r="BD180">
        <v>3.68</v>
      </c>
      <c r="BE180">
        <v>4.93</v>
      </c>
      <c r="BF180">
        <v>10.47</v>
      </c>
      <c r="BG180" t="s">
        <v>17</v>
      </c>
    </row>
    <row r="181" spans="1:59" x14ac:dyDescent="0.25">
      <c r="A181" t="s">
        <v>235</v>
      </c>
      <c r="B181">
        <v>273</v>
      </c>
      <c r="C181" t="s">
        <v>2</v>
      </c>
      <c r="D181" t="s">
        <v>15</v>
      </c>
      <c r="E181" t="s">
        <v>16</v>
      </c>
      <c r="F181">
        <v>5.21</v>
      </c>
      <c r="G181">
        <v>5.47</v>
      </c>
      <c r="H181">
        <v>4.9400000000000004</v>
      </c>
      <c r="I181">
        <v>12.08</v>
      </c>
      <c r="J181">
        <v>23.78</v>
      </c>
      <c r="K181">
        <v>14.94</v>
      </c>
      <c r="L181">
        <v>15.82</v>
      </c>
      <c r="M181">
        <v>29.06</v>
      </c>
      <c r="N181">
        <v>17.46</v>
      </c>
      <c r="O181">
        <v>18.190000000000001</v>
      </c>
      <c r="P181">
        <v>26.35</v>
      </c>
      <c r="Q181">
        <v>27.93</v>
      </c>
      <c r="R181">
        <v>58.91</v>
      </c>
      <c r="S181">
        <v>101.87</v>
      </c>
      <c r="T181">
        <v>65.45</v>
      </c>
      <c r="U181">
        <v>57.75</v>
      </c>
      <c r="V181">
        <v>86.23</v>
      </c>
      <c r="W181">
        <v>131.83000000000001</v>
      </c>
      <c r="X181">
        <v>114.16</v>
      </c>
      <c r="Y181">
        <v>20.010000000000002</v>
      </c>
      <c r="Z181">
        <v>26.65</v>
      </c>
      <c r="AA181">
        <v>22.66</v>
      </c>
      <c r="AB181">
        <v>15.51</v>
      </c>
      <c r="AC181">
        <v>9.75</v>
      </c>
      <c r="AD181">
        <v>6.97</v>
      </c>
      <c r="AE181">
        <v>35</v>
      </c>
      <c r="AF181">
        <v>34.380000000000003</v>
      </c>
      <c r="AG181">
        <v>20.63</v>
      </c>
      <c r="AH181">
        <v>15.93</v>
      </c>
      <c r="AI181">
        <v>16.59</v>
      </c>
      <c r="AJ181">
        <v>9.49</v>
      </c>
      <c r="AK181">
        <v>6.37</v>
      </c>
      <c r="AL181">
        <v>5.03</v>
      </c>
      <c r="AM181">
        <v>4.55</v>
      </c>
      <c r="AN181">
        <v>4.6900000000000004</v>
      </c>
      <c r="AO181">
        <v>3.99</v>
      </c>
      <c r="AP181">
        <v>3.63</v>
      </c>
      <c r="AQ181">
        <v>3.97</v>
      </c>
      <c r="AR181">
        <v>5.12</v>
      </c>
      <c r="AS181">
        <v>5.3</v>
      </c>
      <c r="AT181">
        <v>4.16</v>
      </c>
      <c r="AU181">
        <v>3.41</v>
      </c>
      <c r="AV181">
        <v>4.1100000000000003</v>
      </c>
      <c r="AW181">
        <v>3.81</v>
      </c>
      <c r="AX181">
        <v>4.0199999999999996</v>
      </c>
      <c r="AY181">
        <v>2.72</v>
      </c>
      <c r="AZ181">
        <v>2.82</v>
      </c>
      <c r="BA181">
        <v>6.04</v>
      </c>
      <c r="BB181">
        <v>4.9000000000000004</v>
      </c>
      <c r="BC181">
        <v>3.63</v>
      </c>
      <c r="BD181">
        <v>3.4</v>
      </c>
      <c r="BE181">
        <v>5.69</v>
      </c>
      <c r="BF181">
        <v>7.9</v>
      </c>
      <c r="BG181" t="s">
        <v>17</v>
      </c>
    </row>
    <row r="182" spans="1:59" x14ac:dyDescent="0.25">
      <c r="A182" t="s">
        <v>389</v>
      </c>
      <c r="B182">
        <v>199</v>
      </c>
      <c r="C182" t="s">
        <v>390</v>
      </c>
      <c r="D182" t="s">
        <v>15</v>
      </c>
      <c r="E182" t="s">
        <v>416</v>
      </c>
      <c r="G182">
        <v>3.2</v>
      </c>
      <c r="H182">
        <v>7.5</v>
      </c>
      <c r="I182">
        <v>10.5</v>
      </c>
      <c r="J182">
        <v>7.9</v>
      </c>
      <c r="K182">
        <v>14.8</v>
      </c>
      <c r="L182">
        <v>19.7</v>
      </c>
      <c r="M182">
        <v>25.1</v>
      </c>
      <c r="N182">
        <v>15.8</v>
      </c>
      <c r="O182">
        <v>13.6</v>
      </c>
      <c r="P182">
        <v>15.9</v>
      </c>
      <c r="Q182">
        <v>25.2</v>
      </c>
      <c r="R182">
        <v>2.8</v>
      </c>
      <c r="S182">
        <v>14.7</v>
      </c>
      <c r="T182">
        <v>4.7</v>
      </c>
      <c r="U182">
        <v>8.4</v>
      </c>
      <c r="V182">
        <v>18.600000000000001</v>
      </c>
      <c r="W182">
        <v>11.1</v>
      </c>
      <c r="X182">
        <v>12.8</v>
      </c>
      <c r="Y182">
        <v>9.6</v>
      </c>
      <c r="Z182">
        <v>15.4</v>
      </c>
      <c r="AA182">
        <v>12.3</v>
      </c>
      <c r="AB182">
        <v>12.6</v>
      </c>
      <c r="AC182">
        <v>15.7</v>
      </c>
      <c r="AD182">
        <v>9.6</v>
      </c>
      <c r="AE182">
        <v>7.9</v>
      </c>
      <c r="AF182">
        <v>7.1</v>
      </c>
      <c r="AG182">
        <v>7.8</v>
      </c>
      <c r="AH182">
        <v>8.1999999999999993</v>
      </c>
      <c r="AI182">
        <v>7</v>
      </c>
      <c r="AJ182">
        <v>7.3</v>
      </c>
      <c r="AK182">
        <v>7.5</v>
      </c>
      <c r="AL182">
        <v>6.5</v>
      </c>
      <c r="AM182">
        <v>4.45</v>
      </c>
      <c r="AN182">
        <v>-10.64</v>
      </c>
      <c r="AO182">
        <v>0.6</v>
      </c>
      <c r="AP182">
        <v>4.4000000000000004</v>
      </c>
      <c r="AQ182">
        <v>11.15</v>
      </c>
      <c r="AR182">
        <v>12.18</v>
      </c>
      <c r="AS182">
        <v>7.91</v>
      </c>
      <c r="AT182">
        <v>6.69</v>
      </c>
      <c r="AU182">
        <v>6.63</v>
      </c>
      <c r="AV182">
        <v>6.19</v>
      </c>
      <c r="AW182">
        <v>5.6</v>
      </c>
      <c r="AX182">
        <v>5.77</v>
      </c>
      <c r="AY182">
        <v>5.99</v>
      </c>
      <c r="AZ182">
        <v>6.05</v>
      </c>
      <c r="BA182">
        <v>5.18</v>
      </c>
      <c r="BB182">
        <v>4.8899999999999997</v>
      </c>
      <c r="BC182">
        <v>5.21</v>
      </c>
      <c r="BD182">
        <v>3.74</v>
      </c>
      <c r="BE182">
        <v>14.31</v>
      </c>
      <c r="BF182">
        <v>24.37</v>
      </c>
      <c r="BG182" t="s">
        <v>419</v>
      </c>
    </row>
    <row r="183" spans="1:59" x14ac:dyDescent="0.25">
      <c r="A183" t="s">
        <v>79</v>
      </c>
      <c r="B183">
        <v>228</v>
      </c>
      <c r="C183" t="s">
        <v>80</v>
      </c>
      <c r="D183" t="s">
        <v>15</v>
      </c>
      <c r="E183" t="s">
        <v>462</v>
      </c>
      <c r="AO183">
        <v>10.98</v>
      </c>
      <c r="AP183">
        <v>17.29</v>
      </c>
      <c r="AQ183">
        <v>6.69</v>
      </c>
      <c r="AR183">
        <v>10.51</v>
      </c>
      <c r="AS183">
        <v>5.72</v>
      </c>
      <c r="AT183">
        <v>23.01</v>
      </c>
      <c r="AU183">
        <v>12.17</v>
      </c>
      <c r="AV183">
        <v>-6.56</v>
      </c>
      <c r="AW183">
        <v>-3.92</v>
      </c>
      <c r="AX183">
        <v>-7.75</v>
      </c>
      <c r="AY183">
        <v>-1.23</v>
      </c>
      <c r="AZ183">
        <v>-0.7</v>
      </c>
      <c r="BA183">
        <v>9.75</v>
      </c>
      <c r="BB183">
        <v>4.88</v>
      </c>
      <c r="BC183">
        <v>1.9</v>
      </c>
      <c r="BD183">
        <v>2.2799999999999998</v>
      </c>
      <c r="BE183">
        <v>11.54</v>
      </c>
      <c r="BF183">
        <v>25.21</v>
      </c>
      <c r="BG183" t="s">
        <v>463</v>
      </c>
    </row>
    <row r="184" spans="1:59" x14ac:dyDescent="0.25">
      <c r="A184" t="s">
        <v>56</v>
      </c>
      <c r="B184">
        <v>913</v>
      </c>
      <c r="C184" t="s">
        <v>57</v>
      </c>
      <c r="D184" t="s">
        <v>15</v>
      </c>
      <c r="E184" t="s">
        <v>16</v>
      </c>
      <c r="F184">
        <v>0</v>
      </c>
      <c r="G184">
        <v>-0.4</v>
      </c>
      <c r="H184">
        <v>-0.2</v>
      </c>
      <c r="I184">
        <v>0</v>
      </c>
      <c r="J184">
        <v>-0.1</v>
      </c>
      <c r="K184">
        <v>0.1</v>
      </c>
      <c r="L184">
        <v>0.1</v>
      </c>
      <c r="M184">
        <v>0.2</v>
      </c>
      <c r="N184">
        <v>0.9</v>
      </c>
      <c r="O184">
        <v>1.2</v>
      </c>
      <c r="P184">
        <v>1.1000000000000001</v>
      </c>
      <c r="Q184">
        <v>1.2</v>
      </c>
      <c r="R184">
        <v>3.1</v>
      </c>
      <c r="S184">
        <v>1</v>
      </c>
      <c r="T184">
        <v>-0.7</v>
      </c>
      <c r="U184">
        <v>0.5</v>
      </c>
      <c r="V184">
        <v>2.2999999999999998</v>
      </c>
      <c r="W184">
        <v>1.6</v>
      </c>
      <c r="X184">
        <v>0</v>
      </c>
      <c r="Y184">
        <v>1.8</v>
      </c>
      <c r="Z184">
        <v>4.5999999999999996</v>
      </c>
      <c r="AA184">
        <v>94.2</v>
      </c>
      <c r="AB184">
        <v>970.7</v>
      </c>
      <c r="AC184">
        <v>1190.32</v>
      </c>
      <c r="AD184">
        <v>2220.9</v>
      </c>
      <c r="AE184">
        <v>685.19</v>
      </c>
      <c r="AF184">
        <v>51.65</v>
      </c>
      <c r="AG184">
        <v>64.069999999999993</v>
      </c>
      <c r="AH184">
        <v>73.27</v>
      </c>
      <c r="AI184">
        <v>294.64</v>
      </c>
      <c r="AJ184">
        <v>167.58</v>
      </c>
      <c r="AK184">
        <v>60.85</v>
      </c>
      <c r="AL184">
        <v>42.65</v>
      </c>
      <c r="AM184">
        <v>28.49</v>
      </c>
      <c r="AN184">
        <v>18.239999999999998</v>
      </c>
      <c r="AO184">
        <v>10.37</v>
      </c>
      <c r="AP184">
        <v>6.96</v>
      </c>
      <c r="AQ184">
        <v>8.2899999999999991</v>
      </c>
      <c r="AR184">
        <v>14.73</v>
      </c>
      <c r="AS184">
        <v>12.83</v>
      </c>
      <c r="AT184">
        <v>7.66</v>
      </c>
      <c r="AU184">
        <v>53.17</v>
      </c>
      <c r="AV184">
        <v>59.5</v>
      </c>
      <c r="AW184">
        <v>18.329999999999998</v>
      </c>
      <c r="AX184">
        <v>18.09</v>
      </c>
      <c r="AY184">
        <v>13.48</v>
      </c>
      <c r="AZ184">
        <v>11.8</v>
      </c>
      <c r="BA184">
        <v>6.03</v>
      </c>
      <c r="BB184">
        <v>4.87</v>
      </c>
      <c r="BC184">
        <v>5.6</v>
      </c>
      <c r="BD184">
        <v>5.55</v>
      </c>
      <c r="BE184">
        <v>9.4600000000000009</v>
      </c>
      <c r="BF184">
        <v>15.21</v>
      </c>
      <c r="BG184" t="s">
        <v>17</v>
      </c>
    </row>
    <row r="185" spans="1:59" x14ac:dyDescent="0.25">
      <c r="A185" t="s">
        <v>170</v>
      </c>
      <c r="B185">
        <v>534</v>
      </c>
      <c r="C185" t="s">
        <v>171</v>
      </c>
      <c r="D185" t="s">
        <v>15</v>
      </c>
      <c r="E185" t="s">
        <v>16</v>
      </c>
      <c r="F185">
        <v>5.0999999999999996</v>
      </c>
      <c r="G185">
        <v>3.08</v>
      </c>
      <c r="H185">
        <v>6.44</v>
      </c>
      <c r="I185">
        <v>16.940000000000001</v>
      </c>
      <c r="J185">
        <v>28.6</v>
      </c>
      <c r="K185">
        <v>5.75</v>
      </c>
      <c r="L185">
        <v>-7.63</v>
      </c>
      <c r="M185">
        <v>8.31</v>
      </c>
      <c r="N185">
        <v>2.52</v>
      </c>
      <c r="O185">
        <v>6.28</v>
      </c>
      <c r="P185">
        <v>11.35</v>
      </c>
      <c r="Q185">
        <v>13.11</v>
      </c>
      <c r="R185">
        <v>7.89</v>
      </c>
      <c r="S185">
        <v>11.87</v>
      </c>
      <c r="T185">
        <v>8.32</v>
      </c>
      <c r="U185">
        <v>5.56</v>
      </c>
      <c r="V185">
        <v>8.73</v>
      </c>
      <c r="W185">
        <v>8.8000000000000007</v>
      </c>
      <c r="X185">
        <v>9.3800000000000008</v>
      </c>
      <c r="Y185">
        <v>7.07</v>
      </c>
      <c r="Z185">
        <v>8.9700000000000006</v>
      </c>
      <c r="AA185">
        <v>13.87</v>
      </c>
      <c r="AB185">
        <v>11.79</v>
      </c>
      <c r="AC185">
        <v>6.33</v>
      </c>
      <c r="AD185">
        <v>10.25</v>
      </c>
      <c r="AE185">
        <v>10.220000000000001</v>
      </c>
      <c r="AF185">
        <v>8.98</v>
      </c>
      <c r="AG185">
        <v>7.16</v>
      </c>
      <c r="AH185">
        <v>13.23</v>
      </c>
      <c r="AI185">
        <v>4.67</v>
      </c>
      <c r="AJ185">
        <v>4.01</v>
      </c>
      <c r="AK185">
        <v>3.78</v>
      </c>
      <c r="AL185">
        <v>4.3</v>
      </c>
      <c r="AM185">
        <v>3.81</v>
      </c>
      <c r="AN185">
        <v>3.77</v>
      </c>
      <c r="AO185">
        <v>4.25</v>
      </c>
      <c r="AP185">
        <v>5.8</v>
      </c>
      <c r="AQ185">
        <v>6.37</v>
      </c>
      <c r="AR185">
        <v>8.35</v>
      </c>
      <c r="AS185">
        <v>10.88</v>
      </c>
      <c r="AT185">
        <v>11.99</v>
      </c>
      <c r="AU185">
        <v>8.86</v>
      </c>
      <c r="AV185">
        <v>9.31</v>
      </c>
      <c r="AW185">
        <v>10.91</v>
      </c>
      <c r="AX185">
        <v>6.35</v>
      </c>
      <c r="AY185">
        <v>5.87</v>
      </c>
      <c r="AZ185">
        <v>4.9400000000000004</v>
      </c>
      <c r="BA185">
        <v>3.6</v>
      </c>
      <c r="BB185">
        <v>4.8600000000000003</v>
      </c>
      <c r="BC185">
        <v>4.76</v>
      </c>
      <c r="BD185">
        <v>6.62</v>
      </c>
      <c r="BE185">
        <v>4.8899999999999997</v>
      </c>
      <c r="BF185">
        <v>6.69</v>
      </c>
      <c r="BG185" t="s">
        <v>17</v>
      </c>
    </row>
    <row r="186" spans="1:59" x14ac:dyDescent="0.25">
      <c r="A186" t="s">
        <v>339</v>
      </c>
      <c r="B186">
        <v>734</v>
      </c>
      <c r="C186" t="s">
        <v>340</v>
      </c>
      <c r="D186" t="s">
        <v>15</v>
      </c>
      <c r="E186" t="s">
        <v>16</v>
      </c>
      <c r="F186">
        <v>1.85</v>
      </c>
      <c r="G186">
        <v>2.3199999999999998</v>
      </c>
      <c r="H186">
        <v>2.37</v>
      </c>
      <c r="I186">
        <v>11.54</v>
      </c>
      <c r="J186">
        <v>19.29</v>
      </c>
      <c r="K186">
        <v>12.05</v>
      </c>
      <c r="L186">
        <v>6.53</v>
      </c>
      <c r="M186">
        <v>20.81</v>
      </c>
      <c r="N186">
        <v>8.52</v>
      </c>
      <c r="O186">
        <v>16.45</v>
      </c>
      <c r="P186">
        <v>18.2</v>
      </c>
      <c r="Q186">
        <v>20.059999999999999</v>
      </c>
      <c r="R186">
        <v>10.81</v>
      </c>
      <c r="S186">
        <v>11.57</v>
      </c>
      <c r="T186">
        <v>12.94</v>
      </c>
      <c r="U186">
        <v>20.46</v>
      </c>
      <c r="V186">
        <v>13.74</v>
      </c>
      <c r="W186">
        <v>13.38</v>
      </c>
      <c r="X186">
        <v>20.399999999999999</v>
      </c>
      <c r="Y186">
        <v>7.55</v>
      </c>
      <c r="Z186">
        <v>13.09</v>
      </c>
      <c r="AA186">
        <v>8.93</v>
      </c>
      <c r="AB186">
        <v>7.56</v>
      </c>
      <c r="AC186">
        <v>12.02</v>
      </c>
      <c r="AD186">
        <v>13.77</v>
      </c>
      <c r="AE186">
        <v>12.29</v>
      </c>
      <c r="AF186">
        <v>6.43</v>
      </c>
      <c r="AG186">
        <v>7.13</v>
      </c>
      <c r="AH186">
        <v>8.11</v>
      </c>
      <c r="AI186">
        <v>6.09</v>
      </c>
      <c r="AJ186">
        <v>12.21</v>
      </c>
      <c r="AK186">
        <v>5.94</v>
      </c>
      <c r="AL186">
        <v>12.02</v>
      </c>
      <c r="AM186">
        <v>7.29</v>
      </c>
      <c r="AN186">
        <v>3.44</v>
      </c>
      <c r="AO186">
        <v>4.9000000000000004</v>
      </c>
      <c r="AP186">
        <v>5.2</v>
      </c>
      <c r="AQ186">
        <v>8.08</v>
      </c>
      <c r="AR186">
        <v>12.66</v>
      </c>
      <c r="AS186">
        <v>7.45</v>
      </c>
      <c r="AT186">
        <v>4.51</v>
      </c>
      <c r="AU186">
        <v>6.11</v>
      </c>
      <c r="AV186">
        <v>8.94</v>
      </c>
      <c r="AW186">
        <v>5.62</v>
      </c>
      <c r="AX186">
        <v>5.68</v>
      </c>
      <c r="AY186">
        <v>4.95</v>
      </c>
      <c r="AZ186">
        <v>7.85</v>
      </c>
      <c r="BA186">
        <v>6.22</v>
      </c>
      <c r="BB186">
        <v>4.8099999999999996</v>
      </c>
      <c r="BC186">
        <v>2.58</v>
      </c>
      <c r="BD186">
        <v>4.1100000000000003</v>
      </c>
      <c r="BE186">
        <v>3.72</v>
      </c>
      <c r="BF186">
        <v>4.87</v>
      </c>
      <c r="BG186" t="s">
        <v>17</v>
      </c>
    </row>
    <row r="187" spans="1:59" x14ac:dyDescent="0.25">
      <c r="A187" t="s">
        <v>357</v>
      </c>
      <c r="B187">
        <v>369</v>
      </c>
      <c r="C187" t="s">
        <v>358</v>
      </c>
      <c r="D187" t="s">
        <v>15</v>
      </c>
      <c r="E187" t="s">
        <v>416</v>
      </c>
      <c r="F187">
        <v>1.9</v>
      </c>
      <c r="G187">
        <v>1.9</v>
      </c>
      <c r="H187">
        <v>2</v>
      </c>
      <c r="I187">
        <v>1.2</v>
      </c>
      <c r="J187">
        <v>1.5</v>
      </c>
      <c r="K187">
        <v>4.0999999999999996</v>
      </c>
      <c r="L187">
        <v>2.1</v>
      </c>
      <c r="M187">
        <v>3.9</v>
      </c>
      <c r="N187">
        <v>1.4</v>
      </c>
      <c r="O187">
        <v>4.9000000000000004</v>
      </c>
      <c r="P187">
        <v>7.2</v>
      </c>
      <c r="Q187">
        <v>9.1</v>
      </c>
      <c r="R187">
        <v>18</v>
      </c>
      <c r="S187">
        <v>15.6</v>
      </c>
      <c r="T187">
        <v>7.9</v>
      </c>
      <c r="U187">
        <v>7.3</v>
      </c>
      <c r="V187">
        <v>1.1000000000000001</v>
      </c>
      <c r="W187">
        <v>3</v>
      </c>
      <c r="X187">
        <v>2.2999999999999998</v>
      </c>
      <c r="Y187">
        <v>2.2000000000000002</v>
      </c>
      <c r="Z187">
        <v>1.9</v>
      </c>
      <c r="AA187">
        <v>8.4</v>
      </c>
      <c r="AB187">
        <v>7.9</v>
      </c>
      <c r="AC187">
        <v>5.6</v>
      </c>
      <c r="AD187">
        <v>5.3</v>
      </c>
      <c r="AE187">
        <v>4.0999999999999996</v>
      </c>
      <c r="AF187">
        <v>3.3</v>
      </c>
      <c r="AG187">
        <v>3.6</v>
      </c>
      <c r="AH187">
        <v>2.9</v>
      </c>
      <c r="AI187">
        <v>4.2</v>
      </c>
      <c r="AJ187">
        <v>3.5</v>
      </c>
      <c r="AK187">
        <v>3.5</v>
      </c>
      <c r="AL187">
        <v>1.4</v>
      </c>
      <c r="AM187">
        <v>4.3</v>
      </c>
      <c r="AN187">
        <v>5</v>
      </c>
      <c r="AO187">
        <v>9</v>
      </c>
      <c r="AP187">
        <v>5.65</v>
      </c>
      <c r="AQ187">
        <v>3.96</v>
      </c>
      <c r="AR187">
        <v>6.17</v>
      </c>
      <c r="AS187">
        <v>2.81</v>
      </c>
      <c r="AT187">
        <v>3.32</v>
      </c>
      <c r="AU187">
        <v>3.13</v>
      </c>
      <c r="AV187">
        <v>2.89</v>
      </c>
      <c r="AW187">
        <v>3.93</v>
      </c>
      <c r="AX187">
        <v>5.37</v>
      </c>
      <c r="AY187">
        <v>5.01</v>
      </c>
      <c r="AZ187">
        <v>4.91</v>
      </c>
      <c r="BA187">
        <v>5.33</v>
      </c>
      <c r="BB187">
        <v>4.8</v>
      </c>
      <c r="BC187">
        <v>4.8</v>
      </c>
      <c r="BD187">
        <v>4.74</v>
      </c>
      <c r="BE187">
        <v>0</v>
      </c>
      <c r="BF187">
        <v>0</v>
      </c>
      <c r="BG187" t="s">
        <v>419</v>
      </c>
    </row>
    <row r="188" spans="1:59" x14ac:dyDescent="0.25">
      <c r="A188" t="s">
        <v>235</v>
      </c>
      <c r="B188">
        <v>273</v>
      </c>
      <c r="C188" t="s">
        <v>2</v>
      </c>
      <c r="D188" t="s">
        <v>15</v>
      </c>
      <c r="E188" t="s">
        <v>425</v>
      </c>
      <c r="F188">
        <v>5.36</v>
      </c>
      <c r="G188">
        <v>4.45</v>
      </c>
      <c r="H188">
        <v>4.05</v>
      </c>
      <c r="I188">
        <v>15.61</v>
      </c>
      <c r="J188">
        <v>30.86</v>
      </c>
      <c r="K188">
        <v>12.45</v>
      </c>
      <c r="L188">
        <v>12.15</v>
      </c>
      <c r="M188">
        <v>28.92</v>
      </c>
      <c r="N188">
        <v>16.47</v>
      </c>
      <c r="O188">
        <v>18.61</v>
      </c>
      <c r="P188">
        <v>25.25</v>
      </c>
      <c r="Q188">
        <v>25.85</v>
      </c>
      <c r="R188">
        <v>53.35</v>
      </c>
      <c r="S188">
        <v>89.39</v>
      </c>
      <c r="T188">
        <v>75.540000000000006</v>
      </c>
      <c r="U188">
        <v>59.76</v>
      </c>
      <c r="V188">
        <v>84.81</v>
      </c>
      <c r="W188">
        <v>130.91</v>
      </c>
      <c r="X188">
        <v>110.37</v>
      </c>
      <c r="Y188">
        <v>21.58</v>
      </c>
      <c r="Z188">
        <v>25.94</v>
      </c>
      <c r="AA188">
        <v>19.309999999999999</v>
      </c>
      <c r="AB188">
        <v>10.66</v>
      </c>
      <c r="AC188">
        <v>5.49</v>
      </c>
      <c r="AD188">
        <v>4.6500000000000004</v>
      </c>
      <c r="AE188">
        <v>39.630000000000003</v>
      </c>
      <c r="AF188">
        <v>42.25</v>
      </c>
      <c r="AG188">
        <v>19.11</v>
      </c>
      <c r="AH188">
        <v>16.02</v>
      </c>
      <c r="AI188">
        <v>15.66</v>
      </c>
      <c r="AJ188">
        <v>5.42</v>
      </c>
      <c r="AK188">
        <v>5.0599999999999996</v>
      </c>
      <c r="AL188">
        <v>3.75</v>
      </c>
      <c r="AM188">
        <v>5.53</v>
      </c>
      <c r="AN188">
        <v>7.22</v>
      </c>
      <c r="AO188">
        <v>5.37</v>
      </c>
      <c r="AP188">
        <v>3.66</v>
      </c>
      <c r="AQ188">
        <v>6.62</v>
      </c>
      <c r="AR188">
        <v>8.15</v>
      </c>
      <c r="AS188">
        <v>8.82</v>
      </c>
      <c r="AT188">
        <v>3.31</v>
      </c>
      <c r="AU188">
        <v>4.3600000000000003</v>
      </c>
      <c r="AV188">
        <v>8.1199999999999992</v>
      </c>
      <c r="AW188">
        <v>5.17</v>
      </c>
      <c r="AX188">
        <v>4.74</v>
      </c>
      <c r="AY188">
        <v>3.99</v>
      </c>
      <c r="AZ188">
        <v>4.47</v>
      </c>
      <c r="BA188">
        <v>6.97</v>
      </c>
      <c r="BB188">
        <v>4.8</v>
      </c>
      <c r="BC188">
        <v>4.3899999999999997</v>
      </c>
      <c r="BD188">
        <v>6.62</v>
      </c>
      <c r="BE188">
        <v>7.23</v>
      </c>
      <c r="BF188">
        <v>13.29</v>
      </c>
      <c r="BG188" t="s">
        <v>426</v>
      </c>
    </row>
    <row r="189" spans="1:59" x14ac:dyDescent="0.25">
      <c r="A189" t="s">
        <v>135</v>
      </c>
      <c r="B189">
        <v>646</v>
      </c>
      <c r="C189" t="s">
        <v>136</v>
      </c>
      <c r="D189" t="s">
        <v>15</v>
      </c>
      <c r="E189" t="s">
        <v>16</v>
      </c>
      <c r="F189">
        <v>3.81</v>
      </c>
      <c r="G189">
        <v>3.86</v>
      </c>
      <c r="H189">
        <v>3.49</v>
      </c>
      <c r="I189">
        <v>6.21</v>
      </c>
      <c r="J189">
        <v>12.07</v>
      </c>
      <c r="K189">
        <v>28.45</v>
      </c>
      <c r="L189">
        <v>20.170000000000002</v>
      </c>
      <c r="M189">
        <v>13.85</v>
      </c>
      <c r="N189">
        <v>10.76</v>
      </c>
      <c r="O189">
        <v>7.95</v>
      </c>
      <c r="P189">
        <v>12.32</v>
      </c>
      <c r="Q189">
        <v>8.6</v>
      </c>
      <c r="R189">
        <v>16.7</v>
      </c>
      <c r="S189">
        <v>10.4</v>
      </c>
      <c r="T189">
        <v>5.9</v>
      </c>
      <c r="U189">
        <v>7.3</v>
      </c>
      <c r="V189">
        <v>6.4</v>
      </c>
      <c r="W189">
        <v>-1</v>
      </c>
      <c r="X189">
        <v>-9.8000000000000007</v>
      </c>
      <c r="Y189">
        <v>6.9</v>
      </c>
      <c r="Z189">
        <v>15.37</v>
      </c>
      <c r="AA189">
        <v>-9.83</v>
      </c>
      <c r="AB189">
        <v>-9.5399999999999991</v>
      </c>
      <c r="AC189">
        <v>0.53</v>
      </c>
      <c r="AD189">
        <v>36.119999999999997</v>
      </c>
      <c r="AE189">
        <v>9.65</v>
      </c>
      <c r="AF189">
        <v>0.69</v>
      </c>
      <c r="AG189">
        <v>3.97</v>
      </c>
      <c r="AH189">
        <v>1.45</v>
      </c>
      <c r="AI189">
        <v>-1.93</v>
      </c>
      <c r="AJ189">
        <v>0.5</v>
      </c>
      <c r="AK189">
        <v>2.14</v>
      </c>
      <c r="AL189">
        <v>0.16</v>
      </c>
      <c r="AM189">
        <v>2.11</v>
      </c>
      <c r="AN189">
        <v>0.41</v>
      </c>
      <c r="AO189">
        <v>1.17</v>
      </c>
      <c r="AP189">
        <v>-1.41</v>
      </c>
      <c r="AQ189">
        <v>-1.02</v>
      </c>
      <c r="AR189">
        <v>5.26</v>
      </c>
      <c r="AS189">
        <v>1.88</v>
      </c>
      <c r="AT189">
        <v>1.45</v>
      </c>
      <c r="AU189">
        <v>1.26</v>
      </c>
      <c r="AV189">
        <v>2.68</v>
      </c>
      <c r="AW189">
        <v>0.48</v>
      </c>
      <c r="AX189">
        <v>4.51</v>
      </c>
      <c r="AY189">
        <v>-0.14000000000000001</v>
      </c>
      <c r="AZ189">
        <v>2.09</v>
      </c>
      <c r="BA189">
        <v>2.65</v>
      </c>
      <c r="BB189">
        <v>4.78</v>
      </c>
      <c r="BC189">
        <v>2.02</v>
      </c>
      <c r="BD189">
        <v>1.37</v>
      </c>
      <c r="BE189">
        <v>1.08</v>
      </c>
      <c r="BF189">
        <v>4.2300000000000004</v>
      </c>
      <c r="BG189" t="s">
        <v>17</v>
      </c>
    </row>
    <row r="190" spans="1:59" x14ac:dyDescent="0.25">
      <c r="A190" t="s">
        <v>290</v>
      </c>
      <c r="B190">
        <v>853</v>
      </c>
      <c r="C190" t="s">
        <v>291</v>
      </c>
      <c r="D190" t="s">
        <v>15</v>
      </c>
      <c r="E190" t="s">
        <v>16</v>
      </c>
      <c r="F190">
        <v>0.65</v>
      </c>
      <c r="G190">
        <v>3.58</v>
      </c>
      <c r="H190">
        <v>6.44</v>
      </c>
      <c r="I190">
        <v>8.41</v>
      </c>
      <c r="J190">
        <v>23.17</v>
      </c>
      <c r="K190">
        <v>10.49</v>
      </c>
      <c r="L190">
        <v>7.66</v>
      </c>
      <c r="M190">
        <v>4.53</v>
      </c>
      <c r="N190">
        <v>5.8</v>
      </c>
      <c r="O190">
        <v>5.77</v>
      </c>
      <c r="P190">
        <v>12.06</v>
      </c>
      <c r="Q190">
        <v>8.0500000000000007</v>
      </c>
      <c r="R190">
        <v>5.53</v>
      </c>
      <c r="S190">
        <v>7.9</v>
      </c>
      <c r="T190">
        <v>7.42</v>
      </c>
      <c r="U190">
        <v>3.71</v>
      </c>
      <c r="V190">
        <v>5.45</v>
      </c>
      <c r="W190">
        <v>3.34</v>
      </c>
      <c r="X190">
        <v>5.45</v>
      </c>
      <c r="Y190">
        <v>4.4800000000000004</v>
      </c>
      <c r="Z190">
        <v>6.95</v>
      </c>
      <c r="AA190">
        <v>6.97</v>
      </c>
      <c r="AB190">
        <v>4.3099999999999996</v>
      </c>
      <c r="AC190">
        <v>4.9800000000000004</v>
      </c>
      <c r="AD190">
        <v>2.85</v>
      </c>
      <c r="AE190">
        <v>17.28</v>
      </c>
      <c r="AF190">
        <v>11.63</v>
      </c>
      <c r="AG190">
        <v>3.94</v>
      </c>
      <c r="AH190">
        <v>13.59</v>
      </c>
      <c r="AI190">
        <v>14.93</v>
      </c>
      <c r="AJ190">
        <v>15.6</v>
      </c>
      <c r="AK190">
        <v>9.3000000000000007</v>
      </c>
      <c r="AL190">
        <v>11.8</v>
      </c>
      <c r="AM190">
        <v>14.71</v>
      </c>
      <c r="AN190">
        <v>2.16</v>
      </c>
      <c r="AO190">
        <v>1.78</v>
      </c>
      <c r="AP190">
        <v>2.37</v>
      </c>
      <c r="AQ190">
        <v>0.91</v>
      </c>
      <c r="AR190">
        <v>10.77</v>
      </c>
      <c r="AS190">
        <v>6.91</v>
      </c>
      <c r="AT190">
        <v>5.0999999999999996</v>
      </c>
      <c r="AU190">
        <v>4.4400000000000004</v>
      </c>
      <c r="AV190">
        <v>4.54</v>
      </c>
      <c r="AW190">
        <v>4.96</v>
      </c>
      <c r="AX190">
        <v>5.22</v>
      </c>
      <c r="AY190">
        <v>6</v>
      </c>
      <c r="AZ190">
        <v>6.69</v>
      </c>
      <c r="BA190">
        <v>5.43</v>
      </c>
      <c r="BB190">
        <v>4.7300000000000004</v>
      </c>
      <c r="BC190">
        <v>3.68</v>
      </c>
      <c r="BD190">
        <v>3.37</v>
      </c>
      <c r="BE190">
        <v>4.49</v>
      </c>
      <c r="BF190">
        <v>6.6</v>
      </c>
      <c r="BG190" t="s">
        <v>17</v>
      </c>
    </row>
    <row r="191" spans="1:59" x14ac:dyDescent="0.25">
      <c r="A191" t="s">
        <v>190</v>
      </c>
      <c r="B191">
        <v>916</v>
      </c>
      <c r="C191" t="s">
        <v>191</v>
      </c>
      <c r="D191" t="s">
        <v>15</v>
      </c>
      <c r="E191" t="s">
        <v>425</v>
      </c>
      <c r="AB191">
        <v>2009.7</v>
      </c>
      <c r="AC191">
        <v>591.4</v>
      </c>
      <c r="AD191">
        <v>1847.5</v>
      </c>
      <c r="AE191">
        <v>163.80000000000001</v>
      </c>
      <c r="AF191">
        <v>34.799999999999997</v>
      </c>
      <c r="AG191">
        <v>6.4</v>
      </c>
      <c r="AH191">
        <v>4.4000000000000004</v>
      </c>
      <c r="AI191">
        <v>7.4</v>
      </c>
      <c r="AJ191">
        <v>16</v>
      </c>
      <c r="AK191">
        <v>11.5</v>
      </c>
      <c r="AL191">
        <v>6.8</v>
      </c>
      <c r="AM191">
        <v>7</v>
      </c>
      <c r="AN191">
        <v>7.7</v>
      </c>
      <c r="AO191">
        <v>8.1</v>
      </c>
      <c r="AP191">
        <v>8.6999999999999993</v>
      </c>
      <c r="AQ191">
        <v>12.2</v>
      </c>
      <c r="AR191">
        <v>23.4</v>
      </c>
      <c r="AS191">
        <v>13.87</v>
      </c>
      <c r="AT191">
        <v>9.01</v>
      </c>
      <c r="AU191">
        <v>7.83</v>
      </c>
      <c r="AV191">
        <v>4.34</v>
      </c>
      <c r="AW191">
        <v>4.1399999999999997</v>
      </c>
      <c r="AX191">
        <v>6.65</v>
      </c>
      <c r="AY191">
        <v>6.56</v>
      </c>
      <c r="AZ191">
        <v>12.79</v>
      </c>
      <c r="BA191">
        <v>8.58</v>
      </c>
      <c r="BB191">
        <v>4.7300000000000004</v>
      </c>
      <c r="BC191">
        <v>8.09</v>
      </c>
      <c r="BD191">
        <v>10.44</v>
      </c>
      <c r="BE191">
        <v>10.77</v>
      </c>
      <c r="BF191">
        <v>18.47</v>
      </c>
      <c r="BG191" t="s">
        <v>426</v>
      </c>
    </row>
    <row r="192" spans="1:59" x14ac:dyDescent="0.25">
      <c r="A192" t="s">
        <v>128</v>
      </c>
      <c r="B192">
        <v>172</v>
      </c>
      <c r="C192" t="s">
        <v>129</v>
      </c>
      <c r="D192" t="s">
        <v>15</v>
      </c>
      <c r="E192" t="s">
        <v>462</v>
      </c>
      <c r="F192">
        <v>4.3600000000000003</v>
      </c>
      <c r="G192">
        <v>5.05</v>
      </c>
      <c r="H192">
        <v>8.3800000000000008</v>
      </c>
      <c r="I192">
        <v>17.53</v>
      </c>
      <c r="J192">
        <v>24.35</v>
      </c>
      <c r="K192">
        <v>11.73</v>
      </c>
      <c r="L192">
        <v>8.19</v>
      </c>
      <c r="M192">
        <v>10.119999999999999</v>
      </c>
      <c r="N192">
        <v>5.55</v>
      </c>
      <c r="O192">
        <v>9.75</v>
      </c>
      <c r="P192">
        <v>16.38</v>
      </c>
      <c r="Q192">
        <v>13.54</v>
      </c>
      <c r="R192">
        <v>7.53</v>
      </c>
      <c r="S192">
        <v>5.81</v>
      </c>
      <c r="T192">
        <v>5.36</v>
      </c>
      <c r="U192">
        <v>4.47</v>
      </c>
      <c r="V192">
        <v>-5.18</v>
      </c>
      <c r="W192">
        <v>0.88</v>
      </c>
      <c r="X192">
        <v>4.0599999999999996</v>
      </c>
      <c r="Y192">
        <v>5.22</v>
      </c>
      <c r="Z192">
        <v>3.35</v>
      </c>
      <c r="AA192">
        <v>0.28999999999999998</v>
      </c>
      <c r="AB192">
        <v>1.1000000000000001</v>
      </c>
      <c r="AC192">
        <v>2.96</v>
      </c>
      <c r="AD192">
        <v>1.37</v>
      </c>
      <c r="AE192">
        <v>1.17</v>
      </c>
      <c r="AF192">
        <v>-0.94</v>
      </c>
      <c r="AG192">
        <v>1.55</v>
      </c>
      <c r="AH192">
        <v>-1.46</v>
      </c>
      <c r="AI192">
        <v>-0.22</v>
      </c>
      <c r="AJ192">
        <v>7.17</v>
      </c>
      <c r="AK192">
        <v>-0.43</v>
      </c>
      <c r="AL192">
        <v>-1.23</v>
      </c>
      <c r="AM192">
        <v>-0.13</v>
      </c>
      <c r="AN192">
        <v>1.57</v>
      </c>
      <c r="AO192">
        <v>3.76</v>
      </c>
      <c r="AP192">
        <v>5.69</v>
      </c>
      <c r="AQ192">
        <v>4.03</v>
      </c>
      <c r="AR192">
        <v>5.65</v>
      </c>
      <c r="AS192">
        <v>-6.41</v>
      </c>
      <c r="AT192">
        <v>4.17</v>
      </c>
      <c r="AU192">
        <v>5.59</v>
      </c>
      <c r="AV192">
        <v>1.36</v>
      </c>
      <c r="AW192">
        <v>-0.37</v>
      </c>
      <c r="AX192">
        <v>-0.97</v>
      </c>
      <c r="AY192">
        <v>-1.96</v>
      </c>
      <c r="AZ192">
        <v>-2.2999999999999998</v>
      </c>
      <c r="BA192">
        <v>3.57</v>
      </c>
      <c r="BB192">
        <v>4.7</v>
      </c>
      <c r="BC192">
        <v>0.31</v>
      </c>
      <c r="BD192">
        <v>-4.6500000000000004</v>
      </c>
      <c r="BE192">
        <v>12.71</v>
      </c>
      <c r="BF192">
        <v>25.16</v>
      </c>
      <c r="BG192" t="s">
        <v>463</v>
      </c>
    </row>
    <row r="193" spans="1:59" x14ac:dyDescent="0.25">
      <c r="A193" t="s">
        <v>192</v>
      </c>
      <c r="B193">
        <v>664</v>
      </c>
      <c r="C193" t="s">
        <v>193</v>
      </c>
      <c r="D193" t="s">
        <v>15</v>
      </c>
      <c r="E193" t="s">
        <v>16</v>
      </c>
      <c r="F193">
        <v>2.19</v>
      </c>
      <c r="G193">
        <v>3.78</v>
      </c>
      <c r="H193">
        <v>5.83</v>
      </c>
      <c r="I193">
        <v>9.2799999999999994</v>
      </c>
      <c r="J193">
        <v>17.809999999999999</v>
      </c>
      <c r="K193">
        <v>19.12</v>
      </c>
      <c r="L193">
        <v>11.45</v>
      </c>
      <c r="M193">
        <v>14.82</v>
      </c>
      <c r="N193">
        <v>16.93</v>
      </c>
      <c r="O193">
        <v>7.98</v>
      </c>
      <c r="P193">
        <v>13.86</v>
      </c>
      <c r="Q193">
        <v>11.6</v>
      </c>
      <c r="R193">
        <v>20.67</v>
      </c>
      <c r="S193">
        <v>11.4</v>
      </c>
      <c r="T193">
        <v>10.28</v>
      </c>
      <c r="U193">
        <v>10.72</v>
      </c>
      <c r="V193">
        <v>10.55</v>
      </c>
      <c r="W193">
        <v>8.64</v>
      </c>
      <c r="X193">
        <v>12.36</v>
      </c>
      <c r="Y193">
        <v>13.4</v>
      </c>
      <c r="Z193">
        <v>15.67</v>
      </c>
      <c r="AA193">
        <v>18.989999999999998</v>
      </c>
      <c r="AB193">
        <v>27.34</v>
      </c>
      <c r="AC193">
        <v>46.06</v>
      </c>
      <c r="AD193">
        <v>28.72</v>
      </c>
      <c r="AE193">
        <v>1.56</v>
      </c>
      <c r="AF193">
        <v>8.84</v>
      </c>
      <c r="AG193">
        <v>11.28</v>
      </c>
      <c r="AH193">
        <v>5.4</v>
      </c>
      <c r="AI193">
        <v>5.79</v>
      </c>
      <c r="AJ193">
        <v>9.98</v>
      </c>
      <c r="AK193">
        <v>5.78</v>
      </c>
      <c r="AL193">
        <v>1.99</v>
      </c>
      <c r="AM193">
        <v>9.82</v>
      </c>
      <c r="AN193">
        <v>11.81</v>
      </c>
      <c r="AO193">
        <v>9.91</v>
      </c>
      <c r="AP193">
        <v>6.03</v>
      </c>
      <c r="AQ193">
        <v>4.25</v>
      </c>
      <c r="AR193">
        <v>15.1</v>
      </c>
      <c r="AS193">
        <v>10.52</v>
      </c>
      <c r="AT193">
        <v>4.08</v>
      </c>
      <c r="AU193">
        <v>14.03</v>
      </c>
      <c r="AV193">
        <v>9.3699999999999992</v>
      </c>
      <c r="AW193">
        <v>5.73</v>
      </c>
      <c r="AX193">
        <v>6.88</v>
      </c>
      <c r="AY193">
        <v>6.59</v>
      </c>
      <c r="AZ193">
        <v>6.33</v>
      </c>
      <c r="BA193">
        <v>7.99</v>
      </c>
      <c r="BB193">
        <v>4.6900000000000004</v>
      </c>
      <c r="BC193">
        <v>5.2</v>
      </c>
      <c r="BD193">
        <v>5.4</v>
      </c>
      <c r="BE193">
        <v>6.11</v>
      </c>
      <c r="BF193">
        <v>7.66</v>
      </c>
      <c r="BG193" t="s">
        <v>17</v>
      </c>
    </row>
    <row r="194" spans="1:59" x14ac:dyDescent="0.25">
      <c r="A194" t="s">
        <v>304</v>
      </c>
      <c r="B194">
        <v>968</v>
      </c>
      <c r="C194" t="s">
        <v>305</v>
      </c>
      <c r="D194" t="s">
        <v>15</v>
      </c>
      <c r="E194" t="s">
        <v>16</v>
      </c>
      <c r="F194">
        <v>0.4</v>
      </c>
      <c r="G194">
        <v>0.6</v>
      </c>
      <c r="H194">
        <v>0</v>
      </c>
      <c r="I194">
        <v>0.7</v>
      </c>
      <c r="J194">
        <v>1.0900000000000001</v>
      </c>
      <c r="K194">
        <v>0.2</v>
      </c>
      <c r="L194">
        <v>0.5</v>
      </c>
      <c r="M194">
        <v>0.6</v>
      </c>
      <c r="N194">
        <v>2</v>
      </c>
      <c r="O194">
        <v>1.86</v>
      </c>
      <c r="P194">
        <v>1.52</v>
      </c>
      <c r="Q194">
        <v>2.2000000000000002</v>
      </c>
      <c r="R194">
        <v>16.93</v>
      </c>
      <c r="S194">
        <v>4.6900000000000004</v>
      </c>
      <c r="T194">
        <v>-0.32</v>
      </c>
      <c r="U194">
        <v>-0.2</v>
      </c>
      <c r="V194">
        <v>0.7</v>
      </c>
      <c r="W194">
        <v>1.1000000000000001</v>
      </c>
      <c r="X194">
        <v>2.6</v>
      </c>
      <c r="Y194">
        <v>0.9</v>
      </c>
      <c r="Z194">
        <v>127.9</v>
      </c>
      <c r="AA194">
        <v>161.12</v>
      </c>
      <c r="AB194">
        <v>209.24</v>
      </c>
      <c r="AC194">
        <v>256.83</v>
      </c>
      <c r="AD194">
        <v>136.43</v>
      </c>
      <c r="AE194">
        <v>32.18</v>
      </c>
      <c r="AF194">
        <v>38.869999999999997</v>
      </c>
      <c r="AG194">
        <v>154.76</v>
      </c>
      <c r="AH194">
        <v>59.01</v>
      </c>
      <c r="AI194">
        <v>45.86</v>
      </c>
      <c r="AJ194">
        <v>45.63</v>
      </c>
      <c r="AK194">
        <v>34.43</v>
      </c>
      <c r="AL194">
        <v>22.51</v>
      </c>
      <c r="AM194">
        <v>15.38</v>
      </c>
      <c r="AN194">
        <v>11.86</v>
      </c>
      <c r="AO194">
        <v>9</v>
      </c>
      <c r="AP194">
        <v>6.6</v>
      </c>
      <c r="AQ194">
        <v>4.84</v>
      </c>
      <c r="AR194">
        <v>7.85</v>
      </c>
      <c r="AS194">
        <v>5.58</v>
      </c>
      <c r="AT194">
        <v>6.12</v>
      </c>
      <c r="AU194">
        <v>5.79</v>
      </c>
      <c r="AV194">
        <v>3.34</v>
      </c>
      <c r="AW194">
        <v>3.99</v>
      </c>
      <c r="AX194">
        <v>1.07</v>
      </c>
      <c r="AY194">
        <v>-0.6</v>
      </c>
      <c r="AZ194">
        <v>-1.55</v>
      </c>
      <c r="BA194">
        <v>1.34</v>
      </c>
      <c r="BB194">
        <v>4.6399999999999997</v>
      </c>
      <c r="BC194">
        <v>3.83</v>
      </c>
      <c r="BD194">
        <v>2.63</v>
      </c>
      <c r="BE194">
        <v>5.05</v>
      </c>
      <c r="BF194">
        <v>13.8</v>
      </c>
      <c r="BG194" t="s">
        <v>17</v>
      </c>
    </row>
    <row r="195" spans="1:59" x14ac:dyDescent="0.25">
      <c r="A195" t="s">
        <v>186</v>
      </c>
      <c r="B195">
        <v>439</v>
      </c>
      <c r="C195" t="s">
        <v>187</v>
      </c>
      <c r="D195" t="s">
        <v>15</v>
      </c>
      <c r="E195" t="s">
        <v>441</v>
      </c>
      <c r="AQ195">
        <v>3.18</v>
      </c>
      <c r="AR195">
        <v>9.51</v>
      </c>
      <c r="AS195">
        <v>-0.84</v>
      </c>
      <c r="AT195">
        <v>4.88</v>
      </c>
      <c r="AU195">
        <v>4.5199999999999996</v>
      </c>
      <c r="AV195">
        <v>4.4800000000000004</v>
      </c>
      <c r="AW195">
        <v>4.1500000000000004</v>
      </c>
      <c r="AX195">
        <v>4.16</v>
      </c>
      <c r="AY195">
        <v>-0.69</v>
      </c>
      <c r="AZ195">
        <v>0.61</v>
      </c>
      <c r="BA195">
        <v>4.74</v>
      </c>
      <c r="BB195">
        <v>4.5999999999999996</v>
      </c>
      <c r="BC195">
        <v>1.04</v>
      </c>
      <c r="BD195">
        <v>0.18</v>
      </c>
      <c r="BE195">
        <v>1.77</v>
      </c>
      <c r="BF195">
        <v>3.1</v>
      </c>
      <c r="BG195" t="s">
        <v>442</v>
      </c>
    </row>
    <row r="196" spans="1:59" x14ac:dyDescent="0.25">
      <c r="A196" t="s">
        <v>48</v>
      </c>
      <c r="B196">
        <v>918</v>
      </c>
      <c r="C196" t="s">
        <v>49</v>
      </c>
      <c r="D196" t="s">
        <v>15</v>
      </c>
      <c r="E196" t="s">
        <v>416</v>
      </c>
      <c r="AA196">
        <v>492.7</v>
      </c>
      <c r="AB196">
        <v>65.599999999999994</v>
      </c>
      <c r="AC196">
        <v>57</v>
      </c>
      <c r="AD196">
        <v>70.900000000000006</v>
      </c>
      <c r="AE196">
        <v>52.9</v>
      </c>
      <c r="AF196">
        <v>172.01</v>
      </c>
      <c r="AG196">
        <v>1033.46</v>
      </c>
      <c r="AH196">
        <v>35.549999999999997</v>
      </c>
      <c r="AI196">
        <v>27.47</v>
      </c>
      <c r="AJ196">
        <v>13.72</v>
      </c>
      <c r="AK196">
        <v>7.47</v>
      </c>
      <c r="AL196">
        <v>14.77</v>
      </c>
      <c r="AM196">
        <v>11.62</v>
      </c>
      <c r="AN196">
        <v>7.67</v>
      </c>
      <c r="AO196">
        <v>5.5</v>
      </c>
      <c r="AP196">
        <v>4.62</v>
      </c>
      <c r="AQ196">
        <v>5.97</v>
      </c>
      <c r="AR196">
        <v>12.01</v>
      </c>
      <c r="AS196">
        <v>6.45</v>
      </c>
      <c r="AT196">
        <v>0.48</v>
      </c>
      <c r="AU196">
        <v>2.23</v>
      </c>
      <c r="AV196">
        <v>7.37</v>
      </c>
      <c r="AW196">
        <v>-0.59</v>
      </c>
      <c r="AX196">
        <v>-2.02</v>
      </c>
      <c r="AY196">
        <v>3.42</v>
      </c>
      <c r="AZ196">
        <v>0.03</v>
      </c>
      <c r="BA196">
        <v>3.18</v>
      </c>
      <c r="BB196">
        <v>4.59</v>
      </c>
      <c r="BC196">
        <v>3.9</v>
      </c>
      <c r="BD196">
        <v>0.99</v>
      </c>
      <c r="BE196">
        <v>10.6</v>
      </c>
      <c r="BF196">
        <v>28.42</v>
      </c>
      <c r="BG196" t="s">
        <v>418</v>
      </c>
    </row>
    <row r="197" spans="1:59" x14ac:dyDescent="0.25">
      <c r="A197" t="s">
        <v>221</v>
      </c>
      <c r="B197">
        <v>137</v>
      </c>
      <c r="C197" t="s">
        <v>222</v>
      </c>
      <c r="D197" t="s">
        <v>15</v>
      </c>
      <c r="E197" t="s">
        <v>462</v>
      </c>
      <c r="J197">
        <v>-35.94</v>
      </c>
      <c r="K197">
        <v>-3.29</v>
      </c>
      <c r="Q197">
        <v>10.68</v>
      </c>
      <c r="R197">
        <v>17.88</v>
      </c>
      <c r="S197">
        <v>4.95</v>
      </c>
      <c r="T197">
        <v>6.16</v>
      </c>
      <c r="U197">
        <v>3</v>
      </c>
      <c r="V197">
        <v>-1.58</v>
      </c>
      <c r="W197">
        <v>-6.52</v>
      </c>
      <c r="X197">
        <v>2.64</v>
      </c>
      <c r="Y197">
        <v>7.61</v>
      </c>
      <c r="Z197">
        <v>-2.02</v>
      </c>
      <c r="AA197">
        <v>-2.57</v>
      </c>
      <c r="AB197">
        <v>-2.69</v>
      </c>
      <c r="AC197">
        <v>-1.32</v>
      </c>
      <c r="AD197">
        <v>0.88</v>
      </c>
      <c r="AE197">
        <v>3.92</v>
      </c>
      <c r="AF197">
        <v>-3.11</v>
      </c>
      <c r="AG197">
        <v>1.48</v>
      </c>
      <c r="AH197">
        <v>2.4300000000000002</v>
      </c>
      <c r="AI197">
        <v>-3.13</v>
      </c>
      <c r="AJ197">
        <v>4.9400000000000004</v>
      </c>
      <c r="AK197">
        <v>1.07</v>
      </c>
      <c r="AL197">
        <v>-1.03</v>
      </c>
      <c r="AM197">
        <v>0.94</v>
      </c>
      <c r="AN197">
        <v>10.19</v>
      </c>
      <c r="AO197">
        <v>6.19</v>
      </c>
      <c r="AP197">
        <v>6.34</v>
      </c>
      <c r="AQ197">
        <v>5.92</v>
      </c>
      <c r="AR197">
        <v>6.13</v>
      </c>
      <c r="AS197">
        <v>-9.92</v>
      </c>
      <c r="AT197">
        <v>5.18</v>
      </c>
      <c r="AU197">
        <v>8.5399999999999991</v>
      </c>
      <c r="AV197">
        <v>0.24</v>
      </c>
      <c r="AW197">
        <v>-3.47</v>
      </c>
      <c r="AX197">
        <v>-1.97</v>
      </c>
      <c r="AY197">
        <v>-0.83</v>
      </c>
      <c r="AZ197">
        <v>-1.17</v>
      </c>
      <c r="BA197">
        <v>2.92</v>
      </c>
      <c r="BB197">
        <v>4.5599999999999996</v>
      </c>
      <c r="BC197">
        <v>-1.87</v>
      </c>
      <c r="BD197">
        <v>-1.95</v>
      </c>
      <c r="BE197">
        <v>11.32</v>
      </c>
      <c r="BF197">
        <v>27.94</v>
      </c>
      <c r="BG197" t="s">
        <v>463</v>
      </c>
    </row>
    <row r="198" spans="1:59" x14ac:dyDescent="0.25">
      <c r="A198" t="s">
        <v>389</v>
      </c>
      <c r="B198">
        <v>199</v>
      </c>
      <c r="C198" t="s">
        <v>390</v>
      </c>
      <c r="D198" t="s">
        <v>15</v>
      </c>
      <c r="E198" t="s">
        <v>16</v>
      </c>
      <c r="F198">
        <v>4.0599999999999996</v>
      </c>
      <c r="G198">
        <v>5.96</v>
      </c>
      <c r="H198">
        <v>6.43</v>
      </c>
      <c r="I198">
        <v>9.43</v>
      </c>
      <c r="J198">
        <v>11.72</v>
      </c>
      <c r="K198">
        <v>13.43</v>
      </c>
      <c r="L198">
        <v>11.02</v>
      </c>
      <c r="M198">
        <v>11.15</v>
      </c>
      <c r="N198">
        <v>11.14</v>
      </c>
      <c r="O198">
        <v>13.29</v>
      </c>
      <c r="P198">
        <v>13.66</v>
      </c>
      <c r="Q198">
        <v>15.25</v>
      </c>
      <c r="R198">
        <v>14.64</v>
      </c>
      <c r="S198">
        <v>12.3</v>
      </c>
      <c r="T198">
        <v>11.53</v>
      </c>
      <c r="U198">
        <v>16.29</v>
      </c>
      <c r="V198">
        <v>18.649999999999999</v>
      </c>
      <c r="W198">
        <v>16.16</v>
      </c>
      <c r="X198">
        <v>12.78</v>
      </c>
      <c r="Y198">
        <v>14.73</v>
      </c>
      <c r="Z198">
        <v>14.32</v>
      </c>
      <c r="AA198">
        <v>15.33</v>
      </c>
      <c r="AB198">
        <v>13.87</v>
      </c>
      <c r="AC198">
        <v>9.7200000000000006</v>
      </c>
      <c r="AD198">
        <v>8.94</v>
      </c>
      <c r="AE198">
        <v>8.68</v>
      </c>
      <c r="AF198">
        <v>7.35</v>
      </c>
      <c r="AG198">
        <v>8.6</v>
      </c>
      <c r="AH198">
        <v>6.88</v>
      </c>
      <c r="AI198">
        <v>5.18</v>
      </c>
      <c r="AJ198">
        <v>5.34</v>
      </c>
      <c r="AK198">
        <v>5.7</v>
      </c>
      <c r="AL198">
        <v>9.49</v>
      </c>
      <c r="AM198">
        <v>5.68</v>
      </c>
      <c r="AN198">
        <v>-0.69</v>
      </c>
      <c r="AO198">
        <v>2.06</v>
      </c>
      <c r="AP198">
        <v>3.24</v>
      </c>
      <c r="AQ198">
        <v>6.18</v>
      </c>
      <c r="AR198">
        <v>10.06</v>
      </c>
      <c r="AS198">
        <v>7.26</v>
      </c>
      <c r="AT198">
        <v>4.0599999999999996</v>
      </c>
      <c r="AU198">
        <v>5.0199999999999996</v>
      </c>
      <c r="AV198">
        <v>5.72</v>
      </c>
      <c r="AW198">
        <v>5.78</v>
      </c>
      <c r="AX198">
        <v>6.14</v>
      </c>
      <c r="AY198">
        <v>4.51</v>
      </c>
      <c r="AZ198">
        <v>6.59</v>
      </c>
      <c r="BA198">
        <v>5.27</v>
      </c>
      <c r="BB198">
        <v>4.5</v>
      </c>
      <c r="BC198">
        <v>4.13</v>
      </c>
      <c r="BD198">
        <v>3.22</v>
      </c>
      <c r="BE198">
        <v>4.6100000000000003</v>
      </c>
      <c r="BF198">
        <v>7</v>
      </c>
      <c r="BG198" t="s">
        <v>17</v>
      </c>
    </row>
    <row r="199" spans="1:59" x14ac:dyDescent="0.25">
      <c r="A199" t="s">
        <v>186</v>
      </c>
      <c r="B199">
        <v>439</v>
      </c>
      <c r="C199" t="s">
        <v>187</v>
      </c>
      <c r="D199" t="s">
        <v>15</v>
      </c>
      <c r="E199" t="s">
        <v>16</v>
      </c>
      <c r="F199">
        <v>6.8</v>
      </c>
      <c r="G199">
        <v>4.82</v>
      </c>
      <c r="H199">
        <v>7.66</v>
      </c>
      <c r="I199">
        <v>11.13</v>
      </c>
      <c r="J199">
        <v>19.43</v>
      </c>
      <c r="K199">
        <v>11.98</v>
      </c>
      <c r="L199">
        <v>11.5</v>
      </c>
      <c r="M199">
        <v>11.81</v>
      </c>
      <c r="N199">
        <v>6.89</v>
      </c>
      <c r="O199">
        <v>14.31</v>
      </c>
      <c r="P199">
        <v>11.03</v>
      </c>
      <c r="Q199">
        <v>12.02</v>
      </c>
      <c r="R199">
        <v>6.5</v>
      </c>
      <c r="S199">
        <v>1.89</v>
      </c>
      <c r="T199">
        <v>3.88</v>
      </c>
      <c r="U199">
        <v>2.95</v>
      </c>
      <c r="V199">
        <v>0.03</v>
      </c>
      <c r="W199">
        <v>-0.17</v>
      </c>
      <c r="X199">
        <v>6.63</v>
      </c>
      <c r="Y199">
        <v>25.65</v>
      </c>
      <c r="Z199">
        <v>16.11</v>
      </c>
      <c r="AA199">
        <v>8.1300000000000008</v>
      </c>
      <c r="AB199">
        <v>3.97</v>
      </c>
      <c r="AC199">
        <v>4.5199999999999996</v>
      </c>
      <c r="AD199">
        <v>2.34</v>
      </c>
      <c r="AE199">
        <v>2.36</v>
      </c>
      <c r="AF199">
        <v>6.57</v>
      </c>
      <c r="AG199">
        <v>3.02</v>
      </c>
      <c r="AH199">
        <v>3.1</v>
      </c>
      <c r="AI199">
        <v>0.6</v>
      </c>
      <c r="AJ199">
        <v>0.68</v>
      </c>
      <c r="AK199">
        <v>1.78</v>
      </c>
      <c r="AL199">
        <v>1.84</v>
      </c>
      <c r="AM199">
        <v>2.35</v>
      </c>
      <c r="AN199">
        <v>2.63</v>
      </c>
      <c r="AO199">
        <v>3.45</v>
      </c>
      <c r="AP199">
        <v>6.23</v>
      </c>
      <c r="AQ199">
        <v>4.71</v>
      </c>
      <c r="AR199">
        <v>13.97</v>
      </c>
      <c r="AS199">
        <v>-0.73</v>
      </c>
      <c r="AT199">
        <v>4.8600000000000003</v>
      </c>
      <c r="AU199">
        <v>4.18</v>
      </c>
      <c r="AV199">
        <v>4.5199999999999996</v>
      </c>
      <c r="AW199">
        <v>4.83</v>
      </c>
      <c r="AX199">
        <v>2.91</v>
      </c>
      <c r="AY199">
        <v>-0.87</v>
      </c>
      <c r="AZ199">
        <v>-0.78</v>
      </c>
      <c r="BA199">
        <v>3.32</v>
      </c>
      <c r="BB199">
        <v>4.46</v>
      </c>
      <c r="BC199">
        <v>0.68</v>
      </c>
      <c r="BD199">
        <v>0.33</v>
      </c>
      <c r="BE199">
        <v>1.35</v>
      </c>
      <c r="BF199">
        <v>4.2300000000000004</v>
      </c>
      <c r="BG199" t="s">
        <v>17</v>
      </c>
    </row>
    <row r="200" spans="1:59" x14ac:dyDescent="0.25">
      <c r="A200" t="s">
        <v>46</v>
      </c>
      <c r="B200">
        <v>513</v>
      </c>
      <c r="C200" t="s">
        <v>47</v>
      </c>
      <c r="D200" t="s">
        <v>15</v>
      </c>
      <c r="E200" t="s">
        <v>462</v>
      </c>
      <c r="BA200">
        <v>3.57</v>
      </c>
      <c r="BB200">
        <v>4.45</v>
      </c>
      <c r="BC200">
        <v>0.99</v>
      </c>
      <c r="BD200">
        <v>1.1100000000000001</v>
      </c>
      <c r="BE200">
        <v>5.5</v>
      </c>
      <c r="BF200">
        <v>4.9400000000000004</v>
      </c>
      <c r="BG200" t="s">
        <v>463</v>
      </c>
    </row>
    <row r="201" spans="1:59" x14ac:dyDescent="0.25">
      <c r="A201" t="s">
        <v>218</v>
      </c>
      <c r="B201">
        <v>666</v>
      </c>
      <c r="C201" t="s">
        <v>219</v>
      </c>
      <c r="D201" t="s">
        <v>15</v>
      </c>
      <c r="E201" t="s">
        <v>425</v>
      </c>
      <c r="F201">
        <v>15.2</v>
      </c>
      <c r="G201">
        <v>15.2</v>
      </c>
      <c r="H201">
        <v>15.2</v>
      </c>
      <c r="I201">
        <v>15.2</v>
      </c>
      <c r="J201">
        <v>15.2</v>
      </c>
      <c r="K201">
        <v>18.100000000000001</v>
      </c>
      <c r="L201">
        <v>10.8</v>
      </c>
      <c r="M201">
        <v>25.3</v>
      </c>
      <c r="N201">
        <v>15.4</v>
      </c>
      <c r="O201">
        <v>9.1999999999999993</v>
      </c>
      <c r="P201">
        <v>23.9</v>
      </c>
      <c r="Q201">
        <v>13</v>
      </c>
      <c r="R201">
        <v>13.6</v>
      </c>
      <c r="S201">
        <v>18.3</v>
      </c>
      <c r="T201">
        <v>10.5</v>
      </c>
      <c r="U201">
        <v>12.9</v>
      </c>
      <c r="V201">
        <v>17.8</v>
      </c>
      <c r="W201">
        <v>12.7</v>
      </c>
      <c r="X201">
        <v>9.8000000000000007</v>
      </c>
      <c r="Y201">
        <v>11.2</v>
      </c>
      <c r="Z201">
        <v>11.4</v>
      </c>
      <c r="AA201">
        <v>18.3</v>
      </c>
      <c r="AB201">
        <v>23.6</v>
      </c>
      <c r="AC201">
        <v>10.4</v>
      </c>
      <c r="AD201">
        <v>6.2</v>
      </c>
      <c r="AE201">
        <v>12.7</v>
      </c>
      <c r="AF201">
        <v>9.6</v>
      </c>
      <c r="AG201">
        <v>9.3000000000000007</v>
      </c>
      <c r="AH201">
        <v>9</v>
      </c>
      <c r="AI201">
        <v>7.5</v>
      </c>
      <c r="AJ201">
        <v>4.5999999999999996</v>
      </c>
      <c r="AK201">
        <v>6.5</v>
      </c>
      <c r="AL201">
        <v>26.6</v>
      </c>
      <c r="AM201">
        <v>5.6</v>
      </c>
      <c r="AN201">
        <v>4</v>
      </c>
      <c r="AO201">
        <v>2.6</v>
      </c>
      <c r="AP201">
        <v>8.98</v>
      </c>
      <c r="AQ201">
        <v>14.15</v>
      </c>
      <c r="AR201">
        <v>15.68</v>
      </c>
      <c r="AS201">
        <v>8.5</v>
      </c>
      <c r="AT201">
        <v>3.5</v>
      </c>
      <c r="AU201">
        <v>6.97</v>
      </c>
      <c r="AV201">
        <v>9.86</v>
      </c>
      <c r="AW201">
        <v>5.38</v>
      </c>
      <c r="AX201">
        <v>5.31</v>
      </c>
      <c r="AY201">
        <v>6.14</v>
      </c>
      <c r="AZ201">
        <v>11.84</v>
      </c>
      <c r="BA201">
        <v>6.43</v>
      </c>
      <c r="BB201">
        <v>4.4400000000000004</v>
      </c>
      <c r="BC201">
        <v>6.83</v>
      </c>
      <c r="BD201">
        <v>10.34</v>
      </c>
      <c r="BE201">
        <v>9.64</v>
      </c>
      <c r="BF201">
        <v>8.56</v>
      </c>
      <c r="BG201" t="s">
        <v>426</v>
      </c>
    </row>
    <row r="202" spans="1:59" x14ac:dyDescent="0.25">
      <c r="A202" t="s">
        <v>126</v>
      </c>
      <c r="B202">
        <v>644</v>
      </c>
      <c r="C202" t="s">
        <v>127</v>
      </c>
      <c r="D202" t="s">
        <v>15</v>
      </c>
      <c r="E202" t="s">
        <v>462</v>
      </c>
      <c r="AS202">
        <v>-3.2</v>
      </c>
      <c r="AT202">
        <v>-1.95</v>
      </c>
      <c r="AZ202">
        <v>3.05</v>
      </c>
      <c r="BA202">
        <v>10.65</v>
      </c>
      <c r="BB202">
        <v>4.43</v>
      </c>
      <c r="BG202" t="s">
        <v>463</v>
      </c>
    </row>
    <row r="203" spans="1:59" x14ac:dyDescent="0.25">
      <c r="A203" t="s">
        <v>36</v>
      </c>
      <c r="B203">
        <v>912</v>
      </c>
      <c r="C203" t="s">
        <v>37</v>
      </c>
      <c r="D203" t="s">
        <v>15</v>
      </c>
      <c r="E203" t="s">
        <v>416</v>
      </c>
      <c r="AB203">
        <v>24.8</v>
      </c>
      <c r="AC203">
        <v>312.7</v>
      </c>
      <c r="AD203">
        <v>1059.0999999999999</v>
      </c>
      <c r="AE203">
        <v>1076.3</v>
      </c>
      <c r="AF203">
        <v>422.6</v>
      </c>
      <c r="AG203">
        <v>214.4</v>
      </c>
      <c r="AH203">
        <v>28.6</v>
      </c>
      <c r="AI203">
        <v>1</v>
      </c>
      <c r="AJ203">
        <v>4.5999999999999996</v>
      </c>
      <c r="AK203">
        <v>-0.1</v>
      </c>
      <c r="AL203">
        <v>0</v>
      </c>
      <c r="AM203">
        <v>0</v>
      </c>
      <c r="AN203">
        <v>9.6999999999999993</v>
      </c>
      <c r="AO203">
        <v>74.5</v>
      </c>
      <c r="AP203">
        <v>13.9</v>
      </c>
      <c r="AQ203">
        <v>99.6</v>
      </c>
      <c r="AR203">
        <v>0.3</v>
      </c>
      <c r="AS203">
        <v>16</v>
      </c>
      <c r="AX203">
        <v>0.51</v>
      </c>
      <c r="AY203">
        <v>-1.62</v>
      </c>
      <c r="AZ203">
        <v>7.26</v>
      </c>
      <c r="BA203">
        <v>19.559999999999999</v>
      </c>
      <c r="BB203">
        <v>4.41</v>
      </c>
      <c r="BC203">
        <v>-0.15</v>
      </c>
      <c r="BD203">
        <v>1.52</v>
      </c>
      <c r="BE203">
        <v>15.68</v>
      </c>
      <c r="BF203">
        <v>14.85</v>
      </c>
      <c r="BG203" t="s">
        <v>419</v>
      </c>
    </row>
    <row r="204" spans="1:59" x14ac:dyDescent="0.25">
      <c r="A204" t="s">
        <v>316</v>
      </c>
      <c r="B204">
        <v>576</v>
      </c>
      <c r="C204" t="s">
        <v>0</v>
      </c>
      <c r="D204" t="s">
        <v>15</v>
      </c>
      <c r="E204" t="s">
        <v>462</v>
      </c>
      <c r="K204">
        <v>-2.99</v>
      </c>
      <c r="L204">
        <v>6.71</v>
      </c>
      <c r="M204">
        <v>5.01</v>
      </c>
      <c r="N204">
        <v>-1.66</v>
      </c>
      <c r="O204">
        <v>18.690000000000001</v>
      </c>
      <c r="P204">
        <v>23.41</v>
      </c>
      <c r="Q204">
        <v>2.89</v>
      </c>
      <c r="R204">
        <v>-5.22</v>
      </c>
      <c r="S204">
        <v>-3.83</v>
      </c>
      <c r="T204">
        <v>-2.08</v>
      </c>
      <c r="U204">
        <v>-3.72</v>
      </c>
      <c r="V204">
        <v>-14.8</v>
      </c>
      <c r="W204">
        <v>2.23</v>
      </c>
      <c r="X204">
        <v>-1.85</v>
      </c>
      <c r="Y204">
        <v>2.23</v>
      </c>
      <c r="Z204">
        <v>3.93</v>
      </c>
      <c r="AA204">
        <v>-7.36</v>
      </c>
      <c r="AB204">
        <v>-6.71</v>
      </c>
      <c r="AC204">
        <v>-3.9</v>
      </c>
      <c r="AD204">
        <v>-3.43</v>
      </c>
      <c r="AE204">
        <v>0.79</v>
      </c>
      <c r="AF204">
        <v>-5.21</v>
      </c>
      <c r="AG204">
        <v>-8.14</v>
      </c>
      <c r="AH204">
        <v>-4.22</v>
      </c>
      <c r="AI204">
        <v>-0.47</v>
      </c>
      <c r="AJ204">
        <v>6.59</v>
      </c>
      <c r="AK204">
        <v>-1.02</v>
      </c>
      <c r="AL204">
        <v>-6.91</v>
      </c>
      <c r="AM204">
        <v>-0.76</v>
      </c>
      <c r="AN204">
        <v>4.57</v>
      </c>
      <c r="AO204">
        <v>5.67</v>
      </c>
      <c r="AP204">
        <v>2.36</v>
      </c>
      <c r="AQ204">
        <v>-1.56</v>
      </c>
      <c r="AR204">
        <v>3.43</v>
      </c>
      <c r="AS204">
        <v>-13.45</v>
      </c>
      <c r="AT204">
        <v>1.74</v>
      </c>
      <c r="AU204">
        <v>5.34</v>
      </c>
      <c r="AV204">
        <v>0.35</v>
      </c>
      <c r="AW204">
        <v>-3.07</v>
      </c>
      <c r="AX204">
        <v>-3.41</v>
      </c>
      <c r="AY204">
        <v>-9.16</v>
      </c>
      <c r="AZ204">
        <v>-5.5</v>
      </c>
      <c r="BA204">
        <v>3.83</v>
      </c>
      <c r="BB204">
        <v>4.41</v>
      </c>
      <c r="BC204">
        <v>-3.32</v>
      </c>
      <c r="BD204">
        <v>-6.92</v>
      </c>
      <c r="BE204">
        <v>15.22</v>
      </c>
      <c r="BF204">
        <v>22.02</v>
      </c>
      <c r="BG204" t="s">
        <v>463</v>
      </c>
    </row>
    <row r="205" spans="1:59" x14ac:dyDescent="0.25">
      <c r="A205" t="s">
        <v>223</v>
      </c>
      <c r="B205">
        <v>941</v>
      </c>
      <c r="C205" t="s">
        <v>224</v>
      </c>
      <c r="D205" t="s">
        <v>15</v>
      </c>
      <c r="E205" t="s">
        <v>462</v>
      </c>
      <c r="AD205">
        <v>17.010000000000002</v>
      </c>
      <c r="AE205">
        <v>11.89</v>
      </c>
      <c r="AF205">
        <v>13.67</v>
      </c>
      <c r="AG205">
        <v>4.12</v>
      </c>
      <c r="AH205">
        <v>1.88</v>
      </c>
      <c r="AI205">
        <v>-4.01</v>
      </c>
      <c r="AJ205">
        <v>0.49</v>
      </c>
      <c r="AK205">
        <v>1.1399999999999999</v>
      </c>
      <c r="AL205">
        <v>0.43</v>
      </c>
      <c r="AM205">
        <v>3.41</v>
      </c>
      <c r="AN205">
        <v>8.08</v>
      </c>
      <c r="AO205">
        <v>7.93</v>
      </c>
      <c r="AP205">
        <v>10.220000000000001</v>
      </c>
      <c r="AQ205">
        <v>16.11</v>
      </c>
      <c r="AR205">
        <v>11.71</v>
      </c>
      <c r="AS205">
        <v>-4.18</v>
      </c>
      <c r="AT205">
        <v>2.84</v>
      </c>
      <c r="AU205">
        <v>7.62</v>
      </c>
      <c r="AV205">
        <v>3.72</v>
      </c>
      <c r="AW205">
        <v>1.79</v>
      </c>
      <c r="AX205">
        <v>0.41</v>
      </c>
      <c r="AY205">
        <v>-0.94</v>
      </c>
      <c r="AZ205">
        <v>-2.41</v>
      </c>
      <c r="BA205">
        <v>2.4500000000000002</v>
      </c>
      <c r="BB205">
        <v>4.3899999999999997</v>
      </c>
      <c r="BC205">
        <v>1.75</v>
      </c>
      <c r="BD205">
        <v>-1.87</v>
      </c>
      <c r="BE205">
        <v>13.07</v>
      </c>
      <c r="BF205">
        <v>29.78</v>
      </c>
      <c r="BG205" t="s">
        <v>463</v>
      </c>
    </row>
    <row r="206" spans="1:59" x14ac:dyDescent="0.25">
      <c r="A206" t="s">
        <v>160</v>
      </c>
      <c r="B206">
        <v>268</v>
      </c>
      <c r="C206" t="s">
        <v>161</v>
      </c>
      <c r="D206" t="s">
        <v>15</v>
      </c>
      <c r="E206" t="s">
        <v>416</v>
      </c>
      <c r="F206">
        <v>1.7</v>
      </c>
      <c r="G206">
        <v>1.2</v>
      </c>
      <c r="H206">
        <v>2.6</v>
      </c>
      <c r="I206">
        <v>3.5</v>
      </c>
      <c r="J206">
        <v>24.6</v>
      </c>
      <c r="K206">
        <v>12.1</v>
      </c>
      <c r="L206">
        <v>2.8</v>
      </c>
      <c r="M206">
        <v>8.3000000000000007</v>
      </c>
      <c r="N206">
        <v>3.4</v>
      </c>
      <c r="O206">
        <v>18</v>
      </c>
      <c r="P206">
        <v>27.6</v>
      </c>
      <c r="W206">
        <v>0</v>
      </c>
      <c r="X206">
        <v>0</v>
      </c>
      <c r="Y206">
        <v>0</v>
      </c>
      <c r="Z206">
        <v>63.9</v>
      </c>
      <c r="AA206">
        <v>21.8</v>
      </c>
      <c r="AB206">
        <v>-0.9</v>
      </c>
      <c r="AC206">
        <v>11.6</v>
      </c>
      <c r="AD206">
        <v>17.5</v>
      </c>
      <c r="AE206">
        <v>37</v>
      </c>
      <c r="AF206">
        <v>37.4</v>
      </c>
      <c r="AG206">
        <v>28.2</v>
      </c>
      <c r="AH206">
        <v>-2.1</v>
      </c>
      <c r="AI206">
        <v>-9.1</v>
      </c>
      <c r="AJ206">
        <v>8.66</v>
      </c>
      <c r="AK206">
        <v>8.66</v>
      </c>
      <c r="AL206">
        <v>14.86</v>
      </c>
      <c r="AM206">
        <v>12.91</v>
      </c>
      <c r="AN206">
        <v>9.8800000000000008</v>
      </c>
      <c r="AO206">
        <v>8.09</v>
      </c>
      <c r="AP206">
        <v>6.55</v>
      </c>
      <c r="AQ206">
        <v>5.9</v>
      </c>
      <c r="AR206">
        <v>9.23</v>
      </c>
      <c r="AS206">
        <v>6.86</v>
      </c>
      <c r="AT206">
        <v>8.99</v>
      </c>
      <c r="AU206">
        <v>8.35</v>
      </c>
      <c r="AV206">
        <v>5.19</v>
      </c>
      <c r="AW206">
        <v>5.28</v>
      </c>
      <c r="AX206">
        <v>4.92</v>
      </c>
      <c r="AY206">
        <v>2.23</v>
      </c>
      <c r="AZ206">
        <v>2.1</v>
      </c>
      <c r="BA206">
        <v>5.53</v>
      </c>
      <c r="BB206">
        <v>4.37</v>
      </c>
      <c r="BC206">
        <v>6.55</v>
      </c>
      <c r="BD206">
        <v>0.41</v>
      </c>
      <c r="BE206">
        <v>3.3</v>
      </c>
      <c r="BF206">
        <v>4.8099999999999996</v>
      </c>
      <c r="BG206" t="s">
        <v>418</v>
      </c>
    </row>
    <row r="207" spans="1:59" x14ac:dyDescent="0.25">
      <c r="A207" t="s">
        <v>242</v>
      </c>
      <c r="B207">
        <v>181</v>
      </c>
      <c r="C207" t="s">
        <v>243</v>
      </c>
      <c r="D207" t="s">
        <v>15</v>
      </c>
      <c r="E207" t="s">
        <v>462</v>
      </c>
      <c r="X207">
        <v>3.47</v>
      </c>
      <c r="AC207">
        <v>1.99</v>
      </c>
      <c r="AD207">
        <v>7.1</v>
      </c>
      <c r="AH207">
        <v>1.48</v>
      </c>
      <c r="AI207">
        <v>2.73</v>
      </c>
      <c r="AK207">
        <v>1.03</v>
      </c>
      <c r="AL207">
        <v>-2.29</v>
      </c>
      <c r="AM207">
        <v>-5.35</v>
      </c>
      <c r="AN207">
        <v>-3.27</v>
      </c>
      <c r="AO207">
        <v>-0.61</v>
      </c>
      <c r="AP207">
        <v>5.85</v>
      </c>
      <c r="AQ207">
        <v>-4.82</v>
      </c>
      <c r="AR207">
        <v>-1.23</v>
      </c>
      <c r="AS207">
        <v>-1.17</v>
      </c>
      <c r="AT207">
        <v>1.28</v>
      </c>
      <c r="AU207">
        <v>2.15</v>
      </c>
      <c r="AV207">
        <v>-1.39</v>
      </c>
      <c r="AW207">
        <v>-3</v>
      </c>
      <c r="AX207">
        <v>-0.59</v>
      </c>
      <c r="AY207">
        <v>-2.17</v>
      </c>
      <c r="AZ207">
        <v>-0.18</v>
      </c>
      <c r="BA207">
        <v>1.51</v>
      </c>
      <c r="BB207">
        <v>4.3600000000000003</v>
      </c>
      <c r="BC207">
        <v>2.1800000000000002</v>
      </c>
      <c r="BD207">
        <v>0.32</v>
      </c>
      <c r="BE207">
        <v>3.21</v>
      </c>
      <c r="BF207">
        <v>5.8</v>
      </c>
      <c r="BG207" t="s">
        <v>463</v>
      </c>
    </row>
    <row r="208" spans="1:59" x14ac:dyDescent="0.25">
      <c r="A208" t="s">
        <v>160</v>
      </c>
      <c r="B208">
        <v>268</v>
      </c>
      <c r="C208" t="s">
        <v>161</v>
      </c>
      <c r="D208" t="s">
        <v>15</v>
      </c>
      <c r="E208" t="s">
        <v>16</v>
      </c>
      <c r="F208">
        <v>2.88</v>
      </c>
      <c r="G208">
        <v>2.11</v>
      </c>
      <c r="H208">
        <v>3.76</v>
      </c>
      <c r="I208">
        <v>4.8899999999999997</v>
      </c>
      <c r="J208">
        <v>12.95</v>
      </c>
      <c r="K208">
        <v>8.41</v>
      </c>
      <c r="L208">
        <v>4.8</v>
      </c>
      <c r="M208">
        <v>8.34</v>
      </c>
      <c r="N208">
        <v>5.84</v>
      </c>
      <c r="O208">
        <v>11.85</v>
      </c>
      <c r="P208">
        <v>18.36</v>
      </c>
      <c r="Q208">
        <v>9.4</v>
      </c>
      <c r="R208">
        <v>8.83</v>
      </c>
      <c r="S208">
        <v>8.1199999999999992</v>
      </c>
      <c r="T208">
        <v>4.82</v>
      </c>
      <c r="U208">
        <v>3.29</v>
      </c>
      <c r="V208">
        <v>4.45</v>
      </c>
      <c r="W208">
        <v>2.44</v>
      </c>
      <c r="X208">
        <v>4.6399999999999997</v>
      </c>
      <c r="Y208">
        <v>9.7200000000000006</v>
      </c>
      <c r="Z208">
        <v>23.41</v>
      </c>
      <c r="AA208">
        <v>33.950000000000003</v>
      </c>
      <c r="AB208">
        <v>8.7100000000000009</v>
      </c>
      <c r="AC208">
        <v>10.81</v>
      </c>
      <c r="AD208">
        <v>21.74</v>
      </c>
      <c r="AE208">
        <v>29.48</v>
      </c>
      <c r="AF208">
        <v>23.82</v>
      </c>
      <c r="AG208">
        <v>20.2</v>
      </c>
      <c r="AH208">
        <v>13.66</v>
      </c>
      <c r="AI208">
        <v>11.7</v>
      </c>
      <c r="AJ208">
        <v>11.05</v>
      </c>
      <c r="AK208">
        <v>9.6300000000000008</v>
      </c>
      <c r="AL208">
        <v>7.71</v>
      </c>
      <c r="AM208">
        <v>7.66</v>
      </c>
      <c r="AN208">
        <v>8.11</v>
      </c>
      <c r="AO208">
        <v>8.8000000000000007</v>
      </c>
      <c r="AP208">
        <v>5.58</v>
      </c>
      <c r="AQ208">
        <v>6.95</v>
      </c>
      <c r="AR208">
        <v>11.39</v>
      </c>
      <c r="AS208">
        <v>5.5</v>
      </c>
      <c r="AT208">
        <v>4.71</v>
      </c>
      <c r="AU208">
        <v>6.76</v>
      </c>
      <c r="AV208">
        <v>5.2</v>
      </c>
      <c r="AW208">
        <v>5.15</v>
      </c>
      <c r="AX208">
        <v>6.13</v>
      </c>
      <c r="AY208">
        <v>3.16</v>
      </c>
      <c r="AZ208">
        <v>2.72</v>
      </c>
      <c r="BA208">
        <v>3.93</v>
      </c>
      <c r="BB208">
        <v>4.34</v>
      </c>
      <c r="BC208">
        <v>4.3600000000000003</v>
      </c>
      <c r="BD208">
        <v>3.47</v>
      </c>
      <c r="BE208">
        <v>4.4800000000000004</v>
      </c>
      <c r="BF208">
        <v>9.09</v>
      </c>
      <c r="BG208" t="s">
        <v>17</v>
      </c>
    </row>
    <row r="209" spans="1:59" x14ac:dyDescent="0.25">
      <c r="A209" t="s">
        <v>97</v>
      </c>
      <c r="B209">
        <v>238</v>
      </c>
      <c r="C209" t="s">
        <v>98</v>
      </c>
      <c r="D209" t="s">
        <v>15</v>
      </c>
      <c r="E209" t="s">
        <v>416</v>
      </c>
      <c r="F209">
        <v>2.6</v>
      </c>
      <c r="G209">
        <v>0.3</v>
      </c>
      <c r="H209">
        <v>2.2000000000000002</v>
      </c>
      <c r="I209">
        <v>6.7</v>
      </c>
      <c r="J209">
        <v>88.3</v>
      </c>
      <c r="K209">
        <v>20.5</v>
      </c>
      <c r="M209">
        <v>8</v>
      </c>
      <c r="N209">
        <v>1.4</v>
      </c>
      <c r="O209">
        <v>11.8</v>
      </c>
      <c r="P209">
        <v>14.9</v>
      </c>
      <c r="Q209">
        <v>36.700000000000003</v>
      </c>
      <c r="R209">
        <v>64.7</v>
      </c>
      <c r="S209">
        <v>57.4</v>
      </c>
      <c r="T209">
        <v>1</v>
      </c>
      <c r="U209">
        <v>8</v>
      </c>
      <c r="V209">
        <v>4.8</v>
      </c>
      <c r="W209">
        <v>9</v>
      </c>
      <c r="X209">
        <v>33.4</v>
      </c>
      <c r="Y209">
        <v>11.2</v>
      </c>
      <c r="Z209">
        <v>22.5</v>
      </c>
      <c r="AA209">
        <v>47.4</v>
      </c>
      <c r="AB209">
        <v>28.8</v>
      </c>
      <c r="AC209">
        <v>18.899999999999999</v>
      </c>
      <c r="AD209">
        <v>11.2</v>
      </c>
      <c r="AF209">
        <v>11.02</v>
      </c>
      <c r="AG209">
        <v>3.98</v>
      </c>
      <c r="AH209">
        <v>6.68</v>
      </c>
      <c r="AI209">
        <v>12.65</v>
      </c>
      <c r="AJ209">
        <v>11.23</v>
      </c>
      <c r="AK209">
        <v>23.84</v>
      </c>
      <c r="AL209">
        <v>8.2100000000000009</v>
      </c>
      <c r="AM209">
        <v>7.21</v>
      </c>
      <c r="AN209">
        <v>16.95</v>
      </c>
      <c r="AO209">
        <v>11.94</v>
      </c>
      <c r="AP209">
        <v>11.42</v>
      </c>
      <c r="AQ209">
        <v>9.1</v>
      </c>
      <c r="AR209">
        <v>13.91</v>
      </c>
      <c r="AS209">
        <v>16.59</v>
      </c>
      <c r="AT209">
        <v>8.64</v>
      </c>
      <c r="AU209">
        <v>3.96</v>
      </c>
      <c r="AV209">
        <v>7.07</v>
      </c>
      <c r="AW209">
        <v>16.739999999999998</v>
      </c>
      <c r="AX209">
        <v>2.87</v>
      </c>
      <c r="AY209">
        <v>-2.16</v>
      </c>
      <c r="AZ209">
        <v>1.1499999999999999</v>
      </c>
      <c r="BA209">
        <v>1.23</v>
      </c>
      <c r="BB209">
        <v>4.34</v>
      </c>
      <c r="BC209">
        <v>-1.01</v>
      </c>
      <c r="BD209">
        <v>1.91</v>
      </c>
      <c r="BE209">
        <v>7.07</v>
      </c>
      <c r="BF209">
        <v>18.8</v>
      </c>
      <c r="BG209" t="s">
        <v>419</v>
      </c>
    </row>
    <row r="210" spans="1:59" x14ac:dyDescent="0.25">
      <c r="A210" t="s">
        <v>141</v>
      </c>
      <c r="B210">
        <v>652</v>
      </c>
      <c r="C210" t="s">
        <v>4</v>
      </c>
      <c r="D210" t="s">
        <v>15</v>
      </c>
      <c r="E210" t="s">
        <v>416</v>
      </c>
      <c r="AI210">
        <v>19.03</v>
      </c>
      <c r="AJ210">
        <v>28.16</v>
      </c>
      <c r="AK210">
        <v>41.99</v>
      </c>
      <c r="AL210">
        <v>27.01</v>
      </c>
      <c r="AM210">
        <v>60.82</v>
      </c>
      <c r="AN210">
        <v>12.59</v>
      </c>
      <c r="AO210">
        <v>23.96</v>
      </c>
      <c r="AP210">
        <v>20.02</v>
      </c>
      <c r="AQ210">
        <v>16.079999999999998</v>
      </c>
      <c r="AR210">
        <v>17.8</v>
      </c>
      <c r="AS210">
        <v>4.57</v>
      </c>
      <c r="AT210">
        <v>10.26</v>
      </c>
      <c r="AU210">
        <v>10.61</v>
      </c>
      <c r="AV210">
        <v>7.88</v>
      </c>
      <c r="AW210">
        <v>20.54</v>
      </c>
      <c r="AX210">
        <v>46.97</v>
      </c>
      <c r="AY210">
        <v>25.48</v>
      </c>
      <c r="AZ210">
        <v>30.67</v>
      </c>
      <c r="BA210">
        <v>7.1</v>
      </c>
      <c r="BB210">
        <v>4.3099999999999996</v>
      </c>
      <c r="BC210">
        <v>9.98</v>
      </c>
      <c r="BD210">
        <v>15.98</v>
      </c>
      <c r="BE210">
        <v>20.02</v>
      </c>
      <c r="BF210">
        <v>43.29</v>
      </c>
      <c r="BG210" t="s">
        <v>419</v>
      </c>
    </row>
    <row r="211" spans="1:59" x14ac:dyDescent="0.25">
      <c r="A211" t="s">
        <v>110</v>
      </c>
      <c r="B211">
        <v>128</v>
      </c>
      <c r="C211" t="s">
        <v>111</v>
      </c>
      <c r="D211" t="s">
        <v>15</v>
      </c>
      <c r="E211" t="s">
        <v>462</v>
      </c>
      <c r="F211">
        <v>7.87</v>
      </c>
      <c r="G211">
        <v>3.48</v>
      </c>
      <c r="H211">
        <v>5.84</v>
      </c>
      <c r="I211">
        <v>14.7</v>
      </c>
      <c r="J211">
        <v>21.66</v>
      </c>
      <c r="K211">
        <v>5.71</v>
      </c>
      <c r="L211">
        <v>8.17</v>
      </c>
      <c r="M211">
        <v>7.94</v>
      </c>
      <c r="N211">
        <v>4.43</v>
      </c>
      <c r="O211">
        <v>8.93</v>
      </c>
      <c r="P211">
        <v>16.75</v>
      </c>
      <c r="Q211">
        <v>15.67</v>
      </c>
      <c r="R211">
        <v>10.69</v>
      </c>
      <c r="S211">
        <v>4.9800000000000004</v>
      </c>
      <c r="T211">
        <v>7.52</v>
      </c>
      <c r="U211">
        <v>2.69</v>
      </c>
      <c r="V211">
        <v>-6.77</v>
      </c>
      <c r="W211">
        <v>-0.18</v>
      </c>
      <c r="X211">
        <v>3.93</v>
      </c>
      <c r="Y211">
        <v>5.74</v>
      </c>
      <c r="Z211">
        <v>1.07</v>
      </c>
      <c r="AA211">
        <v>0.92</v>
      </c>
      <c r="AB211">
        <v>-1.1100000000000001</v>
      </c>
      <c r="AC211">
        <v>-0.52</v>
      </c>
      <c r="AD211">
        <v>1.18</v>
      </c>
      <c r="AE211">
        <v>2.87</v>
      </c>
      <c r="AF211">
        <v>1.1000000000000001</v>
      </c>
      <c r="AG211">
        <v>1.87</v>
      </c>
      <c r="AH211">
        <v>-0.54</v>
      </c>
      <c r="AI211">
        <v>0.49</v>
      </c>
      <c r="AJ211">
        <v>6.27</v>
      </c>
      <c r="AK211">
        <v>3.86</v>
      </c>
      <c r="AL211">
        <v>1.9</v>
      </c>
      <c r="AM211">
        <v>-0.41</v>
      </c>
      <c r="AN211">
        <v>2.39</v>
      </c>
      <c r="AO211">
        <v>7.88</v>
      </c>
      <c r="AP211">
        <v>7.45</v>
      </c>
      <c r="AQ211">
        <v>1.94</v>
      </c>
      <c r="AR211">
        <v>12.74</v>
      </c>
      <c r="AS211">
        <v>-10.38</v>
      </c>
      <c r="AT211">
        <v>7.36</v>
      </c>
      <c r="AU211">
        <v>8.6</v>
      </c>
      <c r="AV211">
        <v>2.2999999999999998</v>
      </c>
      <c r="AW211">
        <v>1.62</v>
      </c>
      <c r="AX211">
        <v>-0.99</v>
      </c>
      <c r="AY211">
        <v>-3.68</v>
      </c>
      <c r="AZ211">
        <v>-1.4</v>
      </c>
      <c r="BA211">
        <v>2.5</v>
      </c>
      <c r="BB211">
        <v>4.3</v>
      </c>
      <c r="BC211">
        <v>-0.65</v>
      </c>
      <c r="BD211">
        <v>-2.74</v>
      </c>
      <c r="BE211">
        <v>13.64</v>
      </c>
      <c r="BF211">
        <v>34.18</v>
      </c>
      <c r="BG211" t="s">
        <v>463</v>
      </c>
    </row>
    <row r="212" spans="1:59" x14ac:dyDescent="0.25">
      <c r="A212" t="s">
        <v>79</v>
      </c>
      <c r="B212">
        <v>228</v>
      </c>
      <c r="C212" t="s">
        <v>80</v>
      </c>
      <c r="D212" t="s">
        <v>15</v>
      </c>
      <c r="E212" t="s">
        <v>416</v>
      </c>
      <c r="AI212">
        <v>4.2699999999999996</v>
      </c>
      <c r="AJ212">
        <v>7.61</v>
      </c>
      <c r="AK212">
        <v>5.76</v>
      </c>
      <c r="AL212">
        <v>2.76</v>
      </c>
      <c r="AM212">
        <v>5.29</v>
      </c>
      <c r="AN212">
        <v>3.21</v>
      </c>
      <c r="AO212">
        <v>3.72</v>
      </c>
      <c r="AP212">
        <v>4.68</v>
      </c>
      <c r="AQ212">
        <v>7.12</v>
      </c>
      <c r="AR212">
        <v>14.44</v>
      </c>
      <c r="AS212">
        <v>0.79</v>
      </c>
      <c r="AT212">
        <v>1.21</v>
      </c>
      <c r="AU212">
        <v>6.84</v>
      </c>
      <c r="AV212">
        <v>0.32</v>
      </c>
      <c r="AW212">
        <v>2.61</v>
      </c>
      <c r="AX212">
        <v>6.28</v>
      </c>
      <c r="AY212">
        <v>5.16</v>
      </c>
      <c r="AZ212">
        <v>5.47</v>
      </c>
      <c r="BA212">
        <v>3.62</v>
      </c>
      <c r="BB212">
        <v>4.29</v>
      </c>
      <c r="BC212">
        <v>2.23</v>
      </c>
      <c r="BD212">
        <v>2.86</v>
      </c>
      <c r="BE212">
        <v>9.01</v>
      </c>
      <c r="BF212">
        <v>20.88</v>
      </c>
      <c r="BG212" t="s">
        <v>418</v>
      </c>
    </row>
    <row r="213" spans="1:59" x14ac:dyDescent="0.25">
      <c r="A213" t="s">
        <v>260</v>
      </c>
      <c r="B213">
        <v>728</v>
      </c>
      <c r="C213" t="s">
        <v>261</v>
      </c>
      <c r="D213" t="s">
        <v>15</v>
      </c>
      <c r="E213" t="s">
        <v>16</v>
      </c>
      <c r="F213">
        <v>5.59</v>
      </c>
      <c r="G213">
        <v>6.53</v>
      </c>
      <c r="H213">
        <v>9.5</v>
      </c>
      <c r="I213">
        <v>11.6</v>
      </c>
      <c r="J213">
        <v>13.52</v>
      </c>
      <c r="K213">
        <v>11.24</v>
      </c>
      <c r="L213">
        <v>11.13</v>
      </c>
      <c r="M213">
        <v>10.19</v>
      </c>
      <c r="N213">
        <v>13.08</v>
      </c>
      <c r="O213">
        <v>13.78</v>
      </c>
      <c r="P213">
        <v>13.84</v>
      </c>
      <c r="Q213">
        <v>14.76</v>
      </c>
      <c r="R213">
        <v>15.54</v>
      </c>
      <c r="S213">
        <v>12</v>
      </c>
      <c r="T213">
        <v>9.1</v>
      </c>
      <c r="U213">
        <v>11.94</v>
      </c>
      <c r="V213">
        <v>13.38</v>
      </c>
      <c r="W213">
        <v>12.62</v>
      </c>
      <c r="X213">
        <v>12.53</v>
      </c>
      <c r="Y213">
        <v>15.46</v>
      </c>
      <c r="Z213">
        <v>12.02</v>
      </c>
      <c r="AA213">
        <v>13.51</v>
      </c>
      <c r="AB213">
        <v>21.55</v>
      </c>
      <c r="AC213">
        <v>9.33</v>
      </c>
      <c r="AD213">
        <v>12.06</v>
      </c>
      <c r="AE213">
        <v>11.12</v>
      </c>
      <c r="AF213">
        <v>8.6999999999999993</v>
      </c>
      <c r="AG213">
        <v>9.68</v>
      </c>
      <c r="AH213">
        <v>6.62</v>
      </c>
      <c r="AI213">
        <v>9.3800000000000008</v>
      </c>
      <c r="AJ213">
        <v>10.220000000000001</v>
      </c>
      <c r="AK213">
        <v>10.210000000000001</v>
      </c>
      <c r="AL213">
        <v>12.72</v>
      </c>
      <c r="AM213">
        <v>7.21</v>
      </c>
      <c r="AN213">
        <v>4.1399999999999997</v>
      </c>
      <c r="AO213">
        <v>2.27</v>
      </c>
      <c r="AP213">
        <v>4.96</v>
      </c>
      <c r="AQ213">
        <v>6.57</v>
      </c>
      <c r="AR213">
        <v>9.08</v>
      </c>
      <c r="AS213">
        <v>9.43</v>
      </c>
      <c r="AT213">
        <v>4.9000000000000004</v>
      </c>
      <c r="AU213">
        <v>5.01</v>
      </c>
      <c r="AV213">
        <v>6.7</v>
      </c>
      <c r="AW213">
        <v>5.63</v>
      </c>
      <c r="AX213">
        <v>5.34</v>
      </c>
      <c r="AY213">
        <v>3.41</v>
      </c>
      <c r="AZ213">
        <v>6.68</v>
      </c>
      <c r="BA213">
        <v>6.15</v>
      </c>
      <c r="BB213">
        <v>4.28</v>
      </c>
      <c r="BC213">
        <v>3.72</v>
      </c>
      <c r="BD213">
        <v>2.21</v>
      </c>
      <c r="BE213">
        <v>3.62</v>
      </c>
      <c r="BF213">
        <v>6.08</v>
      </c>
      <c r="BG213" t="s">
        <v>17</v>
      </c>
    </row>
    <row r="214" spans="1:59" x14ac:dyDescent="0.25">
      <c r="A214" t="s">
        <v>345</v>
      </c>
      <c r="B214">
        <v>628</v>
      </c>
      <c r="C214" t="s">
        <v>346</v>
      </c>
      <c r="D214" t="s">
        <v>15</v>
      </c>
      <c r="E214" t="s">
        <v>16</v>
      </c>
      <c r="F214">
        <v>8.5299999999999994</v>
      </c>
      <c r="G214">
        <v>6.23</v>
      </c>
      <c r="H214">
        <v>2.93</v>
      </c>
      <c r="I214">
        <v>5.43</v>
      </c>
      <c r="J214">
        <v>11.28</v>
      </c>
      <c r="K214">
        <v>15.66</v>
      </c>
      <c r="L214">
        <v>3.29</v>
      </c>
      <c r="M214">
        <v>8.41</v>
      </c>
      <c r="N214">
        <v>9.9</v>
      </c>
      <c r="O214">
        <v>8.19</v>
      </c>
      <c r="P214">
        <v>8.64</v>
      </c>
      <c r="Q214">
        <v>8.1300000000000008</v>
      </c>
      <c r="R214">
        <v>6.43</v>
      </c>
      <c r="S214">
        <v>7.88</v>
      </c>
      <c r="T214">
        <v>20.3</v>
      </c>
      <c r="U214">
        <v>5.07</v>
      </c>
      <c r="V214">
        <v>-13.05</v>
      </c>
      <c r="W214">
        <v>-2.73</v>
      </c>
      <c r="X214">
        <v>14.9</v>
      </c>
      <c r="Y214">
        <v>-4.9000000000000004</v>
      </c>
      <c r="Z214">
        <v>0.5</v>
      </c>
      <c r="AA214">
        <v>4.2</v>
      </c>
      <c r="AB214">
        <v>-3.8</v>
      </c>
      <c r="AC214">
        <v>-10.87</v>
      </c>
      <c r="AD214">
        <v>41.27</v>
      </c>
      <c r="AE214">
        <v>5.36</v>
      </c>
      <c r="AF214">
        <v>11.33</v>
      </c>
      <c r="AG214">
        <v>5.57</v>
      </c>
      <c r="AH214">
        <v>4.26</v>
      </c>
      <c r="AI214">
        <v>-8.4499999999999993</v>
      </c>
      <c r="AJ214">
        <v>3.82</v>
      </c>
      <c r="AK214">
        <v>12.43</v>
      </c>
      <c r="AL214">
        <v>5.19</v>
      </c>
      <c r="AM214">
        <v>-1.75</v>
      </c>
      <c r="AN214">
        <v>-4.8</v>
      </c>
      <c r="AO214">
        <v>3.33</v>
      </c>
      <c r="AP214">
        <v>8.07</v>
      </c>
      <c r="AQ214">
        <v>-7.44</v>
      </c>
      <c r="AR214">
        <v>8.31</v>
      </c>
      <c r="AS214">
        <v>10.119999999999999</v>
      </c>
      <c r="AT214">
        <v>-2.11</v>
      </c>
      <c r="AU214">
        <v>1.86</v>
      </c>
      <c r="AV214">
        <v>7.7</v>
      </c>
      <c r="AW214">
        <v>0.23</v>
      </c>
      <c r="AX214">
        <v>1.67</v>
      </c>
      <c r="AY214">
        <v>6.76</v>
      </c>
      <c r="AZ214">
        <v>-1.1200000000000001</v>
      </c>
      <c r="BA214">
        <v>-0.9</v>
      </c>
      <c r="BB214">
        <v>4.2699999999999996</v>
      </c>
      <c r="BC214">
        <v>-0.97</v>
      </c>
      <c r="BD214">
        <v>2.8</v>
      </c>
      <c r="BE214">
        <v>-0.77</v>
      </c>
      <c r="BF214">
        <v>5.1100000000000003</v>
      </c>
      <c r="BG214" t="s">
        <v>17</v>
      </c>
    </row>
    <row r="215" spans="1:59" x14ac:dyDescent="0.25">
      <c r="A215" t="s">
        <v>170</v>
      </c>
      <c r="B215">
        <v>534</v>
      </c>
      <c r="C215" t="s">
        <v>171</v>
      </c>
      <c r="D215" t="s">
        <v>15</v>
      </c>
      <c r="E215" t="s">
        <v>462</v>
      </c>
      <c r="F215">
        <v>6.28</v>
      </c>
      <c r="G215">
        <v>5.41</v>
      </c>
      <c r="H215">
        <v>8.49</v>
      </c>
      <c r="I215">
        <v>16.54</v>
      </c>
      <c r="J215">
        <v>28.39</v>
      </c>
      <c r="K215">
        <v>4.1500000000000004</v>
      </c>
      <c r="L215">
        <v>-1.99</v>
      </c>
      <c r="M215">
        <v>7.45</v>
      </c>
      <c r="N215">
        <v>-0.27</v>
      </c>
      <c r="O215">
        <v>11.73</v>
      </c>
      <c r="P215">
        <v>20.11</v>
      </c>
      <c r="Q215">
        <v>12.31</v>
      </c>
      <c r="R215">
        <v>2.4</v>
      </c>
      <c r="S215">
        <v>7.72</v>
      </c>
      <c r="T215">
        <v>8.4700000000000006</v>
      </c>
      <c r="U215">
        <v>5.96</v>
      </c>
      <c r="V215">
        <v>5.24</v>
      </c>
      <c r="W215">
        <v>6.42</v>
      </c>
      <c r="X215">
        <v>7.21</v>
      </c>
      <c r="Y215">
        <v>6.29</v>
      </c>
      <c r="Z215">
        <v>9.1</v>
      </c>
      <c r="AA215">
        <v>13.5</v>
      </c>
      <c r="AB215">
        <v>11.86</v>
      </c>
      <c r="AC215">
        <v>7.51</v>
      </c>
      <c r="AD215">
        <v>11.85</v>
      </c>
      <c r="AE215">
        <v>10.18</v>
      </c>
      <c r="AF215">
        <v>4.46</v>
      </c>
      <c r="AG215">
        <v>4.5199999999999996</v>
      </c>
      <c r="AH215">
        <v>5.87</v>
      </c>
      <c r="AI215">
        <v>3.47</v>
      </c>
      <c r="AJ215">
        <v>6.22</v>
      </c>
      <c r="AK215">
        <v>5.19</v>
      </c>
      <c r="AL215">
        <v>2.44</v>
      </c>
      <c r="AM215">
        <v>5.33</v>
      </c>
      <c r="AN215">
        <v>6.18</v>
      </c>
      <c r="AO215">
        <v>4.62</v>
      </c>
      <c r="AP215">
        <v>6</v>
      </c>
      <c r="AQ215">
        <v>4.8899999999999997</v>
      </c>
      <c r="AR215">
        <v>8.67</v>
      </c>
      <c r="AS215">
        <v>2.35</v>
      </c>
      <c r="AT215">
        <v>9.58</v>
      </c>
      <c r="AU215">
        <v>9.44</v>
      </c>
      <c r="AV215">
        <v>7.32</v>
      </c>
      <c r="AW215">
        <v>5.42</v>
      </c>
      <c r="AX215">
        <v>3.35</v>
      </c>
      <c r="AY215">
        <v>-3.89</v>
      </c>
      <c r="AZ215">
        <v>-0.05</v>
      </c>
      <c r="BA215">
        <v>3.44</v>
      </c>
      <c r="BB215">
        <v>4.2699999999999996</v>
      </c>
      <c r="BC215">
        <v>1.88</v>
      </c>
      <c r="BD215">
        <v>0.47</v>
      </c>
      <c r="BE215">
        <v>10.77</v>
      </c>
      <c r="BF215">
        <v>13.56</v>
      </c>
      <c r="BG215" t="s">
        <v>463</v>
      </c>
    </row>
    <row r="216" spans="1:59" x14ac:dyDescent="0.25">
      <c r="A216" t="s">
        <v>389</v>
      </c>
      <c r="B216">
        <v>199</v>
      </c>
      <c r="C216" t="s">
        <v>390</v>
      </c>
      <c r="D216" t="s">
        <v>15</v>
      </c>
      <c r="E216" t="s">
        <v>441</v>
      </c>
      <c r="AM216">
        <v>5.14</v>
      </c>
      <c r="AN216">
        <v>-2.42</v>
      </c>
      <c r="AO216">
        <v>1.47</v>
      </c>
      <c r="AP216">
        <v>1.84</v>
      </c>
      <c r="AQ216">
        <v>4.79</v>
      </c>
      <c r="AR216">
        <v>6.71</v>
      </c>
      <c r="AS216">
        <v>7.39</v>
      </c>
      <c r="AT216">
        <v>4.08</v>
      </c>
      <c r="AU216">
        <v>3.53</v>
      </c>
      <c r="AV216">
        <v>4.5599999999999996</v>
      </c>
      <c r="AW216">
        <v>5.2</v>
      </c>
      <c r="AX216">
        <v>5.59</v>
      </c>
      <c r="AY216">
        <v>5.47</v>
      </c>
      <c r="AZ216">
        <v>5.6</v>
      </c>
      <c r="BA216">
        <v>4.75</v>
      </c>
      <c r="BB216">
        <v>4.26</v>
      </c>
      <c r="BC216">
        <v>4.1399999999999997</v>
      </c>
      <c r="BD216">
        <v>3.34</v>
      </c>
      <c r="BE216">
        <v>3.12</v>
      </c>
      <c r="BF216">
        <v>4.4800000000000004</v>
      </c>
      <c r="BG216" t="s">
        <v>442</v>
      </c>
    </row>
    <row r="217" spans="1:59" x14ac:dyDescent="0.25">
      <c r="A217" t="s">
        <v>139</v>
      </c>
      <c r="B217">
        <v>915</v>
      </c>
      <c r="C217" t="s">
        <v>140</v>
      </c>
      <c r="D217" t="s">
        <v>15</v>
      </c>
      <c r="E217" t="s">
        <v>416</v>
      </c>
      <c r="AE217">
        <v>1021.1</v>
      </c>
      <c r="AF217">
        <v>21.6</v>
      </c>
      <c r="AG217">
        <v>31.4</v>
      </c>
      <c r="AH217">
        <v>23.1</v>
      </c>
      <c r="AI217">
        <v>55.3</v>
      </c>
      <c r="AJ217">
        <v>22.2</v>
      </c>
      <c r="AK217">
        <v>5.7</v>
      </c>
      <c r="AL217">
        <v>8</v>
      </c>
      <c r="AM217">
        <v>0.6</v>
      </c>
      <c r="AN217">
        <v>6.7</v>
      </c>
      <c r="AO217">
        <v>2.7</v>
      </c>
      <c r="AP217">
        <v>26.5</v>
      </c>
      <c r="AQ217">
        <v>13.7</v>
      </c>
      <c r="AR217">
        <v>10</v>
      </c>
      <c r="AS217">
        <v>1.72</v>
      </c>
      <c r="AT217">
        <v>7.11</v>
      </c>
      <c r="AU217">
        <v>2.58</v>
      </c>
      <c r="AV217">
        <v>0.77</v>
      </c>
      <c r="AW217">
        <v>-0.92</v>
      </c>
      <c r="AX217">
        <v>4.17</v>
      </c>
      <c r="AY217">
        <v>3.87</v>
      </c>
      <c r="AZ217">
        <v>3.49</v>
      </c>
      <c r="BA217">
        <v>1.62</v>
      </c>
      <c r="BB217">
        <v>4.25</v>
      </c>
      <c r="BC217">
        <v>1.62</v>
      </c>
      <c r="BD217">
        <v>0.76</v>
      </c>
      <c r="BE217">
        <v>6.95</v>
      </c>
      <c r="BF217">
        <v>18.57</v>
      </c>
      <c r="BG217" t="s">
        <v>419</v>
      </c>
    </row>
    <row r="218" spans="1:59" x14ac:dyDescent="0.25">
      <c r="A218" t="s">
        <v>168</v>
      </c>
      <c r="B218">
        <v>536</v>
      </c>
      <c r="C218" t="s">
        <v>169</v>
      </c>
      <c r="D218" t="s">
        <v>15</v>
      </c>
      <c r="E218" t="s">
        <v>425</v>
      </c>
      <c r="F218">
        <v>9.1999999999999993</v>
      </c>
      <c r="G218">
        <v>2.6</v>
      </c>
      <c r="H218">
        <v>10.4</v>
      </c>
      <c r="I218">
        <v>43.4</v>
      </c>
      <c r="J218">
        <v>41.3</v>
      </c>
      <c r="K218">
        <v>20.6</v>
      </c>
      <c r="L218">
        <v>22</v>
      </c>
      <c r="M218">
        <v>10.7</v>
      </c>
      <c r="N218">
        <v>7.8</v>
      </c>
      <c r="O218">
        <v>3</v>
      </c>
      <c r="P218">
        <v>17</v>
      </c>
      <c r="Q218">
        <v>14.8</v>
      </c>
      <c r="R218">
        <v>5.9</v>
      </c>
      <c r="S218">
        <v>9.1999999999999993</v>
      </c>
      <c r="T218">
        <v>9.9</v>
      </c>
      <c r="U218">
        <v>2.4</v>
      </c>
      <c r="V218">
        <v>8.6</v>
      </c>
      <c r="W218">
        <v>11</v>
      </c>
      <c r="X218">
        <v>12.9</v>
      </c>
      <c r="Y218">
        <v>8</v>
      </c>
      <c r="Z218">
        <v>7.2</v>
      </c>
      <c r="AA218">
        <v>8</v>
      </c>
      <c r="AB218">
        <v>7.7</v>
      </c>
      <c r="AC218">
        <v>7</v>
      </c>
      <c r="AD218">
        <v>10.8</v>
      </c>
      <c r="AE218">
        <v>13.3</v>
      </c>
      <c r="AF218">
        <v>8.15</v>
      </c>
      <c r="AG218">
        <v>8.66</v>
      </c>
      <c r="AH218">
        <v>92.56</v>
      </c>
      <c r="AI218">
        <v>25</v>
      </c>
      <c r="AJ218">
        <v>-4.78</v>
      </c>
      <c r="AK218">
        <v>8.43</v>
      </c>
      <c r="AL218">
        <v>10.83</v>
      </c>
      <c r="AM218">
        <v>1.08</v>
      </c>
      <c r="AN218">
        <v>5.89</v>
      </c>
      <c r="AO218">
        <v>10.3</v>
      </c>
      <c r="AP218">
        <v>14.85</v>
      </c>
      <c r="AQ218">
        <v>10.95</v>
      </c>
      <c r="AR218">
        <v>16.96</v>
      </c>
      <c r="AS218">
        <v>6.98</v>
      </c>
      <c r="AT218">
        <v>9.42</v>
      </c>
      <c r="AU218">
        <v>8.5500000000000007</v>
      </c>
      <c r="AV218">
        <v>5.86</v>
      </c>
      <c r="AW218">
        <v>11.82</v>
      </c>
      <c r="AX218">
        <v>6.82</v>
      </c>
      <c r="AY218">
        <v>7.17</v>
      </c>
      <c r="AZ218">
        <v>7.24</v>
      </c>
      <c r="BA218">
        <v>2.13</v>
      </c>
      <c r="BB218">
        <v>4.24</v>
      </c>
      <c r="BD218">
        <v>3.41</v>
      </c>
      <c r="BE218">
        <v>2.71</v>
      </c>
      <c r="BF218">
        <v>6.02</v>
      </c>
      <c r="BG218" t="s">
        <v>437</v>
      </c>
    </row>
    <row r="219" spans="1:59" x14ac:dyDescent="0.25">
      <c r="A219" t="s">
        <v>351</v>
      </c>
      <c r="B219">
        <v>923</v>
      </c>
      <c r="C219" t="s">
        <v>352</v>
      </c>
      <c r="D219" t="s">
        <v>15</v>
      </c>
      <c r="E219" t="s">
        <v>441</v>
      </c>
      <c r="AP219">
        <v>6.09</v>
      </c>
      <c r="AQ219">
        <v>7.52</v>
      </c>
      <c r="AR219">
        <v>8.68</v>
      </c>
      <c r="AS219">
        <v>5.81</v>
      </c>
      <c r="AT219">
        <v>5.89</v>
      </c>
      <c r="AU219">
        <v>6.03</v>
      </c>
      <c r="AV219">
        <v>8.44</v>
      </c>
      <c r="AW219">
        <v>5.28</v>
      </c>
      <c r="AX219">
        <v>4.5999999999999996</v>
      </c>
      <c r="AY219">
        <v>3.85</v>
      </c>
      <c r="AZ219">
        <v>7.07</v>
      </c>
      <c r="BA219">
        <v>3.34</v>
      </c>
      <c r="BB219">
        <v>4.22</v>
      </c>
      <c r="BC219">
        <v>3.9</v>
      </c>
      <c r="BD219">
        <v>4.1399999999999997</v>
      </c>
      <c r="BE219">
        <v>4.8600000000000003</v>
      </c>
      <c r="BG219" t="s">
        <v>442</v>
      </c>
    </row>
    <row r="220" spans="1:59" x14ac:dyDescent="0.25">
      <c r="A220" t="s">
        <v>276</v>
      </c>
      <c r="B220">
        <v>196</v>
      </c>
      <c r="C220" t="s">
        <v>277</v>
      </c>
      <c r="D220" t="s">
        <v>15</v>
      </c>
      <c r="E220" t="s">
        <v>462</v>
      </c>
      <c r="F220">
        <v>5.95</v>
      </c>
      <c r="G220">
        <v>8.07</v>
      </c>
      <c r="H220">
        <v>6.82</v>
      </c>
      <c r="I220">
        <v>12.77</v>
      </c>
      <c r="J220">
        <v>8.09</v>
      </c>
      <c r="K220">
        <v>13.22</v>
      </c>
      <c r="L220">
        <v>22.25</v>
      </c>
      <c r="M220">
        <v>16.399999999999999</v>
      </c>
      <c r="N220">
        <v>11.46</v>
      </c>
      <c r="O220">
        <v>17.78</v>
      </c>
      <c r="P220">
        <v>22.88</v>
      </c>
      <c r="Q220">
        <v>16.89</v>
      </c>
      <c r="R220">
        <v>15.02</v>
      </c>
      <c r="S220">
        <v>5.5</v>
      </c>
      <c r="T220">
        <v>7.04</v>
      </c>
      <c r="U220">
        <v>15.42</v>
      </c>
      <c r="V220">
        <v>5.75</v>
      </c>
      <c r="W220">
        <v>7.92</v>
      </c>
      <c r="X220">
        <v>5.23</v>
      </c>
      <c r="Y220">
        <v>7.07</v>
      </c>
      <c r="Z220">
        <v>4.68</v>
      </c>
      <c r="AA220">
        <v>0.81</v>
      </c>
      <c r="AB220">
        <v>2.06</v>
      </c>
      <c r="AC220">
        <v>2.4500000000000002</v>
      </c>
      <c r="AD220">
        <v>1.35</v>
      </c>
      <c r="AE220">
        <v>0.84</v>
      </c>
      <c r="AF220">
        <v>0.56999999999999995</v>
      </c>
      <c r="AG220">
        <v>0.41</v>
      </c>
      <c r="AH220">
        <v>0.64</v>
      </c>
      <c r="AI220">
        <v>1</v>
      </c>
      <c r="AJ220">
        <v>7.65</v>
      </c>
      <c r="AK220">
        <v>5.98</v>
      </c>
      <c r="AL220">
        <v>0.13</v>
      </c>
      <c r="AM220">
        <v>-0.77</v>
      </c>
      <c r="AN220">
        <v>1.88</v>
      </c>
      <c r="AO220">
        <v>4.6500000000000004</v>
      </c>
      <c r="AP220">
        <v>6.21</v>
      </c>
      <c r="AQ220">
        <v>2.38</v>
      </c>
      <c r="AR220">
        <v>10.72</v>
      </c>
      <c r="AS220">
        <v>-1.54</v>
      </c>
      <c r="AT220">
        <v>2.72</v>
      </c>
      <c r="AU220">
        <v>4.7</v>
      </c>
      <c r="AV220">
        <v>0.98</v>
      </c>
      <c r="AW220">
        <v>1.54</v>
      </c>
      <c r="AX220">
        <v>7.0000000000000007E-2</v>
      </c>
      <c r="AY220">
        <v>-2.16</v>
      </c>
      <c r="AZ220">
        <v>0.48</v>
      </c>
      <c r="BA220">
        <v>4.5</v>
      </c>
      <c r="BB220">
        <v>4.21</v>
      </c>
      <c r="BC220">
        <v>2.2400000000000002</v>
      </c>
      <c r="BD220">
        <v>21.3</v>
      </c>
      <c r="BE220">
        <v>5.71</v>
      </c>
      <c r="BF220">
        <v>5.77</v>
      </c>
      <c r="BG220" t="s">
        <v>466</v>
      </c>
    </row>
    <row r="221" spans="1:59" x14ac:dyDescent="0.25">
      <c r="A221" t="s">
        <v>385</v>
      </c>
      <c r="B221">
        <v>862</v>
      </c>
      <c r="C221" t="s">
        <v>386</v>
      </c>
      <c r="D221" t="s">
        <v>15</v>
      </c>
      <c r="E221" t="s">
        <v>16</v>
      </c>
      <c r="F221">
        <v>2.74</v>
      </c>
      <c r="G221">
        <v>4.7699999999999996</v>
      </c>
      <c r="H221">
        <v>7.51</v>
      </c>
      <c r="I221">
        <v>11.76</v>
      </c>
      <c r="J221">
        <v>24.99</v>
      </c>
      <c r="K221">
        <v>8.7899999999999991</v>
      </c>
      <c r="L221">
        <v>4.9000000000000004</v>
      </c>
      <c r="M221">
        <v>14.61</v>
      </c>
      <c r="N221">
        <v>2.06</v>
      </c>
      <c r="O221">
        <v>11.12</v>
      </c>
      <c r="P221">
        <v>33.049999999999997</v>
      </c>
      <c r="Q221">
        <v>20.51</v>
      </c>
      <c r="R221">
        <v>18.3</v>
      </c>
      <c r="S221">
        <v>16.46</v>
      </c>
      <c r="T221">
        <v>11.86</v>
      </c>
      <c r="U221">
        <v>9.09</v>
      </c>
      <c r="V221">
        <v>2.68</v>
      </c>
      <c r="W221">
        <v>11.16</v>
      </c>
      <c r="X221">
        <v>3.19</v>
      </c>
      <c r="Y221">
        <v>12.25</v>
      </c>
      <c r="Z221">
        <v>8.48</v>
      </c>
      <c r="AA221">
        <v>-1.82</v>
      </c>
      <c r="AB221">
        <v>9.0299999999999994</v>
      </c>
      <c r="AC221">
        <v>1.71</v>
      </c>
      <c r="AD221">
        <v>12.09</v>
      </c>
      <c r="AE221">
        <v>-2.93</v>
      </c>
      <c r="AF221">
        <v>5.42</v>
      </c>
      <c r="AG221">
        <v>6.9</v>
      </c>
      <c r="AH221">
        <v>5.4</v>
      </c>
      <c r="AI221">
        <v>0.37</v>
      </c>
      <c r="AJ221">
        <v>-0.17</v>
      </c>
      <c r="AK221">
        <v>1.89</v>
      </c>
      <c r="AL221">
        <v>7.43</v>
      </c>
      <c r="AM221">
        <v>4.37</v>
      </c>
      <c r="AN221">
        <v>7.85</v>
      </c>
      <c r="AO221">
        <v>7.82</v>
      </c>
      <c r="AP221">
        <v>3.23</v>
      </c>
      <c r="AQ221">
        <v>4.4800000000000004</v>
      </c>
      <c r="AR221">
        <v>6.27</v>
      </c>
      <c r="AS221">
        <v>14.64</v>
      </c>
      <c r="AT221">
        <v>-0.2</v>
      </c>
      <c r="AU221">
        <v>2.88</v>
      </c>
      <c r="AV221">
        <v>6.19</v>
      </c>
      <c r="AW221">
        <v>-0.21</v>
      </c>
      <c r="AX221">
        <v>-1.24</v>
      </c>
      <c r="AY221">
        <v>1.92</v>
      </c>
      <c r="AZ221">
        <v>0.13</v>
      </c>
      <c r="BA221">
        <v>1.3</v>
      </c>
      <c r="BB221">
        <v>4.2</v>
      </c>
      <c r="BC221">
        <v>2.19</v>
      </c>
      <c r="BD221">
        <v>-1.57</v>
      </c>
      <c r="BE221">
        <v>-3.01</v>
      </c>
      <c r="BF221">
        <v>8.75</v>
      </c>
      <c r="BG221" t="s">
        <v>17</v>
      </c>
    </row>
    <row r="222" spans="1:59" x14ac:dyDescent="0.25">
      <c r="A222" t="s">
        <v>252</v>
      </c>
      <c r="B222">
        <v>682</v>
      </c>
      <c r="C222" t="s">
        <v>253</v>
      </c>
      <c r="D222" t="s">
        <v>15</v>
      </c>
      <c r="E222" t="s">
        <v>425</v>
      </c>
      <c r="F222">
        <v>6.5</v>
      </c>
      <c r="G222">
        <v>9.6</v>
      </c>
      <c r="H222">
        <v>8.8000000000000007</v>
      </c>
      <c r="I222">
        <v>11</v>
      </c>
      <c r="J222">
        <v>16.100000000000001</v>
      </c>
      <c r="L222">
        <v>19.5</v>
      </c>
      <c r="M222">
        <v>7.4</v>
      </c>
      <c r="N222">
        <v>9.3000000000000007</v>
      </c>
      <c r="O222">
        <v>11</v>
      </c>
      <c r="P222">
        <v>12.2</v>
      </c>
      <c r="S222">
        <v>8</v>
      </c>
      <c r="T222">
        <v>9.6</v>
      </c>
      <c r="AA222">
        <v>2.7</v>
      </c>
      <c r="AB222">
        <v>7.5</v>
      </c>
      <c r="AC222">
        <v>9.6</v>
      </c>
      <c r="AD222">
        <v>3.5</v>
      </c>
      <c r="AE222">
        <v>8</v>
      </c>
      <c r="AF222">
        <v>7.5</v>
      </c>
      <c r="AG222">
        <v>4.2</v>
      </c>
      <c r="AH222">
        <v>8.8000000000000007</v>
      </c>
      <c r="AI222">
        <v>3.6</v>
      </c>
      <c r="AJ222">
        <v>3.9</v>
      </c>
      <c r="AK222">
        <v>6.5</v>
      </c>
      <c r="AL222">
        <v>4.4000000000000004</v>
      </c>
      <c r="AM222">
        <v>6</v>
      </c>
      <c r="AN222">
        <v>6</v>
      </c>
      <c r="AO222">
        <v>13.7</v>
      </c>
      <c r="AP222">
        <v>5.4</v>
      </c>
      <c r="AQ222">
        <v>10.5</v>
      </c>
      <c r="AR222">
        <v>9.6</v>
      </c>
      <c r="AS222">
        <v>2.6</v>
      </c>
      <c r="AT222">
        <v>7.6</v>
      </c>
      <c r="AU222">
        <v>6.36</v>
      </c>
      <c r="AV222">
        <v>4.3</v>
      </c>
      <c r="AW222">
        <v>4.41</v>
      </c>
      <c r="AX222">
        <v>5.07</v>
      </c>
      <c r="AY222">
        <v>5.64</v>
      </c>
      <c r="AZ222">
        <v>2.2799999999999998</v>
      </c>
      <c r="BA222">
        <v>3.08</v>
      </c>
      <c r="BB222">
        <v>4.2</v>
      </c>
      <c r="BC222">
        <v>2.72</v>
      </c>
      <c r="BD222">
        <v>2.19</v>
      </c>
      <c r="BE222">
        <v>5.79</v>
      </c>
      <c r="BF222">
        <v>13</v>
      </c>
      <c r="BG222" t="s">
        <v>426</v>
      </c>
    </row>
    <row r="223" spans="1:59" x14ac:dyDescent="0.25">
      <c r="A223" t="s">
        <v>266</v>
      </c>
      <c r="B223">
        <v>278</v>
      </c>
      <c r="C223" t="s">
        <v>267</v>
      </c>
      <c r="D223" t="s">
        <v>15</v>
      </c>
      <c r="E223" t="s">
        <v>425</v>
      </c>
      <c r="J223">
        <v>13.1</v>
      </c>
      <c r="K223">
        <v>7.7</v>
      </c>
      <c r="L223">
        <v>1.1000000000000001</v>
      </c>
      <c r="M223">
        <v>14.8</v>
      </c>
      <c r="N223">
        <v>3.6</v>
      </c>
      <c r="O223">
        <v>63.3</v>
      </c>
      <c r="P223">
        <v>49.1</v>
      </c>
      <c r="Q223">
        <v>29</v>
      </c>
      <c r="R223">
        <v>29.1</v>
      </c>
      <c r="S223">
        <v>41.4</v>
      </c>
      <c r="T223">
        <v>41.6</v>
      </c>
      <c r="U223">
        <v>246.8</v>
      </c>
      <c r="V223">
        <v>887</v>
      </c>
      <c r="W223">
        <v>990.7</v>
      </c>
      <c r="Y223">
        <v>3947.9</v>
      </c>
      <c r="Z223">
        <v>7296.6</v>
      </c>
      <c r="AA223">
        <v>2751.2</v>
      </c>
      <c r="AB223">
        <v>22.9</v>
      </c>
      <c r="AC223">
        <v>11.5</v>
      </c>
      <c r="AD223">
        <v>7.8</v>
      </c>
      <c r="AE223">
        <v>12</v>
      </c>
      <c r="AF223">
        <v>11.4</v>
      </c>
      <c r="AG223">
        <v>9.1</v>
      </c>
      <c r="AH223">
        <v>14.3</v>
      </c>
      <c r="AI223">
        <v>5.4</v>
      </c>
      <c r="AJ223">
        <v>5</v>
      </c>
      <c r="AK223">
        <v>8.6</v>
      </c>
      <c r="AL223">
        <v>3.2</v>
      </c>
      <c r="AM223">
        <v>4.3</v>
      </c>
      <c r="AN223">
        <v>10.7</v>
      </c>
      <c r="AO223">
        <v>11.5</v>
      </c>
      <c r="AP223">
        <v>9.1</v>
      </c>
      <c r="AQ223">
        <v>17.2</v>
      </c>
      <c r="AR223">
        <v>29.4</v>
      </c>
      <c r="AS223">
        <v>2.4</v>
      </c>
      <c r="AT223">
        <v>4.5</v>
      </c>
      <c r="AU223">
        <v>9.11</v>
      </c>
      <c r="AV223">
        <v>8.6</v>
      </c>
      <c r="AW223">
        <v>9.39</v>
      </c>
      <c r="AX223">
        <v>7.87</v>
      </c>
      <c r="AY223">
        <v>4.74</v>
      </c>
      <c r="AZ223">
        <v>1.52</v>
      </c>
      <c r="BA223">
        <v>0.57999999999999996</v>
      </c>
      <c r="BB223">
        <v>4.18</v>
      </c>
      <c r="BC223">
        <v>4.58</v>
      </c>
      <c r="BD223">
        <v>5.13</v>
      </c>
      <c r="BE223">
        <v>6.38</v>
      </c>
      <c r="BF223">
        <v>15.64</v>
      </c>
      <c r="BG223" t="s">
        <v>426</v>
      </c>
    </row>
    <row r="224" spans="1:59" x14ac:dyDescent="0.25">
      <c r="A224" t="s">
        <v>272</v>
      </c>
      <c r="B224">
        <v>558</v>
      </c>
      <c r="C224" t="s">
        <v>273</v>
      </c>
      <c r="D224" t="s">
        <v>15</v>
      </c>
      <c r="E224" t="s">
        <v>16</v>
      </c>
      <c r="F224">
        <v>15.24</v>
      </c>
      <c r="G224">
        <v>-2</v>
      </c>
      <c r="H224">
        <v>8.39</v>
      </c>
      <c r="I224">
        <v>11.43</v>
      </c>
      <c r="J224">
        <v>19.809999999999999</v>
      </c>
      <c r="K224">
        <v>7.59</v>
      </c>
      <c r="L224">
        <v>-3.11</v>
      </c>
      <c r="M224">
        <v>9.9</v>
      </c>
      <c r="N224">
        <v>7.35</v>
      </c>
      <c r="O224">
        <v>3.57</v>
      </c>
      <c r="P224">
        <v>9.8000000000000007</v>
      </c>
      <c r="Q224">
        <v>13.45</v>
      </c>
      <c r="R224">
        <v>10.38</v>
      </c>
      <c r="S224">
        <v>14.2</v>
      </c>
      <c r="T224">
        <v>6.21</v>
      </c>
      <c r="U224">
        <v>4.13</v>
      </c>
      <c r="V224">
        <v>15.85</v>
      </c>
      <c r="W224">
        <v>13.28</v>
      </c>
      <c r="X224">
        <v>11.02</v>
      </c>
      <c r="Y224">
        <v>8.08</v>
      </c>
      <c r="Z224">
        <v>8.93</v>
      </c>
      <c r="AA224">
        <v>7.94</v>
      </c>
      <c r="AB224">
        <v>21.06</v>
      </c>
      <c r="AC224">
        <v>8.8699999999999992</v>
      </c>
      <c r="AD224">
        <v>8.9499999999999993</v>
      </c>
      <c r="AE224">
        <v>7.68</v>
      </c>
      <c r="AF224">
        <v>7.18</v>
      </c>
      <c r="AG224">
        <v>8.1</v>
      </c>
      <c r="AH224">
        <v>8.33</v>
      </c>
      <c r="AI224">
        <v>11.38</v>
      </c>
      <c r="AJ224">
        <v>3.39</v>
      </c>
      <c r="AK224">
        <v>2.4300000000000002</v>
      </c>
      <c r="AL224">
        <v>2.9</v>
      </c>
      <c r="AM224">
        <v>4.74</v>
      </c>
      <c r="AN224">
        <v>3.96</v>
      </c>
      <c r="AO224">
        <v>4.54</v>
      </c>
      <c r="AP224">
        <v>7.96</v>
      </c>
      <c r="AQ224">
        <v>6.2</v>
      </c>
      <c r="AR224">
        <v>6.68</v>
      </c>
      <c r="AS224">
        <v>12.62</v>
      </c>
      <c r="AT224">
        <v>9.56</v>
      </c>
      <c r="AU224">
        <v>9.57</v>
      </c>
      <c r="AV224">
        <v>8.31</v>
      </c>
      <c r="AW224">
        <v>9.8699999999999992</v>
      </c>
      <c r="AX224">
        <v>9.0399999999999991</v>
      </c>
      <c r="AY224">
        <v>7.21</v>
      </c>
      <c r="AZ224">
        <v>9.93</v>
      </c>
      <c r="BA224">
        <v>4.45</v>
      </c>
      <c r="BB224">
        <v>4.1500000000000004</v>
      </c>
      <c r="BC224">
        <v>4.6399999999999997</v>
      </c>
      <c r="BD224">
        <v>5.05</v>
      </c>
      <c r="BE224">
        <v>3.6</v>
      </c>
      <c r="BF224">
        <v>6.26</v>
      </c>
      <c r="BG224" t="s">
        <v>17</v>
      </c>
    </row>
    <row r="225" spans="1:59" x14ac:dyDescent="0.25">
      <c r="A225" t="s">
        <v>166</v>
      </c>
      <c r="B225">
        <v>944</v>
      </c>
      <c r="C225" t="s">
        <v>167</v>
      </c>
      <c r="D225" t="s">
        <v>15</v>
      </c>
      <c r="E225" t="s">
        <v>425</v>
      </c>
      <c r="F225">
        <v>1</v>
      </c>
      <c r="G225">
        <v>2</v>
      </c>
      <c r="H225">
        <v>1</v>
      </c>
      <c r="I225">
        <v>4.8</v>
      </c>
      <c r="J225">
        <v>0.5</v>
      </c>
      <c r="K225">
        <v>1.1000000000000001</v>
      </c>
      <c r="L225">
        <v>10.199999999999999</v>
      </c>
      <c r="M225">
        <v>5.5</v>
      </c>
      <c r="N225">
        <v>3.6</v>
      </c>
      <c r="O225">
        <v>10.3</v>
      </c>
      <c r="P225">
        <v>13.4</v>
      </c>
      <c r="Q225">
        <v>2.97</v>
      </c>
      <c r="R225">
        <v>5.14</v>
      </c>
      <c r="S225">
        <v>5.0199999999999996</v>
      </c>
      <c r="T225">
        <v>12.87</v>
      </c>
      <c r="U225">
        <v>6.42</v>
      </c>
      <c r="V225">
        <v>1.85</v>
      </c>
      <c r="W225">
        <v>9.5399999999999991</v>
      </c>
      <c r="X225">
        <v>16.12</v>
      </c>
      <c r="Y225">
        <v>17.71</v>
      </c>
      <c r="Z225">
        <v>34.9</v>
      </c>
      <c r="AA225">
        <v>20.78</v>
      </c>
      <c r="AB225">
        <v>20.55</v>
      </c>
      <c r="AC225">
        <v>29.31</v>
      </c>
      <c r="AD225">
        <v>23.55</v>
      </c>
      <c r="AE225">
        <v>30.81</v>
      </c>
      <c r="AF225">
        <v>17.27</v>
      </c>
      <c r="AG225">
        <v>17.48</v>
      </c>
      <c r="AH225">
        <v>14.18</v>
      </c>
      <c r="AI225">
        <v>2.91</v>
      </c>
      <c r="AJ225">
        <v>9.2200000000000006</v>
      </c>
      <c r="AK225">
        <v>13.71</v>
      </c>
      <c r="AL225">
        <v>5.34</v>
      </c>
      <c r="AM225">
        <v>2.69</v>
      </c>
      <c r="AN225">
        <v>6.47</v>
      </c>
      <c r="AO225">
        <v>2.4500000000000002</v>
      </c>
      <c r="AP225">
        <v>7.72</v>
      </c>
      <c r="AQ225">
        <v>11.46</v>
      </c>
      <c r="AR225">
        <v>10.1</v>
      </c>
      <c r="AS225">
        <v>4.37</v>
      </c>
      <c r="AT225">
        <v>3.12</v>
      </c>
      <c r="AU225">
        <v>6.63</v>
      </c>
      <c r="AV225">
        <v>5.9</v>
      </c>
      <c r="AW225">
        <v>2.75</v>
      </c>
      <c r="AX225">
        <v>-0.36</v>
      </c>
      <c r="AY225">
        <v>0.86</v>
      </c>
      <c r="AZ225">
        <v>0.65</v>
      </c>
      <c r="BA225">
        <v>2.74</v>
      </c>
      <c r="BB225">
        <v>4.1500000000000004</v>
      </c>
      <c r="BC225">
        <v>5.1100000000000003</v>
      </c>
      <c r="BD225">
        <v>7.25</v>
      </c>
      <c r="BE225">
        <v>3.45</v>
      </c>
      <c r="BF225">
        <v>25.72</v>
      </c>
      <c r="BG225" t="s">
        <v>426</v>
      </c>
    </row>
    <row r="226" spans="1:59" x14ac:dyDescent="0.25">
      <c r="A226" t="s">
        <v>284</v>
      </c>
      <c r="B226">
        <v>293</v>
      </c>
      <c r="C226" t="s">
        <v>285</v>
      </c>
      <c r="D226" t="s">
        <v>15</v>
      </c>
      <c r="E226" t="s">
        <v>416</v>
      </c>
      <c r="F226">
        <v>25.1</v>
      </c>
      <c r="G226">
        <v>0</v>
      </c>
      <c r="H226">
        <v>0</v>
      </c>
      <c r="I226">
        <v>5.0999999999999996</v>
      </c>
      <c r="J226">
        <v>1.6</v>
      </c>
      <c r="K226">
        <v>9.6</v>
      </c>
      <c r="L226">
        <v>42</v>
      </c>
      <c r="M226">
        <v>27.1</v>
      </c>
      <c r="N226">
        <v>69.2</v>
      </c>
      <c r="O226">
        <v>59.7</v>
      </c>
      <c r="P226">
        <v>28.1</v>
      </c>
      <c r="Q226">
        <v>104.4</v>
      </c>
      <c r="R226">
        <v>115.1</v>
      </c>
      <c r="S226">
        <v>231</v>
      </c>
      <c r="T226">
        <v>115.3</v>
      </c>
      <c r="U226">
        <v>170.5</v>
      </c>
      <c r="V226">
        <v>11.3</v>
      </c>
      <c r="W226">
        <v>16.8</v>
      </c>
      <c r="X226">
        <v>456</v>
      </c>
      <c r="AE226">
        <v>16.23</v>
      </c>
      <c r="AF226">
        <v>12.72</v>
      </c>
      <c r="AG226">
        <v>8.2799999999999994</v>
      </c>
      <c r="AH226">
        <v>3.1</v>
      </c>
      <c r="AI226">
        <v>11.27</v>
      </c>
      <c r="AJ226">
        <v>10.54</v>
      </c>
      <c r="AK226">
        <v>5.79</v>
      </c>
      <c r="AL226">
        <v>-2.19</v>
      </c>
      <c r="AM226">
        <v>6.58</v>
      </c>
      <c r="AN226">
        <v>4.5199999999999996</v>
      </c>
      <c r="AO226">
        <v>4.12</v>
      </c>
      <c r="AP226">
        <v>2.54</v>
      </c>
      <c r="AQ226">
        <v>0.94</v>
      </c>
      <c r="AR226">
        <v>2.39</v>
      </c>
      <c r="AS226">
        <v>-0.34</v>
      </c>
      <c r="AT226">
        <v>0.28000000000000003</v>
      </c>
      <c r="AU226">
        <v>3.1</v>
      </c>
      <c r="AV226">
        <v>2.38</v>
      </c>
      <c r="AW226">
        <v>3.02</v>
      </c>
      <c r="AX226">
        <v>3.96</v>
      </c>
      <c r="AY226">
        <v>4.84</v>
      </c>
      <c r="AZ226">
        <v>4.8899999999999997</v>
      </c>
      <c r="BA226">
        <v>2.27</v>
      </c>
      <c r="BB226">
        <v>4.1399999999999997</v>
      </c>
      <c r="BC226">
        <v>2.16</v>
      </c>
      <c r="BD226">
        <v>1.24</v>
      </c>
      <c r="BF226">
        <v>11.3</v>
      </c>
      <c r="BG226" t="s">
        <v>419</v>
      </c>
    </row>
    <row r="227" spans="1:59" x14ac:dyDescent="0.25">
      <c r="A227" t="s">
        <v>223</v>
      </c>
      <c r="B227">
        <v>941</v>
      </c>
      <c r="C227" t="s">
        <v>224</v>
      </c>
      <c r="D227" t="s">
        <v>15</v>
      </c>
      <c r="E227" t="s">
        <v>416</v>
      </c>
      <c r="AD227">
        <v>2.6</v>
      </c>
      <c r="AE227">
        <v>27.9</v>
      </c>
      <c r="AF227">
        <v>26.6</v>
      </c>
      <c r="AG227">
        <v>14.88</v>
      </c>
      <c r="AH227">
        <v>7.82</v>
      </c>
      <c r="AI227">
        <v>2.02</v>
      </c>
      <c r="AJ227">
        <v>4.47</v>
      </c>
      <c r="AK227">
        <v>2.7</v>
      </c>
      <c r="AL227">
        <v>1.08</v>
      </c>
      <c r="AM227">
        <v>4.67</v>
      </c>
      <c r="AN227">
        <v>8.11</v>
      </c>
      <c r="AO227">
        <v>5.78</v>
      </c>
      <c r="AP227">
        <v>13.8</v>
      </c>
      <c r="AQ227">
        <v>16.350000000000001</v>
      </c>
      <c r="AR227">
        <v>29.37</v>
      </c>
      <c r="AS227">
        <v>8.23</v>
      </c>
      <c r="AT227">
        <v>-2.2599999999999998</v>
      </c>
      <c r="AU227">
        <v>7.61</v>
      </c>
      <c r="AV227">
        <v>6.82</v>
      </c>
      <c r="AW227">
        <v>-0.05</v>
      </c>
      <c r="AX227">
        <v>0.98</v>
      </c>
      <c r="AY227">
        <v>3.56</v>
      </c>
      <c r="AZ227">
        <v>-2.94</v>
      </c>
      <c r="BA227">
        <v>2.04</v>
      </c>
      <c r="BB227">
        <v>4.13</v>
      </c>
      <c r="BC227">
        <v>3.07</v>
      </c>
      <c r="BD227">
        <v>-2.41</v>
      </c>
      <c r="BE227">
        <v>10.5</v>
      </c>
      <c r="BF227">
        <v>48.62</v>
      </c>
      <c r="BG227" t="s">
        <v>419</v>
      </c>
    </row>
    <row r="228" spans="1:59" x14ac:dyDescent="0.25">
      <c r="A228" t="s">
        <v>383</v>
      </c>
      <c r="B228">
        <v>846</v>
      </c>
      <c r="C228" t="s">
        <v>384</v>
      </c>
      <c r="D228" t="s">
        <v>15</v>
      </c>
      <c r="E228" t="s">
        <v>425</v>
      </c>
      <c r="F228">
        <v>1.7</v>
      </c>
      <c r="G228">
        <v>8</v>
      </c>
      <c r="H228">
        <v>10.8</v>
      </c>
      <c r="I228">
        <v>7.6</v>
      </c>
      <c r="J228">
        <v>35.6</v>
      </c>
      <c r="K228">
        <v>2.1</v>
      </c>
      <c r="L228">
        <v>1.8</v>
      </c>
      <c r="M228">
        <v>2.8</v>
      </c>
      <c r="N228">
        <v>9.9</v>
      </c>
      <c r="O228">
        <v>1.6</v>
      </c>
      <c r="P228">
        <v>12.5</v>
      </c>
      <c r="Q228">
        <v>35.200000000000003</v>
      </c>
      <c r="R228">
        <v>1.8</v>
      </c>
      <c r="S228">
        <v>-3.2</v>
      </c>
      <c r="T228">
        <v>1.9</v>
      </c>
      <c r="U228">
        <v>-2.2999999999999998</v>
      </c>
      <c r="V228">
        <v>5.9</v>
      </c>
      <c r="W228">
        <v>13</v>
      </c>
      <c r="X228">
        <v>11</v>
      </c>
      <c r="Y228">
        <v>4.0999999999999996</v>
      </c>
      <c r="Z228">
        <v>1.6</v>
      </c>
      <c r="AA228">
        <v>2.7</v>
      </c>
      <c r="AB228">
        <v>1</v>
      </c>
      <c r="AC228">
        <v>4.4000000000000004</v>
      </c>
      <c r="AD228">
        <v>0.6</v>
      </c>
      <c r="AE228">
        <v>4.0999999999999996</v>
      </c>
      <c r="AF228">
        <v>-1.1000000000000001</v>
      </c>
      <c r="AG228">
        <v>0.7</v>
      </c>
      <c r="AH228">
        <v>3.3</v>
      </c>
      <c r="AI228">
        <v>1.4</v>
      </c>
      <c r="AJ228">
        <v>2</v>
      </c>
      <c r="AK228">
        <v>2.2000000000000002</v>
      </c>
      <c r="AL228">
        <v>0.5</v>
      </c>
      <c r="AM228">
        <v>2.2000000000000002</v>
      </c>
      <c r="AN228">
        <v>3.4</v>
      </c>
      <c r="AO228">
        <v>-0.5</v>
      </c>
      <c r="AP228">
        <v>3.5</v>
      </c>
      <c r="AQ228">
        <v>3.8</v>
      </c>
      <c r="AR228">
        <v>8</v>
      </c>
      <c r="AS228">
        <v>7.1</v>
      </c>
      <c r="AT228">
        <v>4.5999999999999996</v>
      </c>
      <c r="AU228">
        <v>0.47</v>
      </c>
      <c r="AV228">
        <v>1.61</v>
      </c>
      <c r="AW228">
        <v>1.5</v>
      </c>
      <c r="AX228">
        <v>1.68</v>
      </c>
      <c r="AY228">
        <v>3.61</v>
      </c>
      <c r="AZ228">
        <v>2.25</v>
      </c>
      <c r="BA228">
        <v>6.81</v>
      </c>
      <c r="BB228">
        <v>4.13</v>
      </c>
      <c r="BC228">
        <v>5.4</v>
      </c>
      <c r="BD228">
        <v>6.74</v>
      </c>
      <c r="BE228">
        <v>4.63</v>
      </c>
      <c r="BG228" t="s">
        <v>426</v>
      </c>
    </row>
    <row r="229" spans="1:59" x14ac:dyDescent="0.25">
      <c r="A229" t="s">
        <v>266</v>
      </c>
      <c r="B229">
        <v>278</v>
      </c>
      <c r="C229" t="s">
        <v>267</v>
      </c>
      <c r="D229" t="s">
        <v>15</v>
      </c>
      <c r="E229" t="s">
        <v>441</v>
      </c>
      <c r="AV229">
        <v>8.09</v>
      </c>
      <c r="AW229">
        <v>6.23</v>
      </c>
      <c r="AX229">
        <v>4.9800000000000004</v>
      </c>
      <c r="AY229">
        <v>6.41</v>
      </c>
      <c r="AZ229">
        <v>4.41</v>
      </c>
      <c r="BA229">
        <v>4.16</v>
      </c>
      <c r="BB229">
        <v>4.13</v>
      </c>
      <c r="BC229">
        <v>5.79</v>
      </c>
      <c r="BD229">
        <v>3.6</v>
      </c>
      <c r="BE229">
        <v>4.3600000000000003</v>
      </c>
      <c r="BF229">
        <v>8.09</v>
      </c>
      <c r="BG229" t="s">
        <v>442</v>
      </c>
    </row>
    <row r="230" spans="1:59" x14ac:dyDescent="0.25">
      <c r="A230" t="s">
        <v>135</v>
      </c>
      <c r="B230">
        <v>646</v>
      </c>
      <c r="C230" t="s">
        <v>136</v>
      </c>
      <c r="D230" t="s">
        <v>15</v>
      </c>
      <c r="E230" t="s">
        <v>416</v>
      </c>
      <c r="F230">
        <v>2.8</v>
      </c>
      <c r="G230">
        <v>2.7</v>
      </c>
      <c r="H230">
        <v>6.7</v>
      </c>
      <c r="I230">
        <v>1.3</v>
      </c>
      <c r="J230">
        <v>3</v>
      </c>
      <c r="AA230">
        <v>2.77</v>
      </c>
      <c r="AB230">
        <v>-1.07</v>
      </c>
      <c r="AC230">
        <v>-2.71</v>
      </c>
      <c r="AD230">
        <v>34.01</v>
      </c>
      <c r="AE230">
        <v>18.489999999999998</v>
      </c>
      <c r="AF230">
        <v>-2.23</v>
      </c>
      <c r="AG230">
        <v>0.82</v>
      </c>
      <c r="AH230">
        <v>-1.57</v>
      </c>
      <c r="AI230">
        <v>-0.86</v>
      </c>
      <c r="AJ230">
        <v>0.82</v>
      </c>
      <c r="AK230">
        <v>1.55</v>
      </c>
      <c r="AL230">
        <v>1.36</v>
      </c>
      <c r="AM230">
        <v>1.27</v>
      </c>
      <c r="AN230">
        <v>-2.62</v>
      </c>
      <c r="AT230">
        <v>0.3</v>
      </c>
      <c r="AU230">
        <v>0.51</v>
      </c>
      <c r="AV230">
        <v>0.51</v>
      </c>
      <c r="AW230">
        <v>2.2200000000000002</v>
      </c>
      <c r="AX230">
        <v>6.83</v>
      </c>
      <c r="AY230">
        <v>-10.19</v>
      </c>
      <c r="AZ230">
        <v>1.49</v>
      </c>
      <c r="BA230">
        <v>9.8800000000000008</v>
      </c>
      <c r="BB230">
        <v>4.0999999999999996</v>
      </c>
      <c r="BC230">
        <v>9.8800000000000008</v>
      </c>
      <c r="BD230">
        <v>0.1</v>
      </c>
      <c r="BE230">
        <v>0.23</v>
      </c>
      <c r="BF230">
        <v>2.76</v>
      </c>
      <c r="BG230" t="s">
        <v>418</v>
      </c>
    </row>
    <row r="231" spans="1:59" x14ac:dyDescent="0.25">
      <c r="A231" t="s">
        <v>130</v>
      </c>
      <c r="B231">
        <v>819</v>
      </c>
      <c r="C231" t="s">
        <v>131</v>
      </c>
      <c r="D231" t="s">
        <v>15</v>
      </c>
      <c r="E231" t="s">
        <v>16</v>
      </c>
      <c r="F231">
        <v>4.12</v>
      </c>
      <c r="G231">
        <v>9.14</v>
      </c>
      <c r="H231">
        <v>21.98</v>
      </c>
      <c r="I231">
        <v>11.09</v>
      </c>
      <c r="J231">
        <v>14.5</v>
      </c>
      <c r="K231">
        <v>13.06</v>
      </c>
      <c r="L231">
        <v>11.43</v>
      </c>
      <c r="M231">
        <v>7.01</v>
      </c>
      <c r="N231">
        <v>6.11</v>
      </c>
      <c r="O231">
        <v>7.81</v>
      </c>
      <c r="P231">
        <v>14.46</v>
      </c>
      <c r="Q231">
        <v>11.2</v>
      </c>
      <c r="R231">
        <v>7.01</v>
      </c>
      <c r="S231">
        <v>6.81</v>
      </c>
      <c r="T231">
        <v>5.27</v>
      </c>
      <c r="U231">
        <v>4.41</v>
      </c>
      <c r="V231">
        <v>1.79</v>
      </c>
      <c r="W231">
        <v>5.66</v>
      </c>
      <c r="X231">
        <v>11.76</v>
      </c>
      <c r="Y231">
        <v>6.19</v>
      </c>
      <c r="Z231">
        <v>8.19</v>
      </c>
      <c r="AA231">
        <v>6.5</v>
      </c>
      <c r="AB231">
        <v>4.88</v>
      </c>
      <c r="AC231">
        <v>5.21</v>
      </c>
      <c r="AD231">
        <v>0.8</v>
      </c>
      <c r="AE231">
        <v>2.1800000000000002</v>
      </c>
      <c r="AF231">
        <v>3.01</v>
      </c>
      <c r="AG231">
        <v>3.39</v>
      </c>
      <c r="AH231">
        <v>5.74</v>
      </c>
      <c r="AI231">
        <v>1.98</v>
      </c>
      <c r="AJ231">
        <v>1.1000000000000001</v>
      </c>
      <c r="AK231">
        <v>4.26</v>
      </c>
      <c r="AL231">
        <v>0.72</v>
      </c>
      <c r="AM231">
        <v>4.22</v>
      </c>
      <c r="AN231">
        <v>2.83</v>
      </c>
      <c r="AO231">
        <v>2.2999999999999998</v>
      </c>
      <c r="AP231">
        <v>2.5299999999999998</v>
      </c>
      <c r="AQ231">
        <v>4.8099999999999996</v>
      </c>
      <c r="AR231">
        <v>7.73</v>
      </c>
      <c r="AS231">
        <v>3.65</v>
      </c>
      <c r="AT231">
        <v>3.69</v>
      </c>
      <c r="AU231">
        <v>7.28</v>
      </c>
      <c r="AV231">
        <v>3.42</v>
      </c>
      <c r="AW231">
        <v>2.91</v>
      </c>
      <c r="AX231">
        <v>0.53</v>
      </c>
      <c r="AY231">
        <v>1.38</v>
      </c>
      <c r="AZ231">
        <v>3.87</v>
      </c>
      <c r="BA231">
        <v>3.35</v>
      </c>
      <c r="BB231">
        <v>4.08</v>
      </c>
      <c r="BC231">
        <v>1.77</v>
      </c>
      <c r="BD231">
        <v>-2.6</v>
      </c>
      <c r="BE231">
        <v>0.16</v>
      </c>
      <c r="BF231">
        <v>4.5199999999999996</v>
      </c>
      <c r="BG231" t="s">
        <v>17</v>
      </c>
    </row>
    <row r="232" spans="1:59" x14ac:dyDescent="0.25">
      <c r="A232" t="s">
        <v>184</v>
      </c>
      <c r="B232">
        <v>343</v>
      </c>
      <c r="C232" t="s">
        <v>185</v>
      </c>
      <c r="D232" t="s">
        <v>15</v>
      </c>
      <c r="E232" t="s">
        <v>425</v>
      </c>
      <c r="F232">
        <v>6.6</v>
      </c>
      <c r="G232">
        <v>6.6</v>
      </c>
      <c r="H232">
        <v>4.8</v>
      </c>
      <c r="I232">
        <v>24.7</v>
      </c>
      <c r="J232">
        <v>29.2</v>
      </c>
      <c r="K232">
        <v>17.7</v>
      </c>
      <c r="L232">
        <v>8.9</v>
      </c>
      <c r="M232">
        <v>9.4</v>
      </c>
      <c r="N232">
        <v>36.799999999999997</v>
      </c>
      <c r="O232">
        <v>33.4</v>
      </c>
      <c r="P232">
        <v>33.4</v>
      </c>
      <c r="Q232">
        <v>10.3</v>
      </c>
      <c r="R232">
        <v>6.1</v>
      </c>
      <c r="S232">
        <v>11.8</v>
      </c>
      <c r="T232">
        <v>28.6</v>
      </c>
      <c r="U232">
        <v>25.4</v>
      </c>
      <c r="V232">
        <v>17.7</v>
      </c>
      <c r="W232">
        <v>7.4</v>
      </c>
      <c r="X232">
        <v>9.5</v>
      </c>
      <c r="Y232">
        <v>19.7</v>
      </c>
      <c r="Z232">
        <v>22.3</v>
      </c>
      <c r="AA232">
        <v>54.8</v>
      </c>
      <c r="AB232">
        <v>77.599999999999994</v>
      </c>
      <c r="AC232">
        <v>21.1</v>
      </c>
      <c r="AD232">
        <v>38.4</v>
      </c>
      <c r="AE232">
        <v>20.3</v>
      </c>
      <c r="AF232">
        <v>24.1</v>
      </c>
      <c r="AG232">
        <v>7.9</v>
      </c>
      <c r="AH232">
        <v>7</v>
      </c>
      <c r="AI232">
        <v>2.2999999999999998</v>
      </c>
      <c r="AJ232">
        <v>7</v>
      </c>
      <c r="AK232">
        <v>3.19</v>
      </c>
      <c r="AL232">
        <v>6.63</v>
      </c>
      <c r="AM232">
        <v>9.07</v>
      </c>
      <c r="AN232">
        <v>14.34</v>
      </c>
      <c r="AO232">
        <v>19.350000000000001</v>
      </c>
      <c r="AP232">
        <v>6.29</v>
      </c>
      <c r="AQ232">
        <v>11.91</v>
      </c>
      <c r="AR232">
        <v>30.67</v>
      </c>
      <c r="AS232">
        <v>13.05</v>
      </c>
      <c r="AT232">
        <v>10.1</v>
      </c>
      <c r="AU232">
        <v>7.69</v>
      </c>
      <c r="AV232">
        <v>10.82</v>
      </c>
      <c r="AW232">
        <v>12.5</v>
      </c>
      <c r="AX232">
        <v>8.6199999999999992</v>
      </c>
      <c r="AY232">
        <v>7.77</v>
      </c>
      <c r="AZ232">
        <v>3.98</v>
      </c>
      <c r="BA232">
        <v>4.46</v>
      </c>
      <c r="BB232">
        <v>4.08</v>
      </c>
      <c r="BC232">
        <v>6.33</v>
      </c>
      <c r="BD232">
        <v>10.83</v>
      </c>
      <c r="BE232">
        <v>6.72</v>
      </c>
      <c r="BF232">
        <v>12.59</v>
      </c>
      <c r="BG232" t="s">
        <v>426</v>
      </c>
    </row>
    <row r="233" spans="1:59" x14ac:dyDescent="0.25">
      <c r="A233" t="s">
        <v>114</v>
      </c>
      <c r="B233">
        <v>612</v>
      </c>
      <c r="C233" t="s">
        <v>115</v>
      </c>
      <c r="D233" t="s">
        <v>15</v>
      </c>
      <c r="E233" t="s">
        <v>462</v>
      </c>
      <c r="AH233">
        <v>3.78</v>
      </c>
      <c r="AI233">
        <v>3.47</v>
      </c>
      <c r="AJ233">
        <v>2.02</v>
      </c>
      <c r="AK233">
        <v>4.18</v>
      </c>
      <c r="AL233">
        <v>3.01</v>
      </c>
      <c r="AM233">
        <v>3.75</v>
      </c>
      <c r="AN233">
        <v>4.41</v>
      </c>
      <c r="AO233">
        <v>3.46</v>
      </c>
      <c r="AP233">
        <v>2.41</v>
      </c>
      <c r="AQ233">
        <v>3.06</v>
      </c>
      <c r="AR233">
        <v>9.32</v>
      </c>
      <c r="AS233">
        <v>3.38</v>
      </c>
      <c r="AT233">
        <v>3.1</v>
      </c>
      <c r="AU233">
        <v>2.14</v>
      </c>
      <c r="AV233">
        <v>2.65</v>
      </c>
      <c r="AW233">
        <v>0.18</v>
      </c>
      <c r="AX233">
        <v>1.04</v>
      </c>
      <c r="AY233">
        <v>2.25</v>
      </c>
      <c r="AZ233">
        <v>4.12</v>
      </c>
      <c r="BA233">
        <v>1.88</v>
      </c>
      <c r="BB233">
        <v>4.08</v>
      </c>
      <c r="BC233">
        <v>2.64</v>
      </c>
      <c r="BE233">
        <v>7.43</v>
      </c>
      <c r="BG233" t="s">
        <v>463</v>
      </c>
    </row>
    <row r="234" spans="1:59" x14ac:dyDescent="0.25">
      <c r="A234" t="s">
        <v>56</v>
      </c>
      <c r="B234">
        <v>913</v>
      </c>
      <c r="C234" t="s">
        <v>57</v>
      </c>
      <c r="D234" t="s">
        <v>15</v>
      </c>
      <c r="E234" t="s">
        <v>425</v>
      </c>
      <c r="F234">
        <v>0.2</v>
      </c>
      <c r="G234">
        <v>0</v>
      </c>
      <c r="H234">
        <v>0.1</v>
      </c>
      <c r="I234">
        <v>0.1</v>
      </c>
      <c r="J234">
        <v>0.3</v>
      </c>
      <c r="K234">
        <v>0.1</v>
      </c>
      <c r="L234">
        <v>0.2</v>
      </c>
      <c r="M234">
        <v>-0.1</v>
      </c>
      <c r="N234">
        <v>1.3</v>
      </c>
      <c r="O234">
        <v>0.5</v>
      </c>
      <c r="P234">
        <v>0.5</v>
      </c>
      <c r="Q234">
        <v>1.4</v>
      </c>
      <c r="R234">
        <v>4</v>
      </c>
      <c r="S234">
        <v>1.6</v>
      </c>
      <c r="T234">
        <v>0</v>
      </c>
      <c r="U234">
        <v>1.8</v>
      </c>
      <c r="V234">
        <v>6.2</v>
      </c>
      <c r="W234">
        <v>4.5</v>
      </c>
      <c r="X234">
        <v>0</v>
      </c>
      <c r="Y234">
        <v>0.4</v>
      </c>
      <c r="Z234">
        <v>2.9</v>
      </c>
      <c r="AA234">
        <v>88.5</v>
      </c>
      <c r="AB234">
        <v>1053.4000000000001</v>
      </c>
      <c r="AC234">
        <v>1415.1</v>
      </c>
      <c r="AD234">
        <v>2373.5</v>
      </c>
      <c r="AE234">
        <v>661.8</v>
      </c>
      <c r="AF234">
        <v>49.6</v>
      </c>
      <c r="AG234">
        <v>69.900000000000006</v>
      </c>
      <c r="AH234">
        <v>75.8</v>
      </c>
      <c r="AI234">
        <v>312.7</v>
      </c>
      <c r="AJ234">
        <v>164.9</v>
      </c>
      <c r="AK234">
        <v>56.8</v>
      </c>
      <c r="AL234">
        <v>38.9</v>
      </c>
      <c r="AM234">
        <v>22.8</v>
      </c>
      <c r="AN234">
        <v>19.600000000000001</v>
      </c>
      <c r="AO234">
        <v>11.9</v>
      </c>
      <c r="AP234">
        <v>6.1</v>
      </c>
      <c r="AQ234">
        <v>9.8000000000000007</v>
      </c>
      <c r="AR234">
        <v>17.7</v>
      </c>
      <c r="AS234">
        <v>14</v>
      </c>
      <c r="AT234">
        <v>9.06</v>
      </c>
      <c r="AU234">
        <v>62.22</v>
      </c>
      <c r="AV234">
        <v>67.97</v>
      </c>
      <c r="AW234">
        <v>18.8</v>
      </c>
      <c r="AX234">
        <v>18.66</v>
      </c>
      <c r="AY234">
        <v>12.21</v>
      </c>
      <c r="AZ234">
        <v>10.59</v>
      </c>
      <c r="BA234">
        <v>7.02</v>
      </c>
      <c r="BB234">
        <v>4.0599999999999996</v>
      </c>
      <c r="BC234">
        <v>6.36</v>
      </c>
      <c r="BD234">
        <v>4.2699999999999996</v>
      </c>
      <c r="BE234">
        <v>9.6199999999999992</v>
      </c>
      <c r="BF234">
        <v>17.22</v>
      </c>
      <c r="BG234" t="s">
        <v>426</v>
      </c>
    </row>
    <row r="235" spans="1:59" x14ac:dyDescent="0.25">
      <c r="A235" t="s">
        <v>70</v>
      </c>
      <c r="B235">
        <v>616</v>
      </c>
      <c r="C235" t="s">
        <v>71</v>
      </c>
      <c r="D235" t="s">
        <v>15</v>
      </c>
      <c r="E235" t="s">
        <v>416</v>
      </c>
      <c r="J235">
        <v>16.600000000000001</v>
      </c>
      <c r="K235">
        <v>21</v>
      </c>
      <c r="M235">
        <v>12.5</v>
      </c>
      <c r="N235">
        <v>7.2</v>
      </c>
      <c r="O235">
        <v>17.100000000000001</v>
      </c>
      <c r="P235">
        <v>10.7</v>
      </c>
      <c r="Q235">
        <v>11.3</v>
      </c>
      <c r="AC235">
        <v>7</v>
      </c>
      <c r="AD235">
        <v>6.2</v>
      </c>
      <c r="AE235">
        <v>2.8</v>
      </c>
      <c r="AF235">
        <v>2.2999999999999998</v>
      </c>
      <c r="AG235">
        <v>7.9</v>
      </c>
      <c r="AH235">
        <v>-0.1</v>
      </c>
      <c r="AI235">
        <v>6.1</v>
      </c>
      <c r="AJ235">
        <v>22.1</v>
      </c>
      <c r="AK235">
        <v>8.5</v>
      </c>
      <c r="AL235">
        <v>6.1</v>
      </c>
      <c r="AM235">
        <v>2.6</v>
      </c>
      <c r="AN235">
        <v>6.1</v>
      </c>
      <c r="AO235">
        <v>17.5</v>
      </c>
      <c r="AP235">
        <v>4.8899999999999997</v>
      </c>
      <c r="AQ235">
        <v>4.72</v>
      </c>
      <c r="AR235">
        <v>13.5</v>
      </c>
      <c r="AS235">
        <v>-1.5</v>
      </c>
      <c r="AT235">
        <v>12.7</v>
      </c>
      <c r="AU235">
        <v>8.4700000000000006</v>
      </c>
      <c r="AV235">
        <v>7.67</v>
      </c>
      <c r="AW235">
        <v>4.32</v>
      </c>
      <c r="AX235">
        <v>3.9</v>
      </c>
      <c r="AY235">
        <v>7.08</v>
      </c>
      <c r="AZ235">
        <v>8.42</v>
      </c>
      <c r="BA235">
        <v>9.52</v>
      </c>
      <c r="BB235">
        <v>4.05</v>
      </c>
      <c r="BC235">
        <v>2.0499999999999998</v>
      </c>
      <c r="BD235">
        <v>5.12</v>
      </c>
      <c r="BE235">
        <v>6.41</v>
      </c>
      <c r="BF235">
        <v>8.3000000000000007</v>
      </c>
      <c r="BG235" t="s">
        <v>418</v>
      </c>
    </row>
    <row r="236" spans="1:59" x14ac:dyDescent="0.25">
      <c r="A236" t="s">
        <v>220</v>
      </c>
      <c r="B236">
        <v>946</v>
      </c>
      <c r="C236" t="s">
        <v>3</v>
      </c>
      <c r="D236" t="s">
        <v>15</v>
      </c>
      <c r="E236" t="s">
        <v>416</v>
      </c>
      <c r="AB236">
        <v>443.88</v>
      </c>
      <c r="AC236">
        <v>386.53</v>
      </c>
      <c r="AD236">
        <v>125.83</v>
      </c>
      <c r="AE236">
        <v>61.99</v>
      </c>
      <c r="AF236">
        <v>26.64</v>
      </c>
      <c r="AG236">
        <v>17.170000000000002</v>
      </c>
      <c r="AH236">
        <v>16.02</v>
      </c>
      <c r="AI236">
        <v>6.09</v>
      </c>
      <c r="AJ236">
        <v>12.28</v>
      </c>
      <c r="AK236">
        <v>2.2200000000000002</v>
      </c>
      <c r="AL236">
        <v>2.73</v>
      </c>
      <c r="AM236">
        <v>0.32</v>
      </c>
      <c r="AN236">
        <v>0.65</v>
      </c>
      <c r="AO236">
        <v>4.97</v>
      </c>
      <c r="AP236">
        <v>6.86</v>
      </c>
      <c r="AQ236">
        <v>11.5</v>
      </c>
      <c r="AR236">
        <v>19.239999999999998</v>
      </c>
      <c r="AS236">
        <v>11.43</v>
      </c>
      <c r="AT236">
        <v>4.7300000000000004</v>
      </c>
      <c r="AU236">
        <v>8.27</v>
      </c>
      <c r="AV236">
        <v>6.19</v>
      </c>
      <c r="AW236">
        <v>0.56999999999999995</v>
      </c>
      <c r="AX236">
        <v>-0.85</v>
      </c>
      <c r="AY236">
        <v>-4.76</v>
      </c>
      <c r="AZ236">
        <v>-2.0299999999999998</v>
      </c>
      <c r="BA236">
        <v>1.1200000000000001</v>
      </c>
      <c r="BB236">
        <v>4.05</v>
      </c>
      <c r="BC236">
        <v>0.13</v>
      </c>
      <c r="BD236">
        <v>-3.4</v>
      </c>
      <c r="BE236">
        <v>14.33</v>
      </c>
      <c r="BF236">
        <v>57.35</v>
      </c>
      <c r="BG236" t="s">
        <v>418</v>
      </c>
    </row>
    <row r="237" spans="1:59" x14ac:dyDescent="0.25">
      <c r="A237" t="s">
        <v>91</v>
      </c>
      <c r="B237">
        <v>233</v>
      </c>
      <c r="C237" t="s">
        <v>92</v>
      </c>
      <c r="D237" t="s">
        <v>15</v>
      </c>
      <c r="E237" t="s">
        <v>416</v>
      </c>
      <c r="X237">
        <v>20.03</v>
      </c>
      <c r="Y237">
        <v>24.59</v>
      </c>
      <c r="Z237">
        <v>27.43</v>
      </c>
      <c r="AA237">
        <v>30.17</v>
      </c>
      <c r="AB237">
        <v>25.41</v>
      </c>
      <c r="AC237">
        <v>27.28</v>
      </c>
      <c r="AD237">
        <v>26.06</v>
      </c>
      <c r="AE237">
        <v>23.52</v>
      </c>
      <c r="AF237">
        <v>23.1</v>
      </c>
      <c r="AG237">
        <v>19.809999999999999</v>
      </c>
      <c r="AH237">
        <v>16.37</v>
      </c>
      <c r="AI237">
        <v>10.76</v>
      </c>
      <c r="AJ237">
        <v>5.43</v>
      </c>
      <c r="AK237">
        <v>4.1399999999999997</v>
      </c>
      <c r="AL237">
        <v>3.93</v>
      </c>
      <c r="AM237">
        <v>5.75</v>
      </c>
      <c r="AN237">
        <v>5.35</v>
      </c>
      <c r="AO237">
        <v>4.28</v>
      </c>
      <c r="AP237">
        <v>3.95</v>
      </c>
      <c r="AQ237">
        <v>4.3899999999999997</v>
      </c>
      <c r="AR237">
        <v>5.79</v>
      </c>
      <c r="AS237">
        <v>5.46</v>
      </c>
      <c r="AT237">
        <v>3.72</v>
      </c>
      <c r="AU237">
        <v>3.51</v>
      </c>
      <c r="AV237">
        <v>3.63</v>
      </c>
      <c r="AW237">
        <v>2.81</v>
      </c>
      <c r="AX237">
        <v>3.25</v>
      </c>
      <c r="AY237">
        <v>4.0599999999999996</v>
      </c>
      <c r="AZ237">
        <v>5.93</v>
      </c>
      <c r="BA237">
        <v>4.54</v>
      </c>
      <c r="BB237">
        <v>4.0199999999999996</v>
      </c>
      <c r="BC237">
        <v>5.7</v>
      </c>
      <c r="BD237">
        <v>-1.1299999999999999</v>
      </c>
      <c r="BE237">
        <v>5.13</v>
      </c>
      <c r="BF237">
        <v>14.74</v>
      </c>
      <c r="BG237" t="s">
        <v>419</v>
      </c>
    </row>
    <row r="238" spans="1:59" x14ac:dyDescent="0.25">
      <c r="A238" t="s">
        <v>218</v>
      </c>
      <c r="B238">
        <v>666</v>
      </c>
      <c r="C238" t="s">
        <v>219</v>
      </c>
      <c r="D238" t="s">
        <v>15</v>
      </c>
      <c r="E238" t="s">
        <v>16</v>
      </c>
      <c r="F238">
        <v>13.4</v>
      </c>
      <c r="G238">
        <v>13.4</v>
      </c>
      <c r="H238">
        <v>13.4</v>
      </c>
      <c r="I238">
        <v>13.4</v>
      </c>
      <c r="J238">
        <v>13.4</v>
      </c>
      <c r="K238">
        <v>14.21</v>
      </c>
      <c r="L238">
        <v>11.41</v>
      </c>
      <c r="M238">
        <v>16.690000000000001</v>
      </c>
      <c r="N238">
        <v>13.48</v>
      </c>
      <c r="O238">
        <v>16</v>
      </c>
      <c r="P238">
        <v>19.63</v>
      </c>
      <c r="Q238">
        <v>11.85</v>
      </c>
      <c r="R238">
        <v>14.4</v>
      </c>
      <c r="S238">
        <v>15.06</v>
      </c>
      <c r="T238">
        <v>11.57</v>
      </c>
      <c r="U238">
        <v>14.99</v>
      </c>
      <c r="V238">
        <v>15.69</v>
      </c>
      <c r="W238">
        <v>12.03</v>
      </c>
      <c r="X238">
        <v>12.4</v>
      </c>
      <c r="Y238">
        <v>14.67</v>
      </c>
      <c r="Z238">
        <v>11.97</v>
      </c>
      <c r="AA238">
        <v>17.3</v>
      </c>
      <c r="AB238">
        <v>18.09</v>
      </c>
      <c r="AC238">
        <v>10.68</v>
      </c>
      <c r="AD238">
        <v>8.3000000000000007</v>
      </c>
      <c r="AE238">
        <v>9.7200000000000006</v>
      </c>
      <c r="AF238">
        <v>8.89</v>
      </c>
      <c r="AG238">
        <v>8.3800000000000008</v>
      </c>
      <c r="AH238">
        <v>8.24</v>
      </c>
      <c r="AI238">
        <v>7.77</v>
      </c>
      <c r="AJ238">
        <v>6.06</v>
      </c>
      <c r="AK238">
        <v>7.97</v>
      </c>
      <c r="AL238">
        <v>12.21</v>
      </c>
      <c r="AM238">
        <v>6.34</v>
      </c>
      <c r="AN238">
        <v>4.6399999999999997</v>
      </c>
      <c r="AO238">
        <v>3.64</v>
      </c>
      <c r="AP238">
        <v>6.34</v>
      </c>
      <c r="AQ238">
        <v>9.18</v>
      </c>
      <c r="AR238">
        <v>10.69</v>
      </c>
      <c r="AS238">
        <v>5.83</v>
      </c>
      <c r="AT238">
        <v>3.31</v>
      </c>
      <c r="AU238">
        <v>6.01</v>
      </c>
      <c r="AV238">
        <v>5.47</v>
      </c>
      <c r="AW238">
        <v>5</v>
      </c>
      <c r="AX238">
        <v>4.57</v>
      </c>
      <c r="AY238">
        <v>4.3</v>
      </c>
      <c r="AZ238">
        <v>6.21</v>
      </c>
      <c r="BA238">
        <v>4.46</v>
      </c>
      <c r="BB238">
        <v>4.01</v>
      </c>
      <c r="BC238">
        <v>5.19</v>
      </c>
      <c r="BD238">
        <v>4.9800000000000004</v>
      </c>
      <c r="BE238">
        <v>6.05</v>
      </c>
      <c r="BF238">
        <v>8.31</v>
      </c>
      <c r="BG238" t="s">
        <v>17</v>
      </c>
    </row>
    <row r="239" spans="1:59" x14ac:dyDescent="0.25">
      <c r="A239" t="s">
        <v>333</v>
      </c>
      <c r="B239">
        <v>936</v>
      </c>
      <c r="C239" t="s">
        <v>334</v>
      </c>
      <c r="D239" t="s">
        <v>15</v>
      </c>
      <c r="E239" t="s">
        <v>416</v>
      </c>
      <c r="Q239">
        <v>40.5</v>
      </c>
      <c r="R239">
        <v>22.5</v>
      </c>
      <c r="S239">
        <v>36.9</v>
      </c>
      <c r="T239">
        <v>45.9</v>
      </c>
      <c r="U239">
        <v>79.8</v>
      </c>
      <c r="V239">
        <v>93.8</v>
      </c>
      <c r="W239">
        <v>132.30000000000001</v>
      </c>
      <c r="X239">
        <v>177.8</v>
      </c>
      <c r="Y239">
        <v>1200</v>
      </c>
      <c r="Z239">
        <v>469.2</v>
      </c>
      <c r="AA239">
        <v>155.4</v>
      </c>
      <c r="AB239">
        <v>164.6</v>
      </c>
      <c r="AC239">
        <v>34.4</v>
      </c>
      <c r="AD239">
        <v>21.4</v>
      </c>
      <c r="AE239">
        <v>11.5</v>
      </c>
      <c r="AF239">
        <v>18.309999999999999</v>
      </c>
      <c r="AG239">
        <v>13.28</v>
      </c>
      <c r="AH239">
        <v>8.1199999999999992</v>
      </c>
      <c r="AI239">
        <v>9.89</v>
      </c>
      <c r="AJ239">
        <v>18.43</v>
      </c>
      <c r="AK239">
        <v>11.06</v>
      </c>
      <c r="AL239">
        <v>6.81</v>
      </c>
      <c r="AM239">
        <v>6.58</v>
      </c>
      <c r="AN239">
        <v>7.31</v>
      </c>
      <c r="AO239">
        <v>9.07</v>
      </c>
      <c r="AP239">
        <v>5.3</v>
      </c>
      <c r="AQ239">
        <v>2.67</v>
      </c>
      <c r="AR239">
        <v>9.65</v>
      </c>
      <c r="AS239">
        <v>-0.28999999999999998</v>
      </c>
      <c r="AT239">
        <v>10.130000000000001</v>
      </c>
      <c r="AU239">
        <v>5.56</v>
      </c>
      <c r="AV239">
        <v>3.8</v>
      </c>
      <c r="AW239">
        <v>3.1</v>
      </c>
      <c r="AX239">
        <v>0.13</v>
      </c>
      <c r="AY239">
        <v>-1.25</v>
      </c>
      <c r="AZ239">
        <v>-0.97</v>
      </c>
      <c r="BA239">
        <v>2.5499999999999998</v>
      </c>
      <c r="BB239">
        <v>4.01</v>
      </c>
      <c r="BC239">
        <v>1.2</v>
      </c>
      <c r="BD239">
        <v>2.6</v>
      </c>
      <c r="BE239">
        <v>0.06</v>
      </c>
      <c r="BF239">
        <v>18.95</v>
      </c>
      <c r="BG239" t="s">
        <v>418</v>
      </c>
    </row>
    <row r="240" spans="1:59" x14ac:dyDescent="0.25">
      <c r="A240" t="s">
        <v>306</v>
      </c>
      <c r="B240">
        <v>922</v>
      </c>
      <c r="C240" t="s">
        <v>307</v>
      </c>
      <c r="D240" t="s">
        <v>15</v>
      </c>
      <c r="E240" t="s">
        <v>416</v>
      </c>
      <c r="AC240">
        <v>1932.7</v>
      </c>
      <c r="AD240">
        <v>393.3</v>
      </c>
      <c r="AE240">
        <v>208.8</v>
      </c>
      <c r="AF240">
        <v>50.4</v>
      </c>
      <c r="AG240">
        <v>36</v>
      </c>
      <c r="AH240">
        <v>10.5</v>
      </c>
      <c r="AI240">
        <v>47.5</v>
      </c>
      <c r="AJ240">
        <v>54.2</v>
      </c>
      <c r="AK240">
        <v>33.6</v>
      </c>
      <c r="AL240">
        <v>35.700000000000003</v>
      </c>
      <c r="AM240">
        <v>15.4</v>
      </c>
      <c r="AN240">
        <v>14.4</v>
      </c>
      <c r="AO240">
        <v>18</v>
      </c>
      <c r="AP240">
        <v>16.7</v>
      </c>
      <c r="AQ240">
        <v>11.6</v>
      </c>
      <c r="AR240">
        <v>13.7</v>
      </c>
      <c r="AS240">
        <v>19.62</v>
      </c>
      <c r="AT240">
        <v>13.54</v>
      </c>
      <c r="AU240">
        <v>10.92</v>
      </c>
      <c r="AV240">
        <v>5.03</v>
      </c>
      <c r="AW240">
        <v>9.07</v>
      </c>
      <c r="AX240">
        <v>7.74</v>
      </c>
      <c r="AY240">
        <v>10.93</v>
      </c>
      <c r="AZ240">
        <v>7.03</v>
      </c>
      <c r="BA240">
        <v>4.76</v>
      </c>
      <c r="BB240">
        <v>3.98</v>
      </c>
      <c r="BC240">
        <v>4.67</v>
      </c>
      <c r="BD240">
        <v>3.02</v>
      </c>
      <c r="BE240">
        <v>5.4</v>
      </c>
      <c r="BF240">
        <v>6.66</v>
      </c>
      <c r="BG240" t="s">
        <v>419</v>
      </c>
    </row>
    <row r="241" spans="1:59" x14ac:dyDescent="0.25">
      <c r="A241" t="s">
        <v>286</v>
      </c>
      <c r="B241">
        <v>566</v>
      </c>
      <c r="C241" t="s">
        <v>287</v>
      </c>
      <c r="D241" t="s">
        <v>15</v>
      </c>
      <c r="E241" t="s">
        <v>416</v>
      </c>
      <c r="F241">
        <v>7.7</v>
      </c>
      <c r="G241">
        <v>7.7</v>
      </c>
      <c r="H241">
        <v>3.3</v>
      </c>
      <c r="I241">
        <v>9.3000000000000007</v>
      </c>
      <c r="J241">
        <v>38.700000000000003</v>
      </c>
      <c r="K241">
        <v>10.199999999999999</v>
      </c>
      <c r="L241">
        <v>13.6</v>
      </c>
      <c r="M241">
        <v>5.4</v>
      </c>
      <c r="N241">
        <v>13.9</v>
      </c>
      <c r="O241">
        <v>25.3</v>
      </c>
      <c r="P241">
        <v>33.9</v>
      </c>
      <c r="Q241">
        <v>27.5</v>
      </c>
      <c r="R241">
        <v>14.2</v>
      </c>
      <c r="S241">
        <v>8.1</v>
      </c>
      <c r="T241">
        <v>45.4</v>
      </c>
      <c r="U241">
        <v>25.7</v>
      </c>
      <c r="V241">
        <v>-9.6999999999999993</v>
      </c>
      <c r="W241">
        <v>0</v>
      </c>
      <c r="X241">
        <v>3.7</v>
      </c>
      <c r="Y241">
        <v>7.6</v>
      </c>
      <c r="Z241">
        <v>20.3</v>
      </c>
      <c r="AA241">
        <v>25.3</v>
      </c>
      <c r="AB241">
        <v>6.1</v>
      </c>
      <c r="AC241">
        <v>6.5</v>
      </c>
      <c r="AD241">
        <v>6.5</v>
      </c>
      <c r="AE241">
        <v>7.88</v>
      </c>
      <c r="AF241">
        <v>8.2100000000000009</v>
      </c>
      <c r="AG241">
        <v>8.74</v>
      </c>
      <c r="AH241">
        <v>9.2200000000000006</v>
      </c>
      <c r="AI241">
        <v>7.49</v>
      </c>
      <c r="AJ241">
        <v>6.91</v>
      </c>
      <c r="AK241">
        <v>7.29</v>
      </c>
      <c r="AL241">
        <v>3.73</v>
      </c>
      <c r="AM241">
        <v>3.82</v>
      </c>
      <c r="AN241">
        <v>3.8</v>
      </c>
      <c r="AO241">
        <v>7.53</v>
      </c>
      <c r="AP241">
        <v>5.96</v>
      </c>
      <c r="AQ241">
        <v>2.2999999999999998</v>
      </c>
      <c r="AR241">
        <v>4.6500000000000004</v>
      </c>
      <c r="AS241">
        <v>1.67</v>
      </c>
      <c r="AT241">
        <v>5.17</v>
      </c>
      <c r="AU241">
        <v>5.08</v>
      </c>
      <c r="AV241">
        <v>4.12</v>
      </c>
      <c r="AW241">
        <v>1.75</v>
      </c>
      <c r="AX241">
        <v>2.5499999999999998</v>
      </c>
      <c r="AY241">
        <v>-1.1499999999999999</v>
      </c>
      <c r="AZ241">
        <v>0.38</v>
      </c>
      <c r="BA241">
        <v>2.74</v>
      </c>
      <c r="BB241">
        <v>3.97</v>
      </c>
      <c r="BC241">
        <v>2.4</v>
      </c>
      <c r="BD241">
        <v>0.91</v>
      </c>
      <c r="BE241">
        <v>2.57</v>
      </c>
      <c r="BF241">
        <v>6.31</v>
      </c>
      <c r="BG241" t="s">
        <v>419</v>
      </c>
    </row>
    <row r="242" spans="1:59" x14ac:dyDescent="0.25">
      <c r="A242" t="s">
        <v>298</v>
      </c>
      <c r="B242">
        <v>288</v>
      </c>
      <c r="C242" t="s">
        <v>299</v>
      </c>
      <c r="D242" t="s">
        <v>15</v>
      </c>
      <c r="E242" t="s">
        <v>16</v>
      </c>
      <c r="F242">
        <v>-0.86</v>
      </c>
      <c r="G242">
        <v>0</v>
      </c>
      <c r="H242">
        <v>12.5</v>
      </c>
      <c r="I242">
        <v>12.96</v>
      </c>
      <c r="J242">
        <v>27.87</v>
      </c>
      <c r="K242">
        <v>6.41</v>
      </c>
      <c r="L242">
        <v>1.2</v>
      </c>
      <c r="M242">
        <v>11.9</v>
      </c>
      <c r="N242">
        <v>9.57</v>
      </c>
      <c r="O242">
        <v>30.1</v>
      </c>
      <c r="P242">
        <v>23.88</v>
      </c>
      <c r="Q242">
        <v>13.86</v>
      </c>
      <c r="R242">
        <v>5.29</v>
      </c>
      <c r="S242">
        <v>14.07</v>
      </c>
      <c r="T242">
        <v>19.82</v>
      </c>
      <c r="U242">
        <v>25.37</v>
      </c>
      <c r="V242">
        <v>31.38</v>
      </c>
      <c r="W242">
        <v>21.65</v>
      </c>
      <c r="X242">
        <v>23.49</v>
      </c>
      <c r="Y242">
        <v>26.15</v>
      </c>
      <c r="Z242">
        <v>38.159999999999997</v>
      </c>
      <c r="AA242">
        <v>23.96</v>
      </c>
      <c r="AB242">
        <v>15.27</v>
      </c>
      <c r="AC242">
        <v>18.440000000000001</v>
      </c>
      <c r="AD242">
        <v>20.350000000000001</v>
      </c>
      <c r="AE242">
        <v>13.56</v>
      </c>
      <c r="AF242">
        <v>9.6199999999999992</v>
      </c>
      <c r="AG242">
        <v>6.99</v>
      </c>
      <c r="AH242">
        <v>11.6</v>
      </c>
      <c r="AI242">
        <v>6.7</v>
      </c>
      <c r="AJ242">
        <v>9.0299999999999994</v>
      </c>
      <c r="AK242">
        <v>7.26</v>
      </c>
      <c r="AL242">
        <v>10.49</v>
      </c>
      <c r="AM242">
        <v>14.22</v>
      </c>
      <c r="AN242">
        <v>4.29</v>
      </c>
      <c r="AO242">
        <v>6.86</v>
      </c>
      <c r="AP242">
        <v>9.52</v>
      </c>
      <c r="AQ242">
        <v>8.19</v>
      </c>
      <c r="AR242">
        <v>10.17</v>
      </c>
      <c r="AS242">
        <v>2.59</v>
      </c>
      <c r="AT242">
        <v>4.67</v>
      </c>
      <c r="AU242">
        <v>8.24</v>
      </c>
      <c r="AV242">
        <v>3.68</v>
      </c>
      <c r="AW242">
        <v>2.67</v>
      </c>
      <c r="AX242">
        <v>5</v>
      </c>
      <c r="AY242">
        <v>3.13</v>
      </c>
      <c r="AZ242">
        <v>4.08</v>
      </c>
      <c r="BA242">
        <v>3.6</v>
      </c>
      <c r="BB242">
        <v>3.96</v>
      </c>
      <c r="BC242">
        <v>2.76</v>
      </c>
      <c r="BD242">
        <v>1.77</v>
      </c>
      <c r="BE242">
        <v>4.79</v>
      </c>
      <c r="BF242">
        <v>9.77</v>
      </c>
      <c r="BG242" t="s">
        <v>17</v>
      </c>
    </row>
    <row r="243" spans="1:59" x14ac:dyDescent="0.25">
      <c r="A243" t="s">
        <v>48</v>
      </c>
      <c r="B243">
        <v>918</v>
      </c>
      <c r="C243" t="s">
        <v>49</v>
      </c>
      <c r="D243" t="s">
        <v>15</v>
      </c>
      <c r="E243" t="s">
        <v>462</v>
      </c>
      <c r="V243">
        <v>0.9</v>
      </c>
      <c r="W243">
        <v>-0.3</v>
      </c>
      <c r="X243">
        <v>1.99</v>
      </c>
      <c r="Y243">
        <v>0.19</v>
      </c>
      <c r="Z243">
        <v>11.48</v>
      </c>
      <c r="AA243">
        <v>296.33999999999997</v>
      </c>
      <c r="AB243">
        <v>-60.67</v>
      </c>
      <c r="AC243">
        <v>-82.85</v>
      </c>
      <c r="AD243">
        <v>1146.3</v>
      </c>
      <c r="AE243">
        <v>55.72</v>
      </c>
      <c r="AF243">
        <v>132.68</v>
      </c>
      <c r="AG243">
        <v>971.2</v>
      </c>
      <c r="AH243">
        <v>16.989999999999998</v>
      </c>
      <c r="AI243">
        <v>2.8</v>
      </c>
      <c r="AJ243">
        <v>17.53</v>
      </c>
      <c r="AK243">
        <v>3.67</v>
      </c>
      <c r="AL243">
        <v>1.29</v>
      </c>
      <c r="AM243">
        <v>4.9400000000000004</v>
      </c>
      <c r="AN243">
        <v>5.97</v>
      </c>
      <c r="AO243">
        <v>8.11</v>
      </c>
      <c r="AP243">
        <v>12.89</v>
      </c>
      <c r="AQ243">
        <v>7.57</v>
      </c>
      <c r="AR243">
        <v>10.32</v>
      </c>
      <c r="AS243">
        <v>-6.89</v>
      </c>
      <c r="AT243">
        <v>8.93</v>
      </c>
      <c r="AU243">
        <v>9.58</v>
      </c>
      <c r="AV243">
        <v>4.08</v>
      </c>
      <c r="AW243">
        <v>-1.63</v>
      </c>
      <c r="AX243">
        <v>-1.25</v>
      </c>
      <c r="AY243">
        <v>-1.98</v>
      </c>
      <c r="AZ243">
        <v>-3.11</v>
      </c>
      <c r="BA243">
        <v>4.9800000000000004</v>
      </c>
      <c r="BB243">
        <v>3.95</v>
      </c>
      <c r="BC243">
        <v>3.07</v>
      </c>
      <c r="BD243">
        <v>-1.9</v>
      </c>
      <c r="BE243">
        <v>15.29</v>
      </c>
      <c r="BF243">
        <v>38.76</v>
      </c>
      <c r="BG243" t="s">
        <v>463</v>
      </c>
    </row>
    <row r="244" spans="1:59" x14ac:dyDescent="0.25">
      <c r="A244" t="s">
        <v>250</v>
      </c>
      <c r="B244">
        <v>688</v>
      </c>
      <c r="C244" t="s">
        <v>251</v>
      </c>
      <c r="D244" t="s">
        <v>15</v>
      </c>
      <c r="E244" t="s">
        <v>16</v>
      </c>
      <c r="F244">
        <v>4.7</v>
      </c>
      <c r="G244">
        <v>15.7</v>
      </c>
      <c r="H244">
        <v>7.1</v>
      </c>
      <c r="I244">
        <v>5.4</v>
      </c>
      <c r="J244">
        <v>21.7</v>
      </c>
      <c r="K244">
        <v>3.3</v>
      </c>
      <c r="L244">
        <v>4.5</v>
      </c>
      <c r="M244">
        <v>2</v>
      </c>
      <c r="N244">
        <v>2</v>
      </c>
      <c r="O244">
        <v>2</v>
      </c>
      <c r="P244">
        <v>2</v>
      </c>
      <c r="Q244">
        <v>4.2</v>
      </c>
      <c r="R244">
        <v>17.690000000000001</v>
      </c>
      <c r="S244">
        <v>28.2</v>
      </c>
      <c r="T244">
        <v>30.04</v>
      </c>
      <c r="U244">
        <v>30.78</v>
      </c>
      <c r="V244">
        <v>40.49</v>
      </c>
      <c r="W244">
        <v>164.12</v>
      </c>
      <c r="X244">
        <v>58.51</v>
      </c>
      <c r="Y244">
        <v>42.08</v>
      </c>
      <c r="Z244">
        <v>43.72</v>
      </c>
      <c r="AA244">
        <v>33.26</v>
      </c>
      <c r="AB244">
        <v>45.08</v>
      </c>
      <c r="AC244">
        <v>42.26</v>
      </c>
      <c r="AD244">
        <v>63.12</v>
      </c>
      <c r="AE244">
        <v>47.67</v>
      </c>
      <c r="AF244">
        <v>48.49</v>
      </c>
      <c r="AG244">
        <v>7.36</v>
      </c>
      <c r="AH244">
        <v>1.49</v>
      </c>
      <c r="AI244">
        <v>2.87</v>
      </c>
      <c r="AJ244">
        <v>12.71</v>
      </c>
      <c r="AK244">
        <v>9.06</v>
      </c>
      <c r="AL244">
        <v>16.77</v>
      </c>
      <c r="AM244">
        <v>13.45</v>
      </c>
      <c r="AN244">
        <v>12.63</v>
      </c>
      <c r="AO244">
        <v>6.43</v>
      </c>
      <c r="AP244">
        <v>13.24</v>
      </c>
      <c r="AQ244">
        <v>8.16</v>
      </c>
      <c r="AR244">
        <v>14.5</v>
      </c>
      <c r="AS244">
        <v>3.75</v>
      </c>
      <c r="AT244">
        <v>12.47</v>
      </c>
      <c r="AU244">
        <v>11.15</v>
      </c>
      <c r="AV244">
        <v>2.6</v>
      </c>
      <c r="AW244">
        <v>4.2699999999999996</v>
      </c>
      <c r="AX244">
        <v>2.56</v>
      </c>
      <c r="AY244">
        <v>3.55</v>
      </c>
      <c r="AZ244">
        <v>17.45</v>
      </c>
      <c r="BA244">
        <v>15.11</v>
      </c>
      <c r="BB244">
        <v>3.92</v>
      </c>
      <c r="BC244">
        <v>2.79</v>
      </c>
      <c r="BD244">
        <v>3.63</v>
      </c>
      <c r="BE244">
        <v>5.69</v>
      </c>
      <c r="BF244">
        <v>10.28</v>
      </c>
      <c r="BG244" t="s">
        <v>17</v>
      </c>
    </row>
    <row r="245" spans="1:59" x14ac:dyDescent="0.25">
      <c r="A245" t="s">
        <v>286</v>
      </c>
      <c r="B245">
        <v>566</v>
      </c>
      <c r="C245" t="s">
        <v>287</v>
      </c>
      <c r="D245" t="s">
        <v>15</v>
      </c>
      <c r="E245" t="s">
        <v>441</v>
      </c>
      <c r="AJ245">
        <v>6.8</v>
      </c>
      <c r="AK245">
        <v>5.9</v>
      </c>
      <c r="AL245">
        <v>3.3</v>
      </c>
      <c r="AM245">
        <v>2.5</v>
      </c>
      <c r="AN245">
        <v>4.2</v>
      </c>
      <c r="AO245">
        <v>6.2</v>
      </c>
      <c r="AP245">
        <v>5.4</v>
      </c>
      <c r="AQ245">
        <v>2.9</v>
      </c>
      <c r="AR245">
        <v>5.8</v>
      </c>
      <c r="AS245">
        <v>4.2</v>
      </c>
      <c r="AT245">
        <v>3.6</v>
      </c>
      <c r="AU245">
        <v>4.3</v>
      </c>
      <c r="AV245">
        <v>3.7</v>
      </c>
      <c r="AW245">
        <v>2.9</v>
      </c>
      <c r="AX245">
        <v>3</v>
      </c>
      <c r="AY245">
        <v>2.1</v>
      </c>
      <c r="AZ245">
        <v>1.9</v>
      </c>
      <c r="BA245">
        <v>2.9</v>
      </c>
      <c r="BB245">
        <v>3.92</v>
      </c>
      <c r="BC245">
        <v>3.03</v>
      </c>
      <c r="BD245">
        <v>3.22</v>
      </c>
      <c r="BE245">
        <v>3.59</v>
      </c>
      <c r="BF245">
        <v>4.43</v>
      </c>
      <c r="BG245" t="s">
        <v>450</v>
      </c>
    </row>
    <row r="246" spans="1:59" x14ac:dyDescent="0.25">
      <c r="A246" t="s">
        <v>235</v>
      </c>
      <c r="B246">
        <v>273</v>
      </c>
      <c r="C246" t="s">
        <v>2</v>
      </c>
      <c r="D246" t="s">
        <v>15</v>
      </c>
      <c r="E246" t="s">
        <v>416</v>
      </c>
      <c r="O246">
        <v>12.3</v>
      </c>
      <c r="P246">
        <v>17.2</v>
      </c>
      <c r="Q246">
        <v>17.8</v>
      </c>
      <c r="R246">
        <v>47.4</v>
      </c>
      <c r="S246">
        <v>135.30000000000001</v>
      </c>
      <c r="T246">
        <v>66.7</v>
      </c>
      <c r="U246">
        <v>49.4</v>
      </c>
      <c r="V246">
        <v>159.1</v>
      </c>
      <c r="W246">
        <v>116.8</v>
      </c>
      <c r="X246">
        <v>112.6</v>
      </c>
      <c r="Y246">
        <v>6.2</v>
      </c>
      <c r="Z246">
        <v>28.7</v>
      </c>
      <c r="AA246">
        <v>24.4</v>
      </c>
      <c r="AB246">
        <v>19.2</v>
      </c>
      <c r="AC246">
        <v>19.2</v>
      </c>
      <c r="AD246">
        <v>17.899999999999999</v>
      </c>
      <c r="AE246">
        <v>40.1</v>
      </c>
      <c r="AF246">
        <v>39.299999999999997</v>
      </c>
      <c r="AG246">
        <v>25.8</v>
      </c>
      <c r="AH246">
        <v>14.4</v>
      </c>
      <c r="AI246">
        <v>11.8</v>
      </c>
      <c r="AJ246">
        <v>25.2</v>
      </c>
      <c r="AK246">
        <v>8.9</v>
      </c>
      <c r="AL246">
        <v>7.6</v>
      </c>
      <c r="AM246">
        <v>15.9</v>
      </c>
      <c r="AN246">
        <v>5.38</v>
      </c>
      <c r="AO246">
        <v>3.93</v>
      </c>
      <c r="AP246">
        <v>4.47</v>
      </c>
      <c r="AQ246">
        <v>3.02</v>
      </c>
      <c r="AR246">
        <v>4.8899999999999997</v>
      </c>
      <c r="AS246">
        <v>2.4500000000000002</v>
      </c>
      <c r="AT246">
        <v>3.2</v>
      </c>
      <c r="AU246">
        <v>2.19</v>
      </c>
      <c r="AV246">
        <v>2.5099999999999998</v>
      </c>
      <c r="AW246">
        <v>2.8</v>
      </c>
      <c r="AX246">
        <v>2.9</v>
      </c>
      <c r="AY246">
        <v>1.87</v>
      </c>
      <c r="AZ246">
        <v>1.72</v>
      </c>
      <c r="BA246">
        <v>3.91</v>
      </c>
      <c r="BB246">
        <v>3.91</v>
      </c>
      <c r="BC246">
        <v>2.4300000000000002</v>
      </c>
      <c r="BD246">
        <v>2.6</v>
      </c>
      <c r="BE246">
        <v>13.71</v>
      </c>
      <c r="BF246">
        <v>5.49</v>
      </c>
      <c r="BG246" t="s">
        <v>418</v>
      </c>
    </row>
    <row r="247" spans="1:59" x14ac:dyDescent="0.25">
      <c r="A247" t="s">
        <v>112</v>
      </c>
      <c r="B247">
        <v>243</v>
      </c>
      <c r="C247" t="s">
        <v>113</v>
      </c>
      <c r="D247" t="s">
        <v>15</v>
      </c>
      <c r="E247" t="s">
        <v>416</v>
      </c>
      <c r="F247">
        <v>-1</v>
      </c>
      <c r="G247">
        <v>3.7</v>
      </c>
      <c r="H247">
        <v>7</v>
      </c>
      <c r="I247">
        <v>3.5</v>
      </c>
      <c r="J247">
        <v>34.799999999999997</v>
      </c>
      <c r="K247">
        <v>4.5999999999999996</v>
      </c>
      <c r="L247">
        <v>3.5</v>
      </c>
      <c r="M247">
        <v>-0.6</v>
      </c>
      <c r="N247">
        <v>1.3</v>
      </c>
      <c r="AA247">
        <v>7.95</v>
      </c>
      <c r="AB247">
        <v>14.27</v>
      </c>
      <c r="AC247">
        <v>14.12</v>
      </c>
      <c r="AD247">
        <v>8.93</v>
      </c>
      <c r="AE247">
        <v>17.29</v>
      </c>
      <c r="AF247">
        <v>8.52</v>
      </c>
      <c r="AG247">
        <v>8.1999999999999993</v>
      </c>
      <c r="AH247">
        <v>4.95</v>
      </c>
      <c r="AI247">
        <v>5.5</v>
      </c>
      <c r="AJ247">
        <v>8.5299999999999994</v>
      </c>
      <c r="AK247">
        <v>6.74</v>
      </c>
      <c r="AL247">
        <v>12.96</v>
      </c>
      <c r="AM247">
        <v>36.82</v>
      </c>
      <c r="AN247">
        <v>25.26</v>
      </c>
      <c r="AO247">
        <v>9.7899999999999991</v>
      </c>
      <c r="AP247">
        <v>11.82</v>
      </c>
      <c r="AQ247">
        <v>3.6</v>
      </c>
      <c r="AR247">
        <v>5.44</v>
      </c>
      <c r="AS247">
        <v>8.0299999999999994</v>
      </c>
      <c r="AT247">
        <v>10.72</v>
      </c>
      <c r="AU247">
        <v>13.79</v>
      </c>
      <c r="AV247">
        <v>1.98</v>
      </c>
      <c r="AW247">
        <v>2.78</v>
      </c>
      <c r="AX247">
        <v>2.94</v>
      </c>
      <c r="AY247">
        <v>-4.4800000000000004</v>
      </c>
      <c r="AZ247">
        <v>2</v>
      </c>
      <c r="BA247">
        <v>5.32</v>
      </c>
      <c r="BB247">
        <v>3.9</v>
      </c>
      <c r="BC247">
        <v>-2.25</v>
      </c>
      <c r="BD247">
        <v>2.2000000000000002</v>
      </c>
      <c r="BE247">
        <v>6.47</v>
      </c>
      <c r="BF247">
        <v>11.07</v>
      </c>
      <c r="BG247" t="s">
        <v>419</v>
      </c>
    </row>
    <row r="248" spans="1:59" x14ac:dyDescent="0.25">
      <c r="A248" t="s">
        <v>298</v>
      </c>
      <c r="B248">
        <v>288</v>
      </c>
      <c r="C248" t="s">
        <v>299</v>
      </c>
      <c r="D248" t="s">
        <v>15</v>
      </c>
      <c r="E248" t="s">
        <v>425</v>
      </c>
      <c r="F248">
        <v>-1.9</v>
      </c>
      <c r="G248">
        <v>8.5</v>
      </c>
      <c r="H248">
        <v>11</v>
      </c>
      <c r="I248">
        <v>21.8</v>
      </c>
      <c r="J248">
        <v>24.7</v>
      </c>
      <c r="K248">
        <v>4.5999999999999996</v>
      </c>
      <c r="L248">
        <v>4.2</v>
      </c>
      <c r="M248">
        <v>11.2</v>
      </c>
      <c r="N248">
        <v>12.9</v>
      </c>
      <c r="O248">
        <v>29.6</v>
      </c>
      <c r="P248">
        <v>18.899999999999999</v>
      </c>
      <c r="Q248">
        <v>10.4</v>
      </c>
      <c r="R248">
        <v>3.5</v>
      </c>
      <c r="S248">
        <v>17.100000000000001</v>
      </c>
      <c r="T248">
        <v>28.9</v>
      </c>
      <c r="U248">
        <v>27.5</v>
      </c>
      <c r="V248">
        <v>43.6</v>
      </c>
      <c r="W248">
        <v>23.8</v>
      </c>
      <c r="X248">
        <v>23.8</v>
      </c>
      <c r="Y248">
        <v>20.399999999999999</v>
      </c>
      <c r="Z248">
        <v>46.4</v>
      </c>
      <c r="AA248">
        <v>19.899999999999999</v>
      </c>
      <c r="AB248">
        <v>14.9</v>
      </c>
      <c r="AC248">
        <v>17.2</v>
      </c>
      <c r="AD248">
        <v>21.1</v>
      </c>
      <c r="AE248">
        <v>14.3</v>
      </c>
      <c r="AF248">
        <v>5.2</v>
      </c>
      <c r="AG248">
        <v>3.8</v>
      </c>
      <c r="AH248">
        <v>11.73</v>
      </c>
      <c r="AI248">
        <v>3.12</v>
      </c>
      <c r="AJ248">
        <v>8.67</v>
      </c>
      <c r="AK248">
        <v>4.1100000000000003</v>
      </c>
      <c r="AL248">
        <v>10.89</v>
      </c>
      <c r="AM248">
        <v>22.79</v>
      </c>
      <c r="AN248">
        <v>7.66</v>
      </c>
      <c r="AO248">
        <v>5.74</v>
      </c>
      <c r="AP248">
        <v>15.67</v>
      </c>
      <c r="AQ248">
        <v>17.41</v>
      </c>
      <c r="AR248">
        <v>15.82</v>
      </c>
      <c r="AS248">
        <v>0.6</v>
      </c>
      <c r="AT248">
        <v>8.51</v>
      </c>
      <c r="AU248">
        <v>13.33</v>
      </c>
      <c r="AV248">
        <v>-1.89</v>
      </c>
      <c r="AW248">
        <v>3.22</v>
      </c>
      <c r="AX248">
        <v>6.45</v>
      </c>
      <c r="AY248">
        <v>2.95</v>
      </c>
      <c r="AZ248">
        <v>5.86</v>
      </c>
      <c r="BA248">
        <v>5.74</v>
      </c>
      <c r="BB248">
        <v>3.9</v>
      </c>
      <c r="BC248">
        <v>1.1599999999999999</v>
      </c>
      <c r="BD248">
        <v>1.21</v>
      </c>
      <c r="BE248">
        <v>9.2200000000000006</v>
      </c>
      <c r="BF248">
        <v>16.649999999999999</v>
      </c>
      <c r="BG248" t="s">
        <v>426</v>
      </c>
    </row>
    <row r="249" spans="1:59" x14ac:dyDescent="0.25">
      <c r="A249" t="s">
        <v>333</v>
      </c>
      <c r="B249">
        <v>936</v>
      </c>
      <c r="C249" t="s">
        <v>334</v>
      </c>
      <c r="D249" t="s">
        <v>15</v>
      </c>
      <c r="E249" t="s">
        <v>425</v>
      </c>
      <c r="V249">
        <v>0.4</v>
      </c>
      <c r="W249">
        <v>0.2</v>
      </c>
      <c r="X249">
        <v>-0.2</v>
      </c>
      <c r="Y249">
        <v>0.1</v>
      </c>
      <c r="Z249">
        <v>11</v>
      </c>
      <c r="AA249">
        <v>51.92</v>
      </c>
      <c r="AB249">
        <v>7.47</v>
      </c>
      <c r="AC249">
        <v>20.58</v>
      </c>
      <c r="AD249">
        <v>17.16</v>
      </c>
      <c r="AE249">
        <v>12.53</v>
      </c>
      <c r="AF249">
        <v>4.1100000000000003</v>
      </c>
      <c r="AG249">
        <v>5.68</v>
      </c>
      <c r="AH249">
        <v>5.84</v>
      </c>
      <c r="AI249">
        <v>2.72</v>
      </c>
      <c r="AJ249">
        <v>5.25</v>
      </c>
      <c r="AK249">
        <v>5.89</v>
      </c>
      <c r="AL249">
        <v>1.43</v>
      </c>
      <c r="AM249">
        <v>3.38</v>
      </c>
      <c r="AN249">
        <v>4.8</v>
      </c>
      <c r="AO249">
        <v>-1.37</v>
      </c>
      <c r="AP249">
        <v>1.42</v>
      </c>
      <c r="AQ249">
        <v>3.99</v>
      </c>
      <c r="AR249">
        <v>7.67</v>
      </c>
      <c r="AS249">
        <v>-3.23</v>
      </c>
      <c r="AT249">
        <v>1.61</v>
      </c>
      <c r="AU249">
        <v>6.06</v>
      </c>
      <c r="AV249">
        <v>4.1900000000000004</v>
      </c>
      <c r="AW249">
        <v>3.51</v>
      </c>
      <c r="AX249">
        <v>-0.78</v>
      </c>
      <c r="AY249">
        <v>-0.28999999999999998</v>
      </c>
      <c r="AZ249">
        <v>-2.78</v>
      </c>
      <c r="BA249">
        <v>3.97</v>
      </c>
      <c r="BB249">
        <v>3.9</v>
      </c>
      <c r="BC249">
        <v>4</v>
      </c>
      <c r="BD249">
        <v>2.52</v>
      </c>
      <c r="BE249">
        <v>1.83</v>
      </c>
      <c r="BF249">
        <v>17.670000000000002</v>
      </c>
      <c r="BG249" t="s">
        <v>426</v>
      </c>
    </row>
    <row r="250" spans="1:59" x14ac:dyDescent="0.25">
      <c r="A250" t="s">
        <v>160</v>
      </c>
      <c r="B250">
        <v>268</v>
      </c>
      <c r="C250" t="s">
        <v>161</v>
      </c>
      <c r="D250" t="s">
        <v>15</v>
      </c>
      <c r="E250" t="s">
        <v>441</v>
      </c>
      <c r="AL250">
        <v>8.42</v>
      </c>
      <c r="AM250">
        <v>7.7</v>
      </c>
      <c r="AN250">
        <v>7.64</v>
      </c>
      <c r="AO250">
        <v>7.88</v>
      </c>
      <c r="AP250">
        <v>5.99</v>
      </c>
      <c r="AQ250">
        <v>6.59</v>
      </c>
      <c r="AR250">
        <v>9.91</v>
      </c>
      <c r="AS250">
        <v>7.18</v>
      </c>
      <c r="AT250">
        <v>3.96</v>
      </c>
      <c r="AU250">
        <v>5.58</v>
      </c>
      <c r="AV250">
        <v>6.15</v>
      </c>
      <c r="AW250">
        <v>5.69</v>
      </c>
      <c r="AX250">
        <v>5.93</v>
      </c>
      <c r="AY250">
        <v>4.83</v>
      </c>
      <c r="AZ250">
        <v>3.55</v>
      </c>
      <c r="BA250">
        <v>3.96</v>
      </c>
      <c r="BB250">
        <v>3.85</v>
      </c>
      <c r="BC250">
        <v>4.04</v>
      </c>
      <c r="BD250">
        <v>3.98</v>
      </c>
      <c r="BE250">
        <v>4.59</v>
      </c>
      <c r="BF250">
        <v>7.92</v>
      </c>
      <c r="BG250" t="s">
        <v>442</v>
      </c>
    </row>
    <row r="251" spans="1:59" x14ac:dyDescent="0.25">
      <c r="A251" t="s">
        <v>76</v>
      </c>
      <c r="B251">
        <v>156</v>
      </c>
      <c r="C251" t="s">
        <v>1</v>
      </c>
      <c r="D251" t="s">
        <v>15</v>
      </c>
      <c r="E251" t="s">
        <v>462</v>
      </c>
      <c r="F251">
        <v>2.48</v>
      </c>
      <c r="G251">
        <v>1.93</v>
      </c>
      <c r="H251">
        <v>4.47</v>
      </c>
      <c r="I251">
        <v>11.12</v>
      </c>
      <c r="J251">
        <v>18.989999999999998</v>
      </c>
      <c r="K251">
        <v>11.37</v>
      </c>
      <c r="L251">
        <v>5.0999999999999996</v>
      </c>
      <c r="M251">
        <v>7.81</v>
      </c>
      <c r="N251">
        <v>9.25</v>
      </c>
      <c r="O251">
        <v>14.55</v>
      </c>
      <c r="P251">
        <v>13.38</v>
      </c>
      <c r="Q251">
        <v>10.18</v>
      </c>
      <c r="R251">
        <v>6.71</v>
      </c>
      <c r="S251">
        <v>3.46</v>
      </c>
      <c r="T251">
        <v>4.54</v>
      </c>
      <c r="U251">
        <v>2.72</v>
      </c>
      <c r="V251">
        <v>0.87</v>
      </c>
      <c r="W251">
        <v>2.78</v>
      </c>
      <c r="X251">
        <v>4.33</v>
      </c>
      <c r="Y251">
        <v>2.0299999999999998</v>
      </c>
      <c r="Z251">
        <v>0.28999999999999998</v>
      </c>
      <c r="AA251">
        <v>-1.04</v>
      </c>
      <c r="AB251">
        <v>0.47</v>
      </c>
      <c r="AC251">
        <v>3.63</v>
      </c>
      <c r="AD251">
        <v>6.06</v>
      </c>
      <c r="AE251">
        <v>7.37</v>
      </c>
      <c r="AF251">
        <v>0.4</v>
      </c>
      <c r="AG251">
        <v>0.71</v>
      </c>
      <c r="AH251">
        <v>0.38</v>
      </c>
      <c r="AI251">
        <v>1.79</v>
      </c>
      <c r="AJ251">
        <v>4.32</v>
      </c>
      <c r="AK251">
        <v>0.97</v>
      </c>
      <c r="AL251">
        <v>0.06</v>
      </c>
      <c r="AM251">
        <v>-1.22</v>
      </c>
      <c r="AN251">
        <v>3.2</v>
      </c>
      <c r="AO251">
        <v>1.64</v>
      </c>
      <c r="AP251">
        <v>2.27</v>
      </c>
      <c r="AQ251">
        <v>1.54</v>
      </c>
      <c r="AR251">
        <v>4.3499999999999996</v>
      </c>
      <c r="AS251">
        <v>-3.5</v>
      </c>
      <c r="AT251">
        <v>1.5</v>
      </c>
      <c r="AU251">
        <v>6.94</v>
      </c>
      <c r="AV251">
        <v>1.1000000000000001</v>
      </c>
      <c r="AW251">
        <v>0.41</v>
      </c>
      <c r="AX251">
        <v>2.4900000000000002</v>
      </c>
      <c r="AY251">
        <v>-0.84</v>
      </c>
      <c r="AZ251">
        <v>-0.2</v>
      </c>
      <c r="BA251">
        <v>3.13</v>
      </c>
      <c r="BB251">
        <v>3.85</v>
      </c>
      <c r="BC251">
        <v>-0.12</v>
      </c>
      <c r="BD251">
        <v>-0.46</v>
      </c>
      <c r="BE251">
        <v>13.88</v>
      </c>
      <c r="BF251">
        <v>13.49</v>
      </c>
      <c r="BG251" t="s">
        <v>463</v>
      </c>
    </row>
    <row r="252" spans="1:59" x14ac:dyDescent="0.25">
      <c r="A252" t="s">
        <v>351</v>
      </c>
      <c r="B252">
        <v>923</v>
      </c>
      <c r="C252" t="s">
        <v>352</v>
      </c>
      <c r="D252" t="s">
        <v>15</v>
      </c>
      <c r="E252" t="s">
        <v>16</v>
      </c>
      <c r="AC252">
        <v>2600.7199999999998</v>
      </c>
      <c r="AD252">
        <v>350.36</v>
      </c>
      <c r="AE252">
        <v>612.48</v>
      </c>
      <c r="AF252">
        <v>418.47</v>
      </c>
      <c r="AG252">
        <v>87.96</v>
      </c>
      <c r="AH252">
        <v>43.17</v>
      </c>
      <c r="AI252">
        <v>27.45</v>
      </c>
      <c r="AJ252">
        <v>32.85</v>
      </c>
      <c r="AK252">
        <v>38.549999999999997</v>
      </c>
      <c r="AL252">
        <v>12.23</v>
      </c>
      <c r="AM252">
        <v>16.260000000000002</v>
      </c>
      <c r="AN252">
        <v>7.13</v>
      </c>
      <c r="AO252">
        <v>7.09</v>
      </c>
      <c r="AP252">
        <v>9.99</v>
      </c>
      <c r="AQ252">
        <v>13.14</v>
      </c>
      <c r="AR252">
        <v>20.51</v>
      </c>
      <c r="AS252">
        <v>7.44</v>
      </c>
      <c r="AT252">
        <v>6.9</v>
      </c>
      <c r="AU252">
        <v>12.47</v>
      </c>
      <c r="AV252">
        <v>5.83</v>
      </c>
      <c r="AW252">
        <v>5.04</v>
      </c>
      <c r="AX252">
        <v>6.03</v>
      </c>
      <c r="AY252">
        <v>5.47</v>
      </c>
      <c r="AZ252">
        <v>6.04</v>
      </c>
      <c r="BA252">
        <v>7.31</v>
      </c>
      <c r="BB252">
        <v>3.83</v>
      </c>
      <c r="BC252">
        <v>7.79</v>
      </c>
      <c r="BD252">
        <v>8.59</v>
      </c>
      <c r="BE252">
        <v>8.92</v>
      </c>
      <c r="BF252">
        <v>7.67</v>
      </c>
      <c r="BG252" t="s">
        <v>17</v>
      </c>
    </row>
    <row r="253" spans="1:59" x14ac:dyDescent="0.25">
      <c r="A253" t="s">
        <v>235</v>
      </c>
      <c r="B253">
        <v>273</v>
      </c>
      <c r="C253" t="s">
        <v>2</v>
      </c>
      <c r="D253" t="s">
        <v>15</v>
      </c>
      <c r="E253" t="s">
        <v>441</v>
      </c>
      <c r="P253">
        <v>27.05</v>
      </c>
      <c r="Q253">
        <v>29.52</v>
      </c>
      <c r="R253">
        <v>59.15</v>
      </c>
      <c r="S253">
        <v>102.8</v>
      </c>
      <c r="T253">
        <v>65.989999999999995</v>
      </c>
      <c r="U253">
        <v>58.01</v>
      </c>
      <c r="V253">
        <v>86.54</v>
      </c>
      <c r="W253">
        <v>131.80000000000001</v>
      </c>
      <c r="X253">
        <v>111.73</v>
      </c>
      <c r="Y253">
        <v>20.010000000000002</v>
      </c>
      <c r="Z253">
        <v>26.29</v>
      </c>
      <c r="AA253">
        <v>23.04</v>
      </c>
      <c r="AB253">
        <v>14.85</v>
      </c>
      <c r="AC253">
        <v>10.55</v>
      </c>
      <c r="AD253">
        <v>7.32</v>
      </c>
      <c r="AE253">
        <v>34.619999999999997</v>
      </c>
      <c r="AF253">
        <v>33.229999999999997</v>
      </c>
      <c r="AG253">
        <v>19.91</v>
      </c>
      <c r="AH253">
        <v>16.13</v>
      </c>
      <c r="AI253">
        <v>17.149999999999999</v>
      </c>
      <c r="AJ253">
        <v>9.7200000000000006</v>
      </c>
      <c r="AK253">
        <v>6.47</v>
      </c>
      <c r="AL253">
        <v>4.49</v>
      </c>
      <c r="AM253">
        <v>3.86</v>
      </c>
      <c r="AN253">
        <v>3.82</v>
      </c>
      <c r="AO253">
        <v>3.54</v>
      </c>
      <c r="AP253">
        <v>3.34</v>
      </c>
      <c r="AQ253">
        <v>3.84</v>
      </c>
      <c r="AR253">
        <v>4.72</v>
      </c>
      <c r="AS253">
        <v>5.01</v>
      </c>
      <c r="AT253">
        <v>3.89</v>
      </c>
      <c r="AU253">
        <v>3.21</v>
      </c>
      <c r="AV253">
        <v>3.42</v>
      </c>
      <c r="AW253">
        <v>2.72</v>
      </c>
      <c r="AX253">
        <v>3.18</v>
      </c>
      <c r="AY253">
        <v>2.36</v>
      </c>
      <c r="AZ253">
        <v>2.97</v>
      </c>
      <c r="BA253">
        <v>4.68</v>
      </c>
      <c r="BB253">
        <v>3.82</v>
      </c>
      <c r="BC253">
        <v>3.71</v>
      </c>
      <c r="BD253">
        <v>3.2</v>
      </c>
      <c r="BE253">
        <v>3.86</v>
      </c>
      <c r="BF253">
        <v>5.95</v>
      </c>
      <c r="BG253" t="s">
        <v>442</v>
      </c>
    </row>
    <row r="254" spans="1:59" x14ac:dyDescent="0.25">
      <c r="A254" t="s">
        <v>410</v>
      </c>
      <c r="B254">
        <v>654</v>
      </c>
      <c r="C254" t="s">
        <v>411</v>
      </c>
      <c r="D254" t="s">
        <v>15</v>
      </c>
      <c r="E254" t="s">
        <v>16</v>
      </c>
      <c r="AO254">
        <v>2.9</v>
      </c>
      <c r="AP254">
        <v>4.3</v>
      </c>
      <c r="AQ254">
        <v>4.5999999999999996</v>
      </c>
      <c r="AR254">
        <v>8</v>
      </c>
      <c r="AS254">
        <v>8</v>
      </c>
      <c r="AT254">
        <v>4.9000000000000004</v>
      </c>
      <c r="AU254">
        <v>6.2</v>
      </c>
      <c r="AV254">
        <v>5.5</v>
      </c>
      <c r="AW254">
        <v>1.7</v>
      </c>
      <c r="AX254">
        <v>2.1</v>
      </c>
      <c r="AY254">
        <v>1.9</v>
      </c>
      <c r="AZ254">
        <v>2.6</v>
      </c>
      <c r="BA254">
        <v>5.0999999999999996</v>
      </c>
      <c r="BB254">
        <v>3.8</v>
      </c>
      <c r="BC254">
        <v>3.3</v>
      </c>
      <c r="BD254">
        <v>1.1000000000000001</v>
      </c>
      <c r="BE254">
        <v>1.3</v>
      </c>
      <c r="BG254" t="s">
        <v>397</v>
      </c>
    </row>
    <row r="255" spans="1:59" x14ac:dyDescent="0.25">
      <c r="A255" t="s">
        <v>154</v>
      </c>
      <c r="B255">
        <v>258</v>
      </c>
      <c r="C255" t="s">
        <v>155</v>
      </c>
      <c r="D255" t="s">
        <v>15</v>
      </c>
      <c r="E255" t="s">
        <v>16</v>
      </c>
      <c r="F255">
        <v>2.34</v>
      </c>
      <c r="G255">
        <v>-2.4900000000000002</v>
      </c>
      <c r="H255">
        <v>-3.77</v>
      </c>
      <c r="I255">
        <v>12.01</v>
      </c>
      <c r="J255">
        <v>19.68</v>
      </c>
      <c r="K255">
        <v>12.92</v>
      </c>
      <c r="L255">
        <v>10.73</v>
      </c>
      <c r="M255">
        <v>12.61</v>
      </c>
      <c r="N255">
        <v>7.84</v>
      </c>
      <c r="O255">
        <v>11.58</v>
      </c>
      <c r="P255">
        <v>10.75</v>
      </c>
      <c r="Q255">
        <v>11.39</v>
      </c>
      <c r="R255">
        <v>0.1</v>
      </c>
      <c r="S255">
        <v>3.59</v>
      </c>
      <c r="T255">
        <v>3.28</v>
      </c>
      <c r="U255">
        <v>19.22</v>
      </c>
      <c r="V255">
        <v>32.81</v>
      </c>
      <c r="W255">
        <v>10.83</v>
      </c>
      <c r="X255">
        <v>10.32</v>
      </c>
      <c r="Y255">
        <v>12.92</v>
      </c>
      <c r="Z255">
        <v>41.03</v>
      </c>
      <c r="AA255">
        <v>35.06</v>
      </c>
      <c r="AB255">
        <v>10.23</v>
      </c>
      <c r="AC255">
        <v>13.36</v>
      </c>
      <c r="AD255">
        <v>12.53</v>
      </c>
      <c r="AE255">
        <v>8.41</v>
      </c>
      <c r="AF255">
        <v>11.06</v>
      </c>
      <c r="AG255">
        <v>9.24</v>
      </c>
      <c r="AH255">
        <v>6.62</v>
      </c>
      <c r="AI255">
        <v>5.21</v>
      </c>
      <c r="AJ255">
        <v>5.98</v>
      </c>
      <c r="AK255">
        <v>7.28</v>
      </c>
      <c r="AL255">
        <v>8.1300000000000008</v>
      </c>
      <c r="AM255">
        <v>5.6</v>
      </c>
      <c r="AN255">
        <v>7.57</v>
      </c>
      <c r="AO255">
        <v>9.1</v>
      </c>
      <c r="AP255">
        <v>6.56</v>
      </c>
      <c r="AQ255">
        <v>6.83</v>
      </c>
      <c r="AR255">
        <v>11.36</v>
      </c>
      <c r="AS255">
        <v>1.87</v>
      </c>
      <c r="AT255">
        <v>3.86</v>
      </c>
      <c r="AU255">
        <v>6.21</v>
      </c>
      <c r="AV255">
        <v>3.78</v>
      </c>
      <c r="AW255">
        <v>4.34</v>
      </c>
      <c r="AX255">
        <v>3.42</v>
      </c>
      <c r="AY255">
        <v>2.39</v>
      </c>
      <c r="AZ255">
        <v>4.45</v>
      </c>
      <c r="BA255">
        <v>4.43</v>
      </c>
      <c r="BB255">
        <v>3.75</v>
      </c>
      <c r="BC255">
        <v>3.7</v>
      </c>
      <c r="BD255">
        <v>3.21</v>
      </c>
      <c r="BE255">
        <v>4.26</v>
      </c>
      <c r="BF255">
        <v>6.89</v>
      </c>
      <c r="BG255" t="s">
        <v>17</v>
      </c>
    </row>
    <row r="256" spans="1:59" x14ac:dyDescent="0.25">
      <c r="A256" t="s">
        <v>304</v>
      </c>
      <c r="B256">
        <v>968</v>
      </c>
      <c r="C256" t="s">
        <v>305</v>
      </c>
      <c r="D256" t="s">
        <v>15</v>
      </c>
      <c r="E256" t="s">
        <v>425</v>
      </c>
      <c r="F256">
        <v>1.1000000000000001</v>
      </c>
      <c r="G256">
        <v>1.5</v>
      </c>
      <c r="H256">
        <v>0.6</v>
      </c>
      <c r="I256">
        <v>1.2</v>
      </c>
      <c r="J256">
        <v>1.7</v>
      </c>
      <c r="K256">
        <v>0.4</v>
      </c>
      <c r="L256">
        <v>0.6</v>
      </c>
      <c r="M256">
        <v>0.9</v>
      </c>
      <c r="N256">
        <v>0.9</v>
      </c>
      <c r="O256">
        <v>0.8</v>
      </c>
      <c r="P256">
        <v>4</v>
      </c>
      <c r="Q256">
        <v>1.6</v>
      </c>
      <c r="R256">
        <v>33.5</v>
      </c>
      <c r="S256">
        <v>9.8000000000000007</v>
      </c>
      <c r="T256">
        <v>-11.3</v>
      </c>
      <c r="U256">
        <v>1.2</v>
      </c>
      <c r="V256">
        <v>1.3</v>
      </c>
      <c r="W256">
        <v>1.7</v>
      </c>
      <c r="X256">
        <v>2.1</v>
      </c>
      <c r="Y256">
        <v>1.6</v>
      </c>
      <c r="Z256">
        <v>4.5</v>
      </c>
      <c r="AA256">
        <v>198.8</v>
      </c>
      <c r="AB256">
        <v>236.93</v>
      </c>
      <c r="AC256">
        <v>248.85</v>
      </c>
      <c r="AD256">
        <v>136.18</v>
      </c>
      <c r="AE256">
        <v>31.72</v>
      </c>
      <c r="AF256">
        <v>36.39</v>
      </c>
      <c r="AG256">
        <v>151.31</v>
      </c>
      <c r="AH256">
        <v>48.49</v>
      </c>
      <c r="AI256">
        <v>27.92</v>
      </c>
      <c r="AJ256">
        <v>43.76</v>
      </c>
      <c r="AK256">
        <v>35.950000000000003</v>
      </c>
      <c r="AL256">
        <v>18.5</v>
      </c>
      <c r="AM256">
        <v>14.83</v>
      </c>
      <c r="AN256">
        <v>9.56</v>
      </c>
      <c r="AO256">
        <v>6.16</v>
      </c>
      <c r="AP256">
        <v>3.9</v>
      </c>
      <c r="AQ256">
        <v>3.9</v>
      </c>
      <c r="AR256">
        <v>9.2200000000000006</v>
      </c>
      <c r="AS256">
        <v>3.26</v>
      </c>
      <c r="AT256">
        <v>2.34</v>
      </c>
      <c r="AU256">
        <v>6.02</v>
      </c>
      <c r="AV256">
        <v>1.91</v>
      </c>
      <c r="AW256">
        <v>2.96</v>
      </c>
      <c r="AX256">
        <v>-1.63</v>
      </c>
      <c r="AY256">
        <v>-3.8</v>
      </c>
      <c r="AZ256">
        <v>-2.58</v>
      </c>
      <c r="BA256">
        <v>2.48</v>
      </c>
      <c r="BB256">
        <v>3.75</v>
      </c>
      <c r="BC256">
        <v>4.7</v>
      </c>
      <c r="BD256">
        <v>4.8</v>
      </c>
      <c r="BE256">
        <v>2.81</v>
      </c>
      <c r="BF256">
        <v>15.73</v>
      </c>
      <c r="BG256" t="s">
        <v>439</v>
      </c>
    </row>
    <row r="257" spans="1:59" x14ac:dyDescent="0.25">
      <c r="A257" t="s">
        <v>184</v>
      </c>
      <c r="B257">
        <v>343</v>
      </c>
      <c r="C257" t="s">
        <v>185</v>
      </c>
      <c r="D257" t="s">
        <v>15</v>
      </c>
      <c r="E257" t="s">
        <v>16</v>
      </c>
      <c r="F257">
        <v>14.73</v>
      </c>
      <c r="G257">
        <v>0</v>
      </c>
      <c r="H257">
        <v>0</v>
      </c>
      <c r="I257">
        <v>25</v>
      </c>
      <c r="J257">
        <v>26.67</v>
      </c>
      <c r="K257">
        <v>17.54</v>
      </c>
      <c r="L257">
        <v>7.46</v>
      </c>
      <c r="M257">
        <v>13.89</v>
      </c>
      <c r="N257">
        <v>32.93</v>
      </c>
      <c r="O257">
        <v>30.28</v>
      </c>
      <c r="P257">
        <v>26.76</v>
      </c>
      <c r="Q257">
        <v>12.78</v>
      </c>
      <c r="R257">
        <v>7.39</v>
      </c>
      <c r="S257">
        <v>11.01</v>
      </c>
      <c r="T257">
        <v>27.69</v>
      </c>
      <c r="U257">
        <v>25.89</v>
      </c>
      <c r="V257">
        <v>14.91</v>
      </c>
      <c r="W257">
        <v>6.49</v>
      </c>
      <c r="X257">
        <v>8.19</v>
      </c>
      <c r="Y257">
        <v>14.17</v>
      </c>
      <c r="Z257">
        <v>21.94</v>
      </c>
      <c r="AA257">
        <v>51.46</v>
      </c>
      <c r="AB257">
        <v>77.260000000000005</v>
      </c>
      <c r="AC257">
        <v>21.92</v>
      </c>
      <c r="AD257">
        <v>35.24</v>
      </c>
      <c r="AE257">
        <v>19.940000000000001</v>
      </c>
      <c r="AF257">
        <v>26.43</v>
      </c>
      <c r="AG257">
        <v>9.6999999999999993</v>
      </c>
      <c r="AH257">
        <v>8.56</v>
      </c>
      <c r="AI257">
        <v>5.9</v>
      </c>
      <c r="AJ257">
        <v>8.07</v>
      </c>
      <c r="AK257">
        <v>6.84</v>
      </c>
      <c r="AL257">
        <v>7.06</v>
      </c>
      <c r="AM257">
        <v>10.130000000000001</v>
      </c>
      <c r="AN257">
        <v>13.53</v>
      </c>
      <c r="AO257">
        <v>15.1</v>
      </c>
      <c r="AP257">
        <v>8.52</v>
      </c>
      <c r="AQ257">
        <v>9.2899999999999991</v>
      </c>
      <c r="AR257">
        <v>22.01</v>
      </c>
      <c r="AS257">
        <v>9.58</v>
      </c>
      <c r="AT257">
        <v>12.59</v>
      </c>
      <c r="AU257">
        <v>7.53</v>
      </c>
      <c r="AV257">
        <v>6.88</v>
      </c>
      <c r="AW257">
        <v>9.35</v>
      </c>
      <c r="AX257">
        <v>8.3000000000000007</v>
      </c>
      <c r="AY257">
        <v>3.68</v>
      </c>
      <c r="AZ257">
        <v>2.35</v>
      </c>
      <c r="BA257">
        <v>4.38</v>
      </c>
      <c r="BB257">
        <v>3.73</v>
      </c>
      <c r="BC257">
        <v>3.91</v>
      </c>
      <c r="BD257">
        <v>5.23</v>
      </c>
      <c r="BE257">
        <v>5.86</v>
      </c>
      <c r="BF257">
        <v>10.35</v>
      </c>
      <c r="BG257" t="s">
        <v>17</v>
      </c>
    </row>
    <row r="258" spans="1:59" x14ac:dyDescent="0.25">
      <c r="A258" t="s">
        <v>335</v>
      </c>
      <c r="B258">
        <v>961</v>
      </c>
      <c r="C258" t="s">
        <v>336</v>
      </c>
      <c r="D258" t="s">
        <v>15</v>
      </c>
      <c r="E258" t="s">
        <v>416</v>
      </c>
      <c r="F258">
        <v>6.2</v>
      </c>
      <c r="G258">
        <v>10.6</v>
      </c>
      <c r="H258">
        <v>0.8</v>
      </c>
      <c r="I258">
        <v>22</v>
      </c>
      <c r="J258">
        <v>43.2</v>
      </c>
      <c r="K258">
        <v>6.2</v>
      </c>
      <c r="L258">
        <v>15.9</v>
      </c>
      <c r="M258">
        <v>10.6</v>
      </c>
      <c r="N258">
        <v>14.3</v>
      </c>
      <c r="O258">
        <v>20.8</v>
      </c>
      <c r="P258">
        <v>4.5999999999999996</v>
      </c>
      <c r="Q258">
        <v>14.21</v>
      </c>
      <c r="R258">
        <v>8.1999999999999993</v>
      </c>
      <c r="S258">
        <v>4.88</v>
      </c>
      <c r="T258">
        <v>6.66</v>
      </c>
      <c r="U258">
        <v>8.44</v>
      </c>
      <c r="V258">
        <v>2.56</v>
      </c>
      <c r="W258">
        <v>3.56</v>
      </c>
      <c r="X258">
        <v>6.83</v>
      </c>
      <c r="Y258">
        <v>7.62</v>
      </c>
      <c r="Z258">
        <v>15.08</v>
      </c>
      <c r="AA258">
        <v>18.71</v>
      </c>
      <c r="AB258">
        <v>7.47</v>
      </c>
      <c r="AC258">
        <v>5.7</v>
      </c>
      <c r="AD258">
        <v>1.83</v>
      </c>
      <c r="AE258">
        <v>2.38</v>
      </c>
      <c r="AF258">
        <v>2.1</v>
      </c>
      <c r="AG258">
        <v>-0.69</v>
      </c>
      <c r="AH258">
        <v>-1.85</v>
      </c>
      <c r="AI258">
        <v>-1.64</v>
      </c>
      <c r="AJ258">
        <v>0.77</v>
      </c>
      <c r="AK258">
        <v>3.93</v>
      </c>
      <c r="AL258">
        <v>2.77</v>
      </c>
      <c r="AM258">
        <v>4.32</v>
      </c>
      <c r="AN258">
        <v>0.14000000000000001</v>
      </c>
      <c r="AO258">
        <v>0.35</v>
      </c>
      <c r="AP258">
        <v>3.5</v>
      </c>
      <c r="AQ258">
        <v>4.03</v>
      </c>
      <c r="AR258">
        <v>6.86</v>
      </c>
      <c r="AS258">
        <v>-5.36</v>
      </c>
      <c r="AT258">
        <v>-0.15</v>
      </c>
      <c r="AU258">
        <v>8.7200000000000006</v>
      </c>
      <c r="AV258">
        <v>1.37</v>
      </c>
      <c r="AW258">
        <v>-0.78</v>
      </c>
      <c r="AX258">
        <v>-0.86</v>
      </c>
      <c r="AY258">
        <v>-2.5499999999999998</v>
      </c>
      <c r="AZ258">
        <v>0.85</v>
      </c>
      <c r="BA258">
        <v>2.48</v>
      </c>
      <c r="BB258">
        <v>3.72</v>
      </c>
      <c r="BC258">
        <v>3.11</v>
      </c>
      <c r="BD258">
        <v>-1.1100000000000001</v>
      </c>
      <c r="BE258">
        <v>11.08</v>
      </c>
      <c r="BF258">
        <v>23.79</v>
      </c>
      <c r="BG258" t="s">
        <v>418</v>
      </c>
    </row>
    <row r="259" spans="1:59" x14ac:dyDescent="0.25">
      <c r="A259" t="s">
        <v>337</v>
      </c>
      <c r="B259">
        <v>144</v>
      </c>
      <c r="C259" t="s">
        <v>338</v>
      </c>
      <c r="D259" t="s">
        <v>15</v>
      </c>
      <c r="E259" t="s">
        <v>416</v>
      </c>
      <c r="F259">
        <v>2</v>
      </c>
      <c r="G259">
        <v>8.9</v>
      </c>
      <c r="H259">
        <v>3.6</v>
      </c>
      <c r="I259">
        <v>4.4000000000000004</v>
      </c>
      <c r="J259">
        <v>45.9</v>
      </c>
      <c r="K259">
        <v>23.5</v>
      </c>
      <c r="L259">
        <v>13.8</v>
      </c>
      <c r="M259">
        <v>15.9</v>
      </c>
      <c r="N259">
        <v>13.6</v>
      </c>
      <c r="O259">
        <v>45.7</v>
      </c>
      <c r="P259">
        <v>16</v>
      </c>
      <c r="Q259">
        <v>12.1</v>
      </c>
      <c r="R259">
        <v>14.1</v>
      </c>
      <c r="S259">
        <v>4.5999999999999996</v>
      </c>
      <c r="T259">
        <v>0</v>
      </c>
      <c r="U259">
        <v>29.8</v>
      </c>
      <c r="V259">
        <v>10.4</v>
      </c>
      <c r="W259">
        <v>-4</v>
      </c>
      <c r="X259">
        <v>4.3</v>
      </c>
      <c r="Z259">
        <v>3.4</v>
      </c>
      <c r="AA259">
        <v>8.1999999999999993</v>
      </c>
      <c r="AB259">
        <v>1.4</v>
      </c>
      <c r="AC259">
        <v>6.7</v>
      </c>
      <c r="AD259">
        <v>21.9</v>
      </c>
      <c r="AE259">
        <v>1</v>
      </c>
      <c r="AH259">
        <v>4.2</v>
      </c>
      <c r="AI259">
        <v>-1.7</v>
      </c>
      <c r="AJ259">
        <v>149.1</v>
      </c>
      <c r="AK259">
        <v>3.3</v>
      </c>
      <c r="AL259">
        <v>2.2000000000000002</v>
      </c>
      <c r="AM259">
        <v>8</v>
      </c>
      <c r="AN259">
        <v>4.5999999999999996</v>
      </c>
      <c r="AO259">
        <v>3.9</v>
      </c>
      <c r="AW259">
        <v>5.78</v>
      </c>
      <c r="AX259">
        <v>3.43</v>
      </c>
      <c r="AY259">
        <v>4.5999999999999996</v>
      </c>
      <c r="AZ259">
        <v>4.59</v>
      </c>
      <c r="BA259">
        <v>6.73</v>
      </c>
      <c r="BB259">
        <v>3.72</v>
      </c>
      <c r="BC259">
        <v>2.92</v>
      </c>
      <c r="BD259">
        <v>-0.13</v>
      </c>
      <c r="BE259">
        <v>16.98</v>
      </c>
      <c r="BF259">
        <v>32.93</v>
      </c>
      <c r="BG259" t="s">
        <v>419</v>
      </c>
    </row>
    <row r="260" spans="1:59" x14ac:dyDescent="0.25">
      <c r="A260" t="s">
        <v>266</v>
      </c>
      <c r="B260">
        <v>278</v>
      </c>
      <c r="C260" t="s">
        <v>267</v>
      </c>
      <c r="D260" t="s">
        <v>15</v>
      </c>
      <c r="E260" t="s">
        <v>462</v>
      </c>
      <c r="AQ260">
        <v>12.03</v>
      </c>
      <c r="AR260">
        <v>21.73</v>
      </c>
      <c r="AS260">
        <v>-2.35</v>
      </c>
      <c r="AT260">
        <v>14.56</v>
      </c>
      <c r="AU260">
        <v>20.92</v>
      </c>
      <c r="AV260">
        <v>5.94</v>
      </c>
      <c r="AW260">
        <v>4.49</v>
      </c>
      <c r="AX260">
        <v>8.68</v>
      </c>
      <c r="AY260">
        <v>2.69</v>
      </c>
      <c r="AZ260">
        <v>0.18</v>
      </c>
      <c r="BA260">
        <v>6.47</v>
      </c>
      <c r="BB260">
        <v>3.72</v>
      </c>
      <c r="BC260">
        <v>2.46</v>
      </c>
      <c r="BD260">
        <v>3.99</v>
      </c>
      <c r="BE260">
        <v>9.06</v>
      </c>
      <c r="BF260">
        <v>20.79</v>
      </c>
      <c r="BG260" t="s">
        <v>463</v>
      </c>
    </row>
    <row r="261" spans="1:59" x14ac:dyDescent="0.25">
      <c r="A261" t="s">
        <v>341</v>
      </c>
      <c r="B261">
        <v>718</v>
      </c>
      <c r="C261" t="s">
        <v>342</v>
      </c>
      <c r="D261" t="s">
        <v>15</v>
      </c>
      <c r="E261" t="s">
        <v>16</v>
      </c>
      <c r="F261">
        <v>14.89</v>
      </c>
      <c r="G261">
        <v>14.6</v>
      </c>
      <c r="H261">
        <v>20.94</v>
      </c>
      <c r="I261">
        <v>18.239999999999998</v>
      </c>
      <c r="J261">
        <v>24.42</v>
      </c>
      <c r="K261">
        <v>18.61</v>
      </c>
      <c r="L261">
        <v>14.87</v>
      </c>
      <c r="M261">
        <v>14.96</v>
      </c>
      <c r="N261">
        <v>11.78</v>
      </c>
      <c r="O261">
        <v>12.48</v>
      </c>
      <c r="P261">
        <v>13.52</v>
      </c>
      <c r="Q261">
        <v>10.51</v>
      </c>
      <c r="R261">
        <v>-0.85</v>
      </c>
      <c r="S261">
        <v>6.58</v>
      </c>
      <c r="T261">
        <v>1.18</v>
      </c>
      <c r="U261">
        <v>0.57999999999999996</v>
      </c>
      <c r="V261">
        <v>2.4</v>
      </c>
      <c r="W261">
        <v>2.2400000000000002</v>
      </c>
      <c r="X261">
        <v>0.48</v>
      </c>
      <c r="Y261">
        <v>3.32</v>
      </c>
      <c r="Z261">
        <v>3.95</v>
      </c>
      <c r="AA261">
        <v>2.0299999999999998</v>
      </c>
      <c r="AB261">
        <v>2.02</v>
      </c>
      <c r="AC261">
        <v>-0.34</v>
      </c>
      <c r="AD261">
        <v>2.23</v>
      </c>
      <c r="AE261">
        <v>0.5</v>
      </c>
      <c r="AF261">
        <v>-2.06</v>
      </c>
      <c r="AG261">
        <v>1.8</v>
      </c>
      <c r="AH261">
        <v>2.7</v>
      </c>
      <c r="AI261">
        <v>6.3</v>
      </c>
      <c r="AJ261">
        <v>6.3</v>
      </c>
      <c r="AK261">
        <v>6</v>
      </c>
      <c r="AL261">
        <v>0.2</v>
      </c>
      <c r="AM261">
        <v>3.3</v>
      </c>
      <c r="AN261">
        <v>3.9</v>
      </c>
      <c r="AO261">
        <v>0.65</v>
      </c>
      <c r="AP261">
        <v>-1.86</v>
      </c>
      <c r="AQ261">
        <v>5.32</v>
      </c>
      <c r="AR261">
        <v>36.97</v>
      </c>
      <c r="AS261">
        <v>31.75</v>
      </c>
      <c r="AT261">
        <v>-2.4</v>
      </c>
      <c r="AU261">
        <v>2.56</v>
      </c>
      <c r="AV261">
        <v>7.11</v>
      </c>
      <c r="AW261">
        <v>4.34</v>
      </c>
      <c r="AX261">
        <v>1.39</v>
      </c>
      <c r="AY261">
        <v>4.04</v>
      </c>
      <c r="AZ261">
        <v>-1.01</v>
      </c>
      <c r="BA261">
        <v>2.86</v>
      </c>
      <c r="BB261">
        <v>3.7</v>
      </c>
      <c r="BC261">
        <v>1.81</v>
      </c>
      <c r="BD261">
        <v>3.9</v>
      </c>
      <c r="BE261">
        <v>9.77</v>
      </c>
      <c r="BF261">
        <v>2.63</v>
      </c>
      <c r="BG261" t="s">
        <v>17</v>
      </c>
    </row>
    <row r="262" spans="1:59" x14ac:dyDescent="0.25">
      <c r="A262" t="s">
        <v>28</v>
      </c>
      <c r="B262">
        <v>911</v>
      </c>
      <c r="C262" t="s">
        <v>29</v>
      </c>
      <c r="D262" t="s">
        <v>15</v>
      </c>
      <c r="E262" t="s">
        <v>441</v>
      </c>
      <c r="AJ262">
        <v>-2.96</v>
      </c>
      <c r="AK262">
        <v>1.01</v>
      </c>
      <c r="AL262">
        <v>0.14000000000000001</v>
      </c>
      <c r="AM262">
        <v>2.5</v>
      </c>
      <c r="AN262">
        <v>4.92</v>
      </c>
      <c r="AO262">
        <v>0.79</v>
      </c>
      <c r="AP262">
        <v>2.71</v>
      </c>
      <c r="AQ262">
        <v>3.78</v>
      </c>
      <c r="AR262">
        <v>11.75</v>
      </c>
      <c r="AS262">
        <v>3.69</v>
      </c>
      <c r="AT262">
        <v>7.49</v>
      </c>
      <c r="AU262">
        <v>8.6300000000000008</v>
      </c>
      <c r="AV262">
        <v>5.26</v>
      </c>
      <c r="AW262">
        <v>5.85</v>
      </c>
      <c r="AX262">
        <v>1.88</v>
      </c>
      <c r="AY262">
        <v>5.14</v>
      </c>
      <c r="AZ262">
        <v>-2.02</v>
      </c>
      <c r="BA262">
        <v>0.7</v>
      </c>
      <c r="BB262">
        <v>3.7</v>
      </c>
      <c r="BC262">
        <v>1.17</v>
      </c>
      <c r="BD262">
        <v>1.3</v>
      </c>
      <c r="BE262">
        <v>7.23</v>
      </c>
      <c r="BF262">
        <v>8.2799999999999994</v>
      </c>
      <c r="BG262" t="s">
        <v>442</v>
      </c>
    </row>
    <row r="263" spans="1:59" x14ac:dyDescent="0.25">
      <c r="A263" t="s">
        <v>137</v>
      </c>
      <c r="B263">
        <v>112</v>
      </c>
      <c r="C263" t="s">
        <v>138</v>
      </c>
      <c r="D263" t="s">
        <v>15</v>
      </c>
      <c r="E263" t="s">
        <v>462</v>
      </c>
      <c r="F263">
        <v>7.05</v>
      </c>
      <c r="G263">
        <v>9.01</v>
      </c>
      <c r="H263">
        <v>5.17</v>
      </c>
      <c r="I263">
        <v>7.49</v>
      </c>
      <c r="J263">
        <v>22.28</v>
      </c>
      <c r="K263">
        <v>22.91</v>
      </c>
      <c r="L263">
        <v>16.510000000000002</v>
      </c>
      <c r="M263">
        <v>18.95</v>
      </c>
      <c r="N263">
        <v>8.99</v>
      </c>
      <c r="O263">
        <v>11.82</v>
      </c>
      <c r="P263">
        <v>15.91</v>
      </c>
      <c r="Q263">
        <v>10.72</v>
      </c>
      <c r="R263">
        <v>8.52</v>
      </c>
      <c r="S263">
        <v>6.5</v>
      </c>
      <c r="T263">
        <v>5.94</v>
      </c>
      <c r="U263">
        <v>6.22</v>
      </c>
      <c r="V263">
        <v>1.33</v>
      </c>
      <c r="W263">
        <v>3.43</v>
      </c>
      <c r="X263">
        <v>3.68</v>
      </c>
      <c r="Y263">
        <v>4.78</v>
      </c>
      <c r="Z263">
        <v>6.25</v>
      </c>
      <c r="AA263">
        <v>5.34</v>
      </c>
      <c r="AB263">
        <v>3.12</v>
      </c>
      <c r="AC263">
        <v>3.96</v>
      </c>
      <c r="AD263">
        <v>2.5</v>
      </c>
      <c r="AE263">
        <v>4.0199999999999996</v>
      </c>
      <c r="AF263">
        <v>2.67</v>
      </c>
      <c r="AG263">
        <v>0.97</v>
      </c>
      <c r="AH263">
        <v>7.0000000000000007E-2</v>
      </c>
      <c r="AI263">
        <v>0.54</v>
      </c>
      <c r="AJ263">
        <v>0.37</v>
      </c>
      <c r="AK263">
        <v>0.13</v>
      </c>
      <c r="AL263">
        <v>-0.4</v>
      </c>
      <c r="AM263">
        <v>0.2</v>
      </c>
      <c r="AN263">
        <v>2.59</v>
      </c>
      <c r="AO263">
        <v>7.9</v>
      </c>
      <c r="AP263">
        <v>6.42</v>
      </c>
      <c r="AQ263">
        <v>1.6</v>
      </c>
      <c r="AR263">
        <v>14.73</v>
      </c>
      <c r="AS263">
        <v>-0.61</v>
      </c>
      <c r="AT263">
        <v>4.79</v>
      </c>
      <c r="AU263">
        <v>9.1300000000000008</v>
      </c>
      <c r="AV263">
        <v>2.36</v>
      </c>
      <c r="AW263">
        <v>3.25</v>
      </c>
      <c r="AX263">
        <v>-7.37</v>
      </c>
      <c r="AY263">
        <v>-6.64</v>
      </c>
      <c r="AZ263">
        <v>1.97</v>
      </c>
      <c r="BA263">
        <v>6.11</v>
      </c>
      <c r="BB263">
        <v>3.7</v>
      </c>
      <c r="BC263">
        <v>0.82</v>
      </c>
      <c r="BD263">
        <v>-0.06</v>
      </c>
      <c r="BE263">
        <v>5.04</v>
      </c>
      <c r="BF263">
        <v>17.170000000000002</v>
      </c>
      <c r="BG263" t="s">
        <v>463</v>
      </c>
    </row>
    <row r="264" spans="1:59" x14ac:dyDescent="0.25">
      <c r="A264" t="s">
        <v>64</v>
      </c>
      <c r="B264">
        <v>316</v>
      </c>
      <c r="C264" t="s">
        <v>65</v>
      </c>
      <c r="D264" t="s">
        <v>15</v>
      </c>
      <c r="E264" t="s">
        <v>16</v>
      </c>
      <c r="F264">
        <v>7.28</v>
      </c>
      <c r="G264">
        <v>7.47</v>
      </c>
      <c r="H264">
        <v>11.88</v>
      </c>
      <c r="I264">
        <v>16.86</v>
      </c>
      <c r="J264">
        <v>38.92</v>
      </c>
      <c r="K264">
        <v>20.29</v>
      </c>
      <c r="L264">
        <v>4.99</v>
      </c>
      <c r="M264">
        <v>8.35</v>
      </c>
      <c r="N264">
        <v>9.48</v>
      </c>
      <c r="O264">
        <v>13.17</v>
      </c>
      <c r="P264">
        <v>18.5</v>
      </c>
      <c r="Q264">
        <v>14.59</v>
      </c>
      <c r="R264">
        <v>10.29</v>
      </c>
      <c r="S264">
        <v>5.28</v>
      </c>
      <c r="T264">
        <v>4.6500000000000004</v>
      </c>
      <c r="U264">
        <v>4.8600000000000003</v>
      </c>
      <c r="V264">
        <v>0.2</v>
      </c>
      <c r="W264">
        <v>3.57</v>
      </c>
      <c r="X264">
        <v>4.72</v>
      </c>
      <c r="Y264">
        <v>6.33</v>
      </c>
      <c r="Z264">
        <v>3.04</v>
      </c>
      <c r="AA264">
        <v>6.3</v>
      </c>
      <c r="AB264">
        <v>6</v>
      </c>
      <c r="AC264">
        <v>1.18</v>
      </c>
      <c r="AD264">
        <v>0.7</v>
      </c>
      <c r="AE264">
        <v>2.84</v>
      </c>
      <c r="AF264">
        <v>2.39</v>
      </c>
      <c r="AG264">
        <v>7.71</v>
      </c>
      <c r="AH264">
        <v>-1.27</v>
      </c>
      <c r="AI264">
        <v>1.56</v>
      </c>
      <c r="AJ264">
        <v>2.44</v>
      </c>
      <c r="AK264">
        <v>2.8</v>
      </c>
      <c r="AL264">
        <v>0.17</v>
      </c>
      <c r="AM264">
        <v>1.58</v>
      </c>
      <c r="AN264">
        <v>1.43</v>
      </c>
      <c r="AO264">
        <v>6.07</v>
      </c>
      <c r="AP264">
        <v>7.31</v>
      </c>
      <c r="AQ264">
        <v>4.03</v>
      </c>
      <c r="AR264">
        <v>8.11</v>
      </c>
      <c r="AS264">
        <v>3.64</v>
      </c>
      <c r="AT264">
        <v>5.82</v>
      </c>
      <c r="AU264">
        <v>9.43</v>
      </c>
      <c r="AV264">
        <v>4.53</v>
      </c>
      <c r="AW264">
        <v>1.81</v>
      </c>
      <c r="AX264">
        <v>1.77</v>
      </c>
      <c r="AY264">
        <v>-1.1100000000000001</v>
      </c>
      <c r="AZ264">
        <v>1.28</v>
      </c>
      <c r="BA264">
        <v>4.41</v>
      </c>
      <c r="BB264">
        <v>3.69</v>
      </c>
      <c r="BC264">
        <v>4.0999999999999996</v>
      </c>
      <c r="BD264">
        <v>2.88</v>
      </c>
      <c r="BE264">
        <v>3.06</v>
      </c>
      <c r="BF264">
        <v>9.9</v>
      </c>
      <c r="BG264" t="s">
        <v>17</v>
      </c>
    </row>
    <row r="265" spans="1:59" x14ac:dyDescent="0.25">
      <c r="A265" t="s">
        <v>62</v>
      </c>
      <c r="B265">
        <v>223</v>
      </c>
      <c r="C265" t="s">
        <v>63</v>
      </c>
      <c r="D265" t="s">
        <v>15</v>
      </c>
      <c r="E265" t="s">
        <v>16</v>
      </c>
      <c r="F265">
        <v>22.26</v>
      </c>
      <c r="G265">
        <v>20.14</v>
      </c>
      <c r="H265">
        <v>16.52</v>
      </c>
      <c r="I265">
        <v>12.65</v>
      </c>
      <c r="J265">
        <v>27.59</v>
      </c>
      <c r="K265">
        <v>28.92</v>
      </c>
      <c r="L265">
        <v>42.01</v>
      </c>
      <c r="M265">
        <v>43.65</v>
      </c>
      <c r="N265">
        <v>38.700000000000003</v>
      </c>
      <c r="O265">
        <v>53.92</v>
      </c>
      <c r="P265">
        <v>90.23</v>
      </c>
      <c r="Q265">
        <v>101.73</v>
      </c>
      <c r="R265">
        <v>100.54</v>
      </c>
      <c r="S265">
        <v>135.03</v>
      </c>
      <c r="T265">
        <v>192.12</v>
      </c>
      <c r="U265">
        <v>225.99</v>
      </c>
      <c r="V265">
        <v>147.13999999999999</v>
      </c>
      <c r="W265">
        <v>228.34</v>
      </c>
      <c r="X265">
        <v>629.11</v>
      </c>
      <c r="Y265">
        <v>1430.73</v>
      </c>
      <c r="Z265">
        <v>2947.73</v>
      </c>
      <c r="AA265">
        <v>432.79</v>
      </c>
      <c r="AB265">
        <v>951.96</v>
      </c>
      <c r="AC265">
        <v>1927.38</v>
      </c>
      <c r="AD265">
        <v>2075.89</v>
      </c>
      <c r="AE265">
        <v>66.010000000000005</v>
      </c>
      <c r="AF265">
        <v>15.76</v>
      </c>
      <c r="AG265">
        <v>6.93</v>
      </c>
      <c r="AH265">
        <v>3.2</v>
      </c>
      <c r="AI265">
        <v>4.8600000000000003</v>
      </c>
      <c r="AJ265">
        <v>7.04</v>
      </c>
      <c r="AK265">
        <v>6.84</v>
      </c>
      <c r="AL265">
        <v>8.4499999999999993</v>
      </c>
      <c r="AM265">
        <v>14.71</v>
      </c>
      <c r="AN265">
        <v>6.6</v>
      </c>
      <c r="AO265">
        <v>6.87</v>
      </c>
      <c r="AP265">
        <v>4.18</v>
      </c>
      <c r="AQ265">
        <v>3.64</v>
      </c>
      <c r="AR265">
        <v>5.68</v>
      </c>
      <c r="AS265">
        <v>4.8899999999999997</v>
      </c>
      <c r="AT265">
        <v>5.04</v>
      </c>
      <c r="AU265">
        <v>6.64</v>
      </c>
      <c r="AV265">
        <v>5.4</v>
      </c>
      <c r="AW265">
        <v>6.2</v>
      </c>
      <c r="AX265">
        <v>6.33</v>
      </c>
      <c r="AY265">
        <v>9.0299999999999994</v>
      </c>
      <c r="AZ265">
        <v>8.74</v>
      </c>
      <c r="BA265">
        <v>3.45</v>
      </c>
      <c r="BB265">
        <v>3.66</v>
      </c>
      <c r="BC265">
        <v>3.73</v>
      </c>
      <c r="BD265">
        <v>3.21</v>
      </c>
      <c r="BE265">
        <v>8.3000000000000007</v>
      </c>
      <c r="BF265">
        <v>9.3000000000000007</v>
      </c>
      <c r="BG265" t="s">
        <v>17</v>
      </c>
    </row>
    <row r="266" spans="1:59" x14ac:dyDescent="0.25">
      <c r="A266" t="s">
        <v>64</v>
      </c>
      <c r="B266">
        <v>316</v>
      </c>
      <c r="C266" t="s">
        <v>65</v>
      </c>
      <c r="D266" t="s">
        <v>15</v>
      </c>
      <c r="E266" t="s">
        <v>425</v>
      </c>
      <c r="F266">
        <v>6.5</v>
      </c>
      <c r="G266">
        <v>8.1999999999999993</v>
      </c>
      <c r="H266">
        <v>16.7</v>
      </c>
      <c r="I266">
        <v>17.8</v>
      </c>
      <c r="J266">
        <v>44.3</v>
      </c>
      <c r="K266">
        <v>22.4</v>
      </c>
      <c r="L266">
        <v>4.2</v>
      </c>
      <c r="M266">
        <v>8.5</v>
      </c>
      <c r="N266">
        <v>10.1</v>
      </c>
      <c r="O266">
        <v>11.1</v>
      </c>
      <c r="Q266">
        <v>14.9</v>
      </c>
      <c r="R266">
        <v>7.3</v>
      </c>
      <c r="S266">
        <v>2.7</v>
      </c>
      <c r="T266">
        <v>4</v>
      </c>
      <c r="U266">
        <v>5.2</v>
      </c>
      <c r="V266">
        <v>2.4</v>
      </c>
      <c r="W266">
        <v>4.5999999999999996</v>
      </c>
      <c r="X266">
        <v>6.5</v>
      </c>
      <c r="Y266">
        <v>9.1</v>
      </c>
      <c r="Z266">
        <v>4</v>
      </c>
      <c r="AA266">
        <v>4.8</v>
      </c>
      <c r="AB266">
        <v>0.3</v>
      </c>
      <c r="AC266">
        <v>-0.1</v>
      </c>
      <c r="AD266">
        <v>0.3</v>
      </c>
      <c r="AE266">
        <v>3.9</v>
      </c>
      <c r="AF266">
        <v>3.9</v>
      </c>
      <c r="AG266">
        <v>13.5</v>
      </c>
      <c r="AH266">
        <v>-4.3</v>
      </c>
      <c r="AI266">
        <v>2.5</v>
      </c>
      <c r="AJ266">
        <v>2.5</v>
      </c>
      <c r="AK266">
        <v>5.2</v>
      </c>
      <c r="AL266">
        <v>1.8</v>
      </c>
      <c r="AM266">
        <v>2.8</v>
      </c>
      <c r="AN266">
        <v>4.5</v>
      </c>
      <c r="AO266">
        <v>7</v>
      </c>
      <c r="AP266">
        <v>7.9</v>
      </c>
      <c r="AQ266">
        <v>7.1</v>
      </c>
      <c r="AR266">
        <v>13.5</v>
      </c>
      <c r="AS266">
        <v>6.7</v>
      </c>
      <c r="AT266">
        <v>3.7</v>
      </c>
      <c r="AX266">
        <v>0.46</v>
      </c>
      <c r="AY266">
        <v>2.81</v>
      </c>
      <c r="AZ266">
        <v>8.23</v>
      </c>
      <c r="BA266">
        <v>6.21</v>
      </c>
      <c r="BB266">
        <v>3.66</v>
      </c>
      <c r="BC266">
        <v>5.97</v>
      </c>
      <c r="BD266">
        <v>11.76</v>
      </c>
      <c r="BG266" t="s">
        <v>426</v>
      </c>
    </row>
    <row r="267" spans="1:59" x14ac:dyDescent="0.25">
      <c r="A267" t="s">
        <v>214</v>
      </c>
      <c r="B267">
        <v>362</v>
      </c>
      <c r="C267" t="s">
        <v>215</v>
      </c>
      <c r="D267" t="s">
        <v>15</v>
      </c>
      <c r="E267" t="s">
        <v>425</v>
      </c>
      <c r="F267">
        <v>9.5</v>
      </c>
      <c r="G267">
        <v>11.8</v>
      </c>
      <c r="H267">
        <v>8.8000000000000007</v>
      </c>
      <c r="I267">
        <v>18.5</v>
      </c>
      <c r="J267">
        <v>40.5</v>
      </c>
      <c r="K267">
        <v>17.100000000000001</v>
      </c>
      <c r="L267">
        <v>10</v>
      </c>
      <c r="M267">
        <v>8.1</v>
      </c>
      <c r="N267">
        <v>10.7</v>
      </c>
      <c r="O267">
        <v>9.4</v>
      </c>
      <c r="P267">
        <v>17.399999999999999</v>
      </c>
      <c r="Q267">
        <v>2.8</v>
      </c>
      <c r="R267">
        <v>19.2</v>
      </c>
      <c r="S267">
        <v>0.4</v>
      </c>
      <c r="T267">
        <v>0.1</v>
      </c>
      <c r="U267">
        <v>-1.4</v>
      </c>
      <c r="V267">
        <v>3.3</v>
      </c>
      <c r="W267">
        <v>11.3</v>
      </c>
      <c r="X267">
        <v>-1.1000000000000001</v>
      </c>
      <c r="Y267">
        <v>4.0999999999999996</v>
      </c>
      <c r="Z267">
        <v>4.7</v>
      </c>
      <c r="AA267">
        <v>8.9</v>
      </c>
      <c r="AB267">
        <v>5</v>
      </c>
      <c r="AC267">
        <v>-0.6</v>
      </c>
      <c r="AD267">
        <v>4.9000000000000004</v>
      </c>
      <c r="AE267">
        <v>7.6</v>
      </c>
      <c r="AF267">
        <v>-0.4</v>
      </c>
      <c r="AG267">
        <v>-2.6</v>
      </c>
      <c r="AH267">
        <v>4.2</v>
      </c>
      <c r="AI267">
        <v>2.9</v>
      </c>
      <c r="AJ267">
        <v>1.2</v>
      </c>
      <c r="AK267">
        <v>3.2</v>
      </c>
      <c r="AL267">
        <v>-1.2</v>
      </c>
      <c r="AM267">
        <v>2.1</v>
      </c>
      <c r="AN267">
        <v>0.8</v>
      </c>
      <c r="AO267">
        <v>7.1</v>
      </c>
      <c r="AP267">
        <v>3.3</v>
      </c>
      <c r="AQ267">
        <v>6.39</v>
      </c>
      <c r="AR267">
        <v>7.91</v>
      </c>
      <c r="AS267">
        <v>3.13</v>
      </c>
      <c r="AT267">
        <v>-0.18</v>
      </c>
      <c r="AU267">
        <v>2.73</v>
      </c>
      <c r="AV267">
        <v>6.51</v>
      </c>
      <c r="AW267">
        <v>5.0599999999999996</v>
      </c>
      <c r="AX267">
        <v>2.09</v>
      </c>
      <c r="AY267">
        <v>0.23</v>
      </c>
      <c r="AZ267">
        <v>-3.22</v>
      </c>
      <c r="BA267">
        <v>-1.45</v>
      </c>
      <c r="BB267">
        <v>3.66</v>
      </c>
      <c r="BC267">
        <v>2.17</v>
      </c>
      <c r="BD267">
        <v>-2.21</v>
      </c>
      <c r="BE267">
        <v>-0.05</v>
      </c>
      <c r="BF267">
        <v>3.44</v>
      </c>
      <c r="BG267" t="s">
        <v>426</v>
      </c>
    </row>
    <row r="268" spans="1:59" x14ac:dyDescent="0.25">
      <c r="A268" t="s">
        <v>457</v>
      </c>
      <c r="B268">
        <v>528</v>
      </c>
      <c r="C268" t="s">
        <v>458</v>
      </c>
      <c r="D268" t="s">
        <v>15</v>
      </c>
      <c r="E268" t="s">
        <v>462</v>
      </c>
      <c r="F268">
        <v>2.71</v>
      </c>
      <c r="G268">
        <v>0.02</v>
      </c>
      <c r="H268">
        <v>4.47</v>
      </c>
      <c r="I268">
        <v>22.84</v>
      </c>
      <c r="J268">
        <v>40.58</v>
      </c>
      <c r="K268">
        <v>-5.07</v>
      </c>
      <c r="L268">
        <v>2.77</v>
      </c>
      <c r="M268">
        <v>2.77</v>
      </c>
      <c r="N268">
        <v>3.53</v>
      </c>
      <c r="O268">
        <v>13.83</v>
      </c>
      <c r="P268">
        <v>21.54</v>
      </c>
      <c r="Q268">
        <v>7.63</v>
      </c>
      <c r="R268">
        <v>-0.19</v>
      </c>
      <c r="S268">
        <v>-1.17</v>
      </c>
      <c r="T268">
        <v>0.47</v>
      </c>
      <c r="U268">
        <v>-2.6</v>
      </c>
      <c r="V268">
        <v>-3.34</v>
      </c>
      <c r="W268">
        <v>-3.25</v>
      </c>
      <c r="X268">
        <v>-1.57</v>
      </c>
      <c r="Y268">
        <v>-0.37</v>
      </c>
      <c r="Z268">
        <v>-0.6</v>
      </c>
      <c r="AA268">
        <v>0.16</v>
      </c>
      <c r="AB268">
        <v>-3.67</v>
      </c>
      <c r="AC268">
        <v>2.52</v>
      </c>
      <c r="AD268">
        <v>2.17</v>
      </c>
      <c r="AE268">
        <v>7.37</v>
      </c>
      <c r="AF268">
        <v>-1</v>
      </c>
      <c r="AG268">
        <v>-0.46</v>
      </c>
      <c r="AH268">
        <v>0.6</v>
      </c>
      <c r="AI268">
        <v>-4.55</v>
      </c>
      <c r="AJ268">
        <v>1.82</v>
      </c>
      <c r="AK268">
        <v>-1.34</v>
      </c>
      <c r="AL268">
        <v>0.05</v>
      </c>
      <c r="AM268">
        <v>2.48</v>
      </c>
      <c r="AN268">
        <v>7.03</v>
      </c>
      <c r="AO268">
        <v>0.61</v>
      </c>
      <c r="AP268">
        <v>5.64</v>
      </c>
      <c r="AQ268">
        <v>6.47</v>
      </c>
      <c r="AR268">
        <v>5.15</v>
      </c>
      <c r="AS268">
        <v>-8.73</v>
      </c>
      <c r="AT268">
        <v>5.46</v>
      </c>
      <c r="AU268">
        <v>4.32</v>
      </c>
      <c r="AV268">
        <v>-1.1599999999999999</v>
      </c>
      <c r="AW268">
        <v>-2.4300000000000002</v>
      </c>
      <c r="AX268">
        <v>-0.56999999999999995</v>
      </c>
      <c r="AY268">
        <v>-8.85</v>
      </c>
      <c r="AZ268">
        <v>-2.98</v>
      </c>
      <c r="BA268">
        <v>0.9</v>
      </c>
      <c r="BB268">
        <v>3.63</v>
      </c>
      <c r="BC268">
        <v>-2.2599999999999998</v>
      </c>
      <c r="BD268">
        <v>-7.79</v>
      </c>
      <c r="BF268">
        <v>10.94</v>
      </c>
      <c r="BG268" t="s">
        <v>463</v>
      </c>
    </row>
    <row r="269" spans="1:59" x14ac:dyDescent="0.25">
      <c r="A269" t="s">
        <v>112</v>
      </c>
      <c r="B269">
        <v>243</v>
      </c>
      <c r="C269" t="s">
        <v>113</v>
      </c>
      <c r="D269" t="s">
        <v>15</v>
      </c>
      <c r="E269" t="s">
        <v>425</v>
      </c>
      <c r="F269">
        <v>5.5</v>
      </c>
      <c r="G269">
        <v>5.0999999999999996</v>
      </c>
      <c r="H269">
        <v>6</v>
      </c>
      <c r="I269">
        <v>18.399999999999999</v>
      </c>
      <c r="J269">
        <v>17.7</v>
      </c>
      <c r="K269">
        <v>17.7</v>
      </c>
      <c r="L269">
        <v>-2.8</v>
      </c>
      <c r="M269">
        <v>9.3000000000000007</v>
      </c>
      <c r="N269">
        <v>-3</v>
      </c>
      <c r="O269">
        <v>10.9</v>
      </c>
      <c r="P269">
        <v>15.3</v>
      </c>
      <c r="Q269">
        <v>0.4</v>
      </c>
      <c r="R269">
        <v>7.9</v>
      </c>
      <c r="S269">
        <v>6.5</v>
      </c>
      <c r="T269">
        <v>21.9</v>
      </c>
      <c r="U269">
        <v>43.5</v>
      </c>
      <c r="V269">
        <v>11.9</v>
      </c>
      <c r="W269">
        <v>20.5</v>
      </c>
      <c r="X269">
        <v>56.7</v>
      </c>
      <c r="Y269">
        <v>47.6</v>
      </c>
      <c r="Z269">
        <v>49.6</v>
      </c>
      <c r="AA269">
        <v>48.8</v>
      </c>
      <c r="AB269">
        <v>0.3</v>
      </c>
      <c r="AC269">
        <v>3</v>
      </c>
      <c r="AD269">
        <v>6.8</v>
      </c>
      <c r="AE269">
        <v>14.5</v>
      </c>
      <c r="AF269">
        <v>4.5</v>
      </c>
      <c r="AG269">
        <v>7.6</v>
      </c>
      <c r="AH269">
        <v>6.5</v>
      </c>
      <c r="AI269">
        <v>5.4</v>
      </c>
      <c r="AJ269">
        <v>-0.1</v>
      </c>
      <c r="AK269">
        <v>4.3899999999999997</v>
      </c>
      <c r="AL269">
        <v>4.5999999999999996</v>
      </c>
      <c r="AM269">
        <v>27.8</v>
      </c>
      <c r="AN269">
        <v>71.180000000000007</v>
      </c>
      <c r="AO269">
        <v>-2.8</v>
      </c>
      <c r="AP269">
        <v>3.27</v>
      </c>
      <c r="AQ269">
        <v>4.2</v>
      </c>
      <c r="AR269">
        <v>15.8</v>
      </c>
      <c r="AS269">
        <v>3.26</v>
      </c>
      <c r="AT269">
        <v>4.17</v>
      </c>
      <c r="AU269">
        <v>9.14</v>
      </c>
      <c r="AV269">
        <v>5</v>
      </c>
      <c r="AW269">
        <v>4.6500000000000004</v>
      </c>
      <c r="AX269">
        <v>3.91</v>
      </c>
      <c r="AY269">
        <v>6.74</v>
      </c>
      <c r="AZ269">
        <v>2.15</v>
      </c>
      <c r="BA269">
        <v>2.31</v>
      </c>
      <c r="BB269">
        <v>3.61</v>
      </c>
      <c r="BC269">
        <v>3.75</v>
      </c>
      <c r="BD269">
        <v>6.35</v>
      </c>
      <c r="BE269">
        <v>9.8699999999999992</v>
      </c>
      <c r="BF269">
        <v>11.18</v>
      </c>
      <c r="BG269" t="s">
        <v>426</v>
      </c>
    </row>
    <row r="270" spans="1:59" x14ac:dyDescent="0.25">
      <c r="A270" t="s">
        <v>81</v>
      </c>
      <c r="B270">
        <v>924</v>
      </c>
      <c r="C270" t="s">
        <v>82</v>
      </c>
      <c r="D270" t="s">
        <v>15</v>
      </c>
      <c r="E270" t="s">
        <v>462</v>
      </c>
      <c r="AG270">
        <v>-0.35</v>
      </c>
      <c r="AH270">
        <v>-4.28</v>
      </c>
      <c r="AI270">
        <v>-2.91</v>
      </c>
      <c r="AJ270">
        <v>2.74</v>
      </c>
      <c r="AK270">
        <v>-1.3</v>
      </c>
      <c r="AL270">
        <v>-2.2599999999999998</v>
      </c>
      <c r="AM270">
        <v>2.34</v>
      </c>
      <c r="AN270">
        <v>6.1</v>
      </c>
      <c r="AO270">
        <v>5.29</v>
      </c>
      <c r="AP270">
        <v>3.63</v>
      </c>
      <c r="AQ270">
        <v>3.26</v>
      </c>
      <c r="AR270">
        <v>7.27</v>
      </c>
      <c r="AS270">
        <v>-5.07</v>
      </c>
      <c r="AT270">
        <v>6.26</v>
      </c>
      <c r="AU270">
        <v>6.44</v>
      </c>
      <c r="AV270">
        <v>-1.71</v>
      </c>
      <c r="AW270">
        <v>-1.9</v>
      </c>
      <c r="AX270">
        <v>-1.88</v>
      </c>
      <c r="AY270">
        <v>-5.19</v>
      </c>
      <c r="AZ270">
        <v>-1</v>
      </c>
      <c r="BA270">
        <v>6.25</v>
      </c>
      <c r="BB270">
        <v>3.59</v>
      </c>
      <c r="BC270">
        <v>-0.47</v>
      </c>
      <c r="BD270">
        <v>-1.83</v>
      </c>
      <c r="BE270">
        <v>1.65</v>
      </c>
      <c r="BF270">
        <v>8.74</v>
      </c>
      <c r="BG270" t="s">
        <v>463</v>
      </c>
    </row>
    <row r="271" spans="1:59" x14ac:dyDescent="0.25">
      <c r="A271" t="s">
        <v>13</v>
      </c>
      <c r="B271">
        <v>314</v>
      </c>
      <c r="C271" t="s">
        <v>14</v>
      </c>
      <c r="D271" t="s">
        <v>15</v>
      </c>
      <c r="E271" t="s">
        <v>16</v>
      </c>
      <c r="AF271">
        <v>3.2</v>
      </c>
      <c r="AG271">
        <v>3</v>
      </c>
      <c r="AH271">
        <v>1.88</v>
      </c>
      <c r="AI271">
        <v>2.2799999999999998</v>
      </c>
      <c r="AJ271">
        <v>4.05</v>
      </c>
      <c r="AK271">
        <v>2.89</v>
      </c>
      <c r="AL271">
        <v>3.32</v>
      </c>
      <c r="AM271">
        <v>3.66</v>
      </c>
      <c r="AN271">
        <v>2.5299999999999998</v>
      </c>
      <c r="AO271">
        <v>3.4</v>
      </c>
      <c r="AP271">
        <v>3.61</v>
      </c>
      <c r="AQ271">
        <v>5.39</v>
      </c>
      <c r="AR271">
        <v>8.9600000000000009</v>
      </c>
      <c r="AS271">
        <v>-2.14</v>
      </c>
      <c r="AT271">
        <v>2.08</v>
      </c>
      <c r="AU271">
        <v>4.32</v>
      </c>
      <c r="AV271">
        <v>0.63</v>
      </c>
      <c r="AW271">
        <v>-2.37</v>
      </c>
      <c r="AX271">
        <v>0.42</v>
      </c>
      <c r="AY271">
        <v>0.48</v>
      </c>
      <c r="AZ271">
        <v>-0.89</v>
      </c>
      <c r="BA271">
        <v>-0.47</v>
      </c>
      <c r="BB271">
        <v>3.58</v>
      </c>
      <c r="BC271">
        <v>4.26</v>
      </c>
      <c r="BD271">
        <v>1.22</v>
      </c>
      <c r="BE271">
        <v>0.74</v>
      </c>
      <c r="BF271">
        <v>6.04</v>
      </c>
      <c r="BG271" t="s">
        <v>17</v>
      </c>
    </row>
    <row r="272" spans="1:59" x14ac:dyDescent="0.25">
      <c r="A272" t="s">
        <v>389</v>
      </c>
      <c r="B272">
        <v>199</v>
      </c>
      <c r="C272" t="s">
        <v>390</v>
      </c>
      <c r="D272" t="s">
        <v>15</v>
      </c>
      <c r="E272" t="s">
        <v>425</v>
      </c>
      <c r="F272">
        <v>3.9</v>
      </c>
      <c r="G272">
        <v>5.44</v>
      </c>
      <c r="H272">
        <v>6.88</v>
      </c>
      <c r="I272">
        <v>16.09</v>
      </c>
      <c r="J272">
        <v>14.78</v>
      </c>
      <c r="K272">
        <v>15.29</v>
      </c>
      <c r="L272">
        <v>6.11</v>
      </c>
      <c r="M272">
        <v>11.18</v>
      </c>
      <c r="N272">
        <v>12.57</v>
      </c>
      <c r="O272">
        <v>15.9</v>
      </c>
      <c r="P272">
        <v>19.16</v>
      </c>
      <c r="Q272">
        <v>21.69</v>
      </c>
      <c r="R272">
        <v>11.18</v>
      </c>
      <c r="S272">
        <v>11.81</v>
      </c>
      <c r="T272">
        <v>10.94</v>
      </c>
      <c r="U272">
        <v>12.13</v>
      </c>
      <c r="V272">
        <v>20.27</v>
      </c>
      <c r="W272">
        <v>22.74</v>
      </c>
      <c r="X272">
        <v>15.65</v>
      </c>
      <c r="Y272">
        <v>11.02</v>
      </c>
      <c r="Z272">
        <v>16</v>
      </c>
      <c r="AA272">
        <v>19.64</v>
      </c>
      <c r="AB272">
        <v>25.25</v>
      </c>
      <c r="AC272">
        <v>6.8</v>
      </c>
      <c r="AD272">
        <v>13.74</v>
      </c>
      <c r="AE272">
        <v>8.74</v>
      </c>
      <c r="AF272">
        <v>6.05</v>
      </c>
      <c r="AG272">
        <v>9.4600000000000009</v>
      </c>
      <c r="AH272">
        <v>6.16</v>
      </c>
      <c r="AI272">
        <v>4.8899999999999997</v>
      </c>
      <c r="AJ272">
        <v>7.82</v>
      </c>
      <c r="AK272">
        <v>5.38</v>
      </c>
      <c r="AL272">
        <v>17.39</v>
      </c>
      <c r="AM272">
        <v>8.07</v>
      </c>
      <c r="AN272">
        <v>1.88</v>
      </c>
      <c r="AO272">
        <v>2</v>
      </c>
      <c r="AP272">
        <v>6.1</v>
      </c>
      <c r="AQ272">
        <v>9.51</v>
      </c>
      <c r="AR272">
        <v>15.31</v>
      </c>
      <c r="AS272">
        <v>9.5299999999999994</v>
      </c>
      <c r="AT272">
        <v>1.37</v>
      </c>
      <c r="AU272">
        <v>7.13</v>
      </c>
      <c r="AV272">
        <v>7.15</v>
      </c>
      <c r="AW272">
        <v>5.7</v>
      </c>
      <c r="AX272">
        <v>7.6</v>
      </c>
      <c r="AY272">
        <v>5.12</v>
      </c>
      <c r="AZ272">
        <v>10.53</v>
      </c>
      <c r="BA272">
        <v>6.95</v>
      </c>
      <c r="BB272">
        <v>3.58</v>
      </c>
      <c r="BC272">
        <v>3.55</v>
      </c>
      <c r="BD272">
        <v>4.3899999999999997</v>
      </c>
      <c r="BE272">
        <v>6.1</v>
      </c>
      <c r="BF272">
        <v>8.9700000000000006</v>
      </c>
      <c r="BG272" t="s">
        <v>426</v>
      </c>
    </row>
    <row r="273" spans="1:59" x14ac:dyDescent="0.25">
      <c r="A273" t="s">
        <v>56</v>
      </c>
      <c r="B273">
        <v>913</v>
      </c>
      <c r="C273" t="s">
        <v>57</v>
      </c>
      <c r="D273" t="s">
        <v>15</v>
      </c>
      <c r="E273" t="s">
        <v>441</v>
      </c>
      <c r="AN273">
        <v>17.28</v>
      </c>
      <c r="AO273">
        <v>10.07</v>
      </c>
      <c r="AP273">
        <v>5</v>
      </c>
      <c r="AQ273">
        <v>6.45</v>
      </c>
      <c r="AR273">
        <v>12.33</v>
      </c>
      <c r="AS273">
        <v>12.6</v>
      </c>
      <c r="AT273">
        <v>6.69</v>
      </c>
      <c r="AU273">
        <v>58.59</v>
      </c>
      <c r="AV273">
        <v>58.33</v>
      </c>
      <c r="AW273">
        <v>13.65</v>
      </c>
      <c r="AX273">
        <v>14.27</v>
      </c>
      <c r="AY273">
        <v>12.18</v>
      </c>
      <c r="AZ273">
        <v>10.92</v>
      </c>
      <c r="BA273">
        <v>5.37</v>
      </c>
      <c r="BB273">
        <v>3.58</v>
      </c>
      <c r="BC273">
        <v>4.63</v>
      </c>
      <c r="BD273">
        <v>4.62</v>
      </c>
      <c r="BE273">
        <v>9.34</v>
      </c>
      <c r="BF273">
        <v>16.88</v>
      </c>
      <c r="BG273" t="s">
        <v>442</v>
      </c>
    </row>
    <row r="274" spans="1:59" x14ac:dyDescent="0.25">
      <c r="A274" t="s">
        <v>112</v>
      </c>
      <c r="B274">
        <v>243</v>
      </c>
      <c r="C274" t="s">
        <v>113</v>
      </c>
      <c r="D274" t="s">
        <v>15</v>
      </c>
      <c r="E274" t="s">
        <v>16</v>
      </c>
      <c r="F274">
        <v>3.82</v>
      </c>
      <c r="G274">
        <v>3.58</v>
      </c>
      <c r="H274">
        <v>8.64</v>
      </c>
      <c r="I274">
        <v>15.08</v>
      </c>
      <c r="J274">
        <v>13.14</v>
      </c>
      <c r="K274">
        <v>14.5</v>
      </c>
      <c r="L274">
        <v>7.77</v>
      </c>
      <c r="M274">
        <v>12.85</v>
      </c>
      <c r="N274">
        <v>3.48</v>
      </c>
      <c r="O274">
        <v>9.17</v>
      </c>
      <c r="P274">
        <v>21.66</v>
      </c>
      <c r="Q274">
        <v>7.52</v>
      </c>
      <c r="R274">
        <v>7.64</v>
      </c>
      <c r="S274">
        <v>5.68</v>
      </c>
      <c r="T274">
        <v>20.239999999999998</v>
      </c>
      <c r="U274">
        <v>45.31</v>
      </c>
      <c r="V274">
        <v>7.53</v>
      </c>
      <c r="W274">
        <v>13.56</v>
      </c>
      <c r="X274">
        <v>43.84</v>
      </c>
      <c r="Y274">
        <v>40.75</v>
      </c>
      <c r="Z274">
        <v>50.31</v>
      </c>
      <c r="AA274">
        <v>47.42</v>
      </c>
      <c r="AB274">
        <v>4.25</v>
      </c>
      <c r="AC274">
        <v>5.22</v>
      </c>
      <c r="AD274">
        <v>8.24</v>
      </c>
      <c r="AE274">
        <v>12.51</v>
      </c>
      <c r="AF274">
        <v>5.4</v>
      </c>
      <c r="AG274">
        <v>8.2899999999999991</v>
      </c>
      <c r="AH274">
        <v>4.83</v>
      </c>
      <c r="AI274">
        <v>6.48</v>
      </c>
      <c r="AJ274">
        <v>7.77</v>
      </c>
      <c r="AK274">
        <v>8.9</v>
      </c>
      <c r="AL274">
        <v>5.24</v>
      </c>
      <c r="AM274">
        <v>27.46</v>
      </c>
      <c r="AN274">
        <v>51.3</v>
      </c>
      <c r="AO274">
        <v>4.1500000000000004</v>
      </c>
      <c r="AP274">
        <v>7.56</v>
      </c>
      <c r="AQ274">
        <v>6.17</v>
      </c>
      <c r="AR274">
        <v>10.67</v>
      </c>
      <c r="AS274">
        <v>1.48</v>
      </c>
      <c r="AT274">
        <v>6.34</v>
      </c>
      <c r="AU274">
        <v>8.4499999999999993</v>
      </c>
      <c r="AV274">
        <v>3.68</v>
      </c>
      <c r="AW274">
        <v>4.82</v>
      </c>
      <c r="AX274">
        <v>3.01</v>
      </c>
      <c r="AY274">
        <v>0.85</v>
      </c>
      <c r="AZ274">
        <v>1.63</v>
      </c>
      <c r="BA274">
        <v>3.28</v>
      </c>
      <c r="BB274">
        <v>3.56</v>
      </c>
      <c r="BC274">
        <v>1.81</v>
      </c>
      <c r="BD274">
        <v>3.78</v>
      </c>
      <c r="BE274">
        <v>8.24</v>
      </c>
      <c r="BF274">
        <v>8.81</v>
      </c>
      <c r="BG274" t="s">
        <v>17</v>
      </c>
    </row>
    <row r="275" spans="1:59" x14ac:dyDescent="0.25">
      <c r="A275" t="s">
        <v>406</v>
      </c>
      <c r="B275">
        <v>687</v>
      </c>
      <c r="C275" t="s">
        <v>407</v>
      </c>
      <c r="D275" t="s">
        <v>15</v>
      </c>
      <c r="E275" t="s">
        <v>416</v>
      </c>
      <c r="AV275">
        <v>4.1769999999999996</v>
      </c>
      <c r="AW275">
        <v>-0.308</v>
      </c>
      <c r="AX275">
        <v>-0.75</v>
      </c>
      <c r="AY275">
        <v>-6.5570000000000004</v>
      </c>
      <c r="AZ275">
        <v>-5.09</v>
      </c>
      <c r="BA275">
        <v>4.0410000000000004</v>
      </c>
      <c r="BB275">
        <v>3.5470000000000002</v>
      </c>
      <c r="BC275">
        <v>-0.33100000000000002</v>
      </c>
      <c r="BD275">
        <v>-5.0999999999999996</v>
      </c>
      <c r="BE275">
        <v>4.79</v>
      </c>
      <c r="BG275" t="s">
        <v>424</v>
      </c>
    </row>
    <row r="276" spans="1:59" x14ac:dyDescent="0.25">
      <c r="A276" t="s">
        <v>381</v>
      </c>
      <c r="B276">
        <v>582</v>
      </c>
      <c r="C276" t="s">
        <v>382</v>
      </c>
      <c r="D276" t="s">
        <v>15</v>
      </c>
      <c r="E276" t="s">
        <v>16</v>
      </c>
      <c r="F276">
        <v>36.799999999999997</v>
      </c>
      <c r="G276">
        <v>18.2</v>
      </c>
      <c r="H276">
        <v>25.3</v>
      </c>
      <c r="I276">
        <v>44.4</v>
      </c>
      <c r="J276">
        <v>55</v>
      </c>
      <c r="K276">
        <v>4.9800000000000004</v>
      </c>
      <c r="L276">
        <v>4.9800000000000004</v>
      </c>
      <c r="M276">
        <v>4.9800000000000004</v>
      </c>
      <c r="N276">
        <v>4.07</v>
      </c>
      <c r="O276">
        <v>4.04</v>
      </c>
      <c r="P276">
        <v>25.16</v>
      </c>
      <c r="Q276">
        <v>69.599999999999994</v>
      </c>
      <c r="R276">
        <v>95.4</v>
      </c>
      <c r="S276">
        <v>49.49</v>
      </c>
      <c r="T276">
        <v>64.900000000000006</v>
      </c>
      <c r="U276">
        <v>91.6</v>
      </c>
      <c r="V276">
        <v>453.54</v>
      </c>
      <c r="W276">
        <v>360.36</v>
      </c>
      <c r="X276">
        <v>374.35</v>
      </c>
      <c r="Y276">
        <v>95.77</v>
      </c>
      <c r="Z276">
        <v>36.03</v>
      </c>
      <c r="AA276">
        <v>81.819999999999993</v>
      </c>
      <c r="AB276">
        <v>37.71</v>
      </c>
      <c r="AC276">
        <v>8.3800000000000008</v>
      </c>
      <c r="AD276">
        <v>9.49</v>
      </c>
      <c r="AE276">
        <v>16.93</v>
      </c>
      <c r="AF276">
        <v>5.59</v>
      </c>
      <c r="AG276">
        <v>3.1</v>
      </c>
      <c r="AH276">
        <v>8.11</v>
      </c>
      <c r="AI276">
        <v>4.1100000000000003</v>
      </c>
      <c r="AJ276">
        <v>-1.77</v>
      </c>
      <c r="AK276">
        <v>-0.31</v>
      </c>
      <c r="AL276">
        <v>4.08</v>
      </c>
      <c r="AM276">
        <v>3.23</v>
      </c>
      <c r="AN276">
        <v>7.76</v>
      </c>
      <c r="AO276">
        <v>8.2799999999999994</v>
      </c>
      <c r="AP276">
        <v>7.4</v>
      </c>
      <c r="AQ276">
        <v>8.31</v>
      </c>
      <c r="AR276">
        <v>23.11</v>
      </c>
      <c r="AS276">
        <v>6.73</v>
      </c>
      <c r="AT276">
        <v>9.1999999999999993</v>
      </c>
      <c r="AU276">
        <v>18.670000000000002</v>
      </c>
      <c r="AV276">
        <v>9.07</v>
      </c>
      <c r="AW276">
        <v>6.58</v>
      </c>
      <c r="AX276">
        <v>4.09</v>
      </c>
      <c r="AY276">
        <v>0.64</v>
      </c>
      <c r="AZ276">
        <v>2.68</v>
      </c>
      <c r="BA276">
        <v>3.52</v>
      </c>
      <c r="BB276">
        <v>3.54</v>
      </c>
      <c r="BC276">
        <v>2.8</v>
      </c>
      <c r="BD276">
        <v>3.22</v>
      </c>
      <c r="BE276">
        <v>1.83</v>
      </c>
      <c r="BF276">
        <v>3.16</v>
      </c>
      <c r="BG276" t="s">
        <v>17</v>
      </c>
    </row>
    <row r="277" spans="1:59" x14ac:dyDescent="0.25">
      <c r="A277" t="s">
        <v>24</v>
      </c>
      <c r="B277">
        <v>466</v>
      </c>
      <c r="C277" t="s">
        <v>25</v>
      </c>
      <c r="D277" t="s">
        <v>15</v>
      </c>
      <c r="E277" t="s">
        <v>425</v>
      </c>
      <c r="AR277">
        <v>9.5</v>
      </c>
      <c r="AS277">
        <v>0.79</v>
      </c>
      <c r="AT277">
        <v>4.45</v>
      </c>
      <c r="AU277">
        <v>5.86</v>
      </c>
      <c r="AV277">
        <v>5.24</v>
      </c>
      <c r="AW277">
        <v>2.69</v>
      </c>
      <c r="AX277">
        <v>2.17</v>
      </c>
      <c r="AY277">
        <v>1.24</v>
      </c>
      <c r="AZ277">
        <v>1.01</v>
      </c>
      <c r="BA277">
        <v>1.2</v>
      </c>
      <c r="BB277">
        <v>3.54</v>
      </c>
      <c r="BC277">
        <v>-1.39</v>
      </c>
      <c r="BD277">
        <v>3.7</v>
      </c>
      <c r="BE277">
        <v>0</v>
      </c>
      <c r="BG277" t="s">
        <v>426</v>
      </c>
    </row>
    <row r="278" spans="1:59" x14ac:dyDescent="0.25">
      <c r="A278" t="s">
        <v>54</v>
      </c>
      <c r="B278">
        <v>963</v>
      </c>
      <c r="C278" t="s">
        <v>55</v>
      </c>
      <c r="D278" t="s">
        <v>15</v>
      </c>
      <c r="E278" t="s">
        <v>462</v>
      </c>
      <c r="AS278">
        <v>8.6</v>
      </c>
      <c r="AT278">
        <v>-3.29</v>
      </c>
      <c r="AU278">
        <v>4.75</v>
      </c>
      <c r="AV278">
        <v>0.4</v>
      </c>
      <c r="AW278">
        <v>-1.75</v>
      </c>
      <c r="AX278">
        <v>-0.53</v>
      </c>
      <c r="AY278">
        <v>0.57999999999999996</v>
      </c>
      <c r="AZ278">
        <v>-1.9</v>
      </c>
      <c r="BA278">
        <v>3</v>
      </c>
      <c r="BB278">
        <v>3.54</v>
      </c>
      <c r="BC278">
        <v>0.14000000000000001</v>
      </c>
      <c r="BD278">
        <v>-1.24</v>
      </c>
      <c r="BE278">
        <v>5.6</v>
      </c>
      <c r="BF278">
        <v>19.27</v>
      </c>
      <c r="BG278" t="s">
        <v>463</v>
      </c>
    </row>
    <row r="279" spans="1:59" x14ac:dyDescent="0.25">
      <c r="A279" t="s">
        <v>186</v>
      </c>
      <c r="B279">
        <v>439</v>
      </c>
      <c r="C279" t="s">
        <v>187</v>
      </c>
      <c r="D279" t="s">
        <v>15</v>
      </c>
      <c r="E279" t="s">
        <v>416</v>
      </c>
      <c r="F279">
        <v>1.6</v>
      </c>
      <c r="G279">
        <v>4.3</v>
      </c>
      <c r="H279">
        <v>1.4</v>
      </c>
      <c r="I279">
        <v>3</v>
      </c>
      <c r="J279">
        <v>0.7</v>
      </c>
      <c r="K279">
        <v>0</v>
      </c>
      <c r="L279">
        <v>6.7</v>
      </c>
      <c r="M279">
        <v>0.4</v>
      </c>
      <c r="N279">
        <v>7.6</v>
      </c>
      <c r="O279">
        <v>38</v>
      </c>
      <c r="P279">
        <v>24.6</v>
      </c>
      <c r="Q279">
        <v>11.5</v>
      </c>
      <c r="R279">
        <v>7.8</v>
      </c>
      <c r="S279">
        <v>2.8</v>
      </c>
      <c r="T279">
        <v>0.3</v>
      </c>
      <c r="U279">
        <v>3.7</v>
      </c>
      <c r="V279">
        <v>-2.9</v>
      </c>
      <c r="W279">
        <v>-2</v>
      </c>
      <c r="X279">
        <v>0.1</v>
      </c>
      <c r="Y279">
        <v>2.9</v>
      </c>
      <c r="Z279">
        <v>4.7</v>
      </c>
      <c r="AA279">
        <v>8.5</v>
      </c>
      <c r="AB279">
        <v>3.1</v>
      </c>
      <c r="AC279">
        <v>5.9</v>
      </c>
      <c r="AD279">
        <v>3.2</v>
      </c>
      <c r="AE279">
        <v>0</v>
      </c>
      <c r="AF279">
        <v>3</v>
      </c>
      <c r="AG279">
        <v>3.2</v>
      </c>
      <c r="AH279">
        <v>1.1000000000000001</v>
      </c>
      <c r="AI279">
        <v>0.82</v>
      </c>
      <c r="AJ279">
        <v>1.31</v>
      </c>
      <c r="AK279">
        <v>1.87</v>
      </c>
      <c r="AL279">
        <v>2.2400000000000002</v>
      </c>
      <c r="AM279">
        <v>2.44</v>
      </c>
      <c r="AN279">
        <v>0.97</v>
      </c>
      <c r="AO279">
        <v>2.12</v>
      </c>
      <c r="AP279">
        <v>6.03</v>
      </c>
      <c r="AQ279">
        <v>2</v>
      </c>
      <c r="AR279">
        <v>14.97</v>
      </c>
      <c r="AS279">
        <v>-2.94</v>
      </c>
      <c r="AT279">
        <v>4.59</v>
      </c>
      <c r="AU279">
        <v>3.86</v>
      </c>
      <c r="AV279">
        <v>3.43</v>
      </c>
      <c r="AW279">
        <v>6.83</v>
      </c>
      <c r="AX279">
        <v>4.75</v>
      </c>
      <c r="AY279">
        <v>0.56999999999999995</v>
      </c>
      <c r="AZ279">
        <v>1.1599999999999999</v>
      </c>
      <c r="BA279">
        <v>2.8</v>
      </c>
      <c r="BB279">
        <v>3.53</v>
      </c>
      <c r="BC279">
        <v>1.55</v>
      </c>
      <c r="BD279">
        <v>-1.82</v>
      </c>
      <c r="BE279">
        <v>1.56</v>
      </c>
      <c r="BF279">
        <v>5.53</v>
      </c>
      <c r="BG279" t="s">
        <v>418</v>
      </c>
    </row>
    <row r="280" spans="1:59" x14ac:dyDescent="0.25">
      <c r="A280" t="s">
        <v>260</v>
      </c>
      <c r="B280">
        <v>728</v>
      </c>
      <c r="C280" t="s">
        <v>261</v>
      </c>
      <c r="D280" t="s">
        <v>15</v>
      </c>
      <c r="E280" t="s">
        <v>416</v>
      </c>
      <c r="AD280">
        <v>3.1</v>
      </c>
      <c r="AE280">
        <v>20.9</v>
      </c>
      <c r="AF280">
        <v>8.6</v>
      </c>
      <c r="AG280">
        <v>11.9</v>
      </c>
      <c r="AH280">
        <v>7.6</v>
      </c>
      <c r="AI280">
        <v>7.6</v>
      </c>
      <c r="AJ280">
        <v>7.6</v>
      </c>
      <c r="AK280">
        <v>7.6</v>
      </c>
      <c r="AL280">
        <v>7.6</v>
      </c>
      <c r="AM280">
        <v>6.77</v>
      </c>
      <c r="AN280">
        <v>6.34</v>
      </c>
      <c r="AO280">
        <v>1.86</v>
      </c>
      <c r="AP280">
        <v>2.06</v>
      </c>
      <c r="AQ280">
        <v>2.13</v>
      </c>
      <c r="AR280">
        <v>-4.59</v>
      </c>
      <c r="AS280">
        <v>14.76</v>
      </c>
      <c r="AT280">
        <v>8.7100000000000009</v>
      </c>
      <c r="AU280">
        <v>7.69</v>
      </c>
      <c r="AV280">
        <v>5.86</v>
      </c>
      <c r="AW280">
        <v>5.16</v>
      </c>
      <c r="AX280">
        <v>3.27</v>
      </c>
      <c r="AY280">
        <v>2.63</v>
      </c>
      <c r="AZ280">
        <v>7.69</v>
      </c>
      <c r="BA280">
        <v>9.18</v>
      </c>
      <c r="BB280">
        <v>3.52</v>
      </c>
      <c r="BC280">
        <v>2.0699999999999998</v>
      </c>
      <c r="BD280">
        <v>-0.99</v>
      </c>
      <c r="BE280">
        <v>1.26</v>
      </c>
      <c r="BF280">
        <v>1.72</v>
      </c>
      <c r="BG280" t="s">
        <v>420</v>
      </c>
    </row>
    <row r="281" spans="1:59" x14ac:dyDescent="0.25">
      <c r="A281" t="s">
        <v>160</v>
      </c>
      <c r="B281">
        <v>268</v>
      </c>
      <c r="C281" t="s">
        <v>161</v>
      </c>
      <c r="D281" t="s">
        <v>15</v>
      </c>
      <c r="E281" t="s">
        <v>425</v>
      </c>
      <c r="F281">
        <v>5.2</v>
      </c>
      <c r="G281">
        <v>3.2</v>
      </c>
      <c r="H281">
        <v>4.7</v>
      </c>
      <c r="I281">
        <v>5.2</v>
      </c>
      <c r="J281">
        <v>17.100000000000001</v>
      </c>
      <c r="K281">
        <v>9.4</v>
      </c>
      <c r="L281">
        <v>3.9</v>
      </c>
      <c r="M281">
        <v>11.3</v>
      </c>
      <c r="N281">
        <v>6.1</v>
      </c>
      <c r="O281">
        <v>8</v>
      </c>
      <c r="P281">
        <v>19.2</v>
      </c>
      <c r="Q281">
        <v>7.3</v>
      </c>
      <c r="R281">
        <v>6.7</v>
      </c>
      <c r="S281">
        <v>5.3</v>
      </c>
      <c r="T281">
        <v>0.3</v>
      </c>
      <c r="U281">
        <v>1.6</v>
      </c>
      <c r="V281">
        <v>2.8</v>
      </c>
      <c r="W281">
        <v>0.6</v>
      </c>
      <c r="X281">
        <v>8.3000000000000007</v>
      </c>
      <c r="Y281">
        <v>12.5</v>
      </c>
      <c r="Z281">
        <v>26.5</v>
      </c>
      <c r="AA281">
        <v>43.7</v>
      </c>
      <c r="AB281">
        <v>6.2</v>
      </c>
      <c r="AC281">
        <v>12.7</v>
      </c>
      <c r="AD281">
        <v>27.3</v>
      </c>
      <c r="AE281">
        <v>28.3</v>
      </c>
      <c r="AF281">
        <v>24.7</v>
      </c>
      <c r="AG281">
        <v>19.8</v>
      </c>
      <c r="AH281">
        <v>11.7</v>
      </c>
      <c r="AI281">
        <v>7.9</v>
      </c>
      <c r="AJ281">
        <v>8.31</v>
      </c>
      <c r="AK281">
        <v>8.7200000000000006</v>
      </c>
      <c r="AL281">
        <v>3.9</v>
      </c>
      <c r="AM281">
        <v>3.57</v>
      </c>
      <c r="AN281">
        <v>6.77</v>
      </c>
      <c r="AO281">
        <v>10.050000000000001</v>
      </c>
      <c r="AP281">
        <v>4.24</v>
      </c>
      <c r="AQ281">
        <v>9.5500000000000007</v>
      </c>
      <c r="AR281">
        <v>17.18</v>
      </c>
      <c r="AS281">
        <v>3.58</v>
      </c>
      <c r="AT281">
        <v>1.83</v>
      </c>
      <c r="AU281">
        <v>6.15</v>
      </c>
      <c r="AV281">
        <v>3.01</v>
      </c>
      <c r="AW281">
        <v>5.0599999999999996</v>
      </c>
      <c r="AX281">
        <v>6.72</v>
      </c>
      <c r="AY281">
        <v>3.25</v>
      </c>
      <c r="AZ281">
        <v>0.97</v>
      </c>
      <c r="BA281">
        <v>1.58</v>
      </c>
      <c r="BB281">
        <v>3.52</v>
      </c>
      <c r="BC281">
        <v>2.17</v>
      </c>
      <c r="BD281">
        <v>4.68</v>
      </c>
      <c r="BE281">
        <v>2.9</v>
      </c>
      <c r="BF281">
        <v>13.1</v>
      </c>
      <c r="BG281" t="s">
        <v>426</v>
      </c>
    </row>
    <row r="282" spans="1:59" x14ac:dyDescent="0.25">
      <c r="A282" t="s">
        <v>114</v>
      </c>
      <c r="B282">
        <v>612</v>
      </c>
      <c r="C282" t="s">
        <v>115</v>
      </c>
      <c r="D282" t="s">
        <v>15</v>
      </c>
      <c r="E282" t="s">
        <v>16</v>
      </c>
      <c r="F282">
        <v>6.6</v>
      </c>
      <c r="G282">
        <v>2.63</v>
      </c>
      <c r="H282">
        <v>3.66</v>
      </c>
      <c r="I282">
        <v>6.17</v>
      </c>
      <c r="J282">
        <v>4.7</v>
      </c>
      <c r="K282">
        <v>8.23</v>
      </c>
      <c r="L282">
        <v>9.43</v>
      </c>
      <c r="M282">
        <v>11.99</v>
      </c>
      <c r="N282">
        <v>17.52</v>
      </c>
      <c r="O282">
        <v>11.35</v>
      </c>
      <c r="P282">
        <v>9.67</v>
      </c>
      <c r="Q282">
        <v>14.61</v>
      </c>
      <c r="R282">
        <v>6.59</v>
      </c>
      <c r="S282">
        <v>7.84</v>
      </c>
      <c r="T282">
        <v>6.31</v>
      </c>
      <c r="U282">
        <v>10.43</v>
      </c>
      <c r="V282">
        <v>14.01</v>
      </c>
      <c r="W282">
        <v>5.86</v>
      </c>
      <c r="X282">
        <v>5.94</v>
      </c>
      <c r="Y282">
        <v>9.17</v>
      </c>
      <c r="Z282">
        <v>9.27</v>
      </c>
      <c r="AA282">
        <v>25.9</v>
      </c>
      <c r="AB282">
        <v>31.7</v>
      </c>
      <c r="AC282">
        <v>20.5</v>
      </c>
      <c r="AD282">
        <v>29</v>
      </c>
      <c r="AE282">
        <v>29.8</v>
      </c>
      <c r="AF282">
        <v>18.7</v>
      </c>
      <c r="AG282">
        <v>5.7</v>
      </c>
      <c r="AH282">
        <v>4.95</v>
      </c>
      <c r="AI282">
        <v>2.6</v>
      </c>
      <c r="AJ282">
        <v>0.3</v>
      </c>
      <c r="AK282">
        <v>4.2</v>
      </c>
      <c r="AL282">
        <v>1.43</v>
      </c>
      <c r="AM282">
        <v>4.26</v>
      </c>
      <c r="AN282">
        <v>3.97</v>
      </c>
      <c r="AO282">
        <v>1.38</v>
      </c>
      <c r="AP282">
        <v>2.31</v>
      </c>
      <c r="AQ282">
        <v>3.93</v>
      </c>
      <c r="AR282">
        <v>4.38</v>
      </c>
      <c r="AS282">
        <v>9.36</v>
      </c>
      <c r="AT282">
        <v>4.21</v>
      </c>
      <c r="AU282">
        <v>5.74</v>
      </c>
      <c r="AV282">
        <v>9.6999999999999993</v>
      </c>
      <c r="AW282">
        <v>4.0999999999999996</v>
      </c>
      <c r="AX282">
        <v>3.88</v>
      </c>
      <c r="AY282">
        <v>4.3899999999999997</v>
      </c>
      <c r="AZ282">
        <v>5.8</v>
      </c>
      <c r="BA282">
        <v>5.59</v>
      </c>
      <c r="BB282">
        <v>3.51</v>
      </c>
      <c r="BC282">
        <v>1.95</v>
      </c>
      <c r="BD282">
        <v>2.42</v>
      </c>
      <c r="BE282">
        <v>7.23</v>
      </c>
      <c r="BF282">
        <v>9.9600000000000009</v>
      </c>
      <c r="BG282" t="s">
        <v>17</v>
      </c>
    </row>
    <row r="283" spans="1:59" x14ac:dyDescent="0.25">
      <c r="A283" t="s">
        <v>365</v>
      </c>
      <c r="B283">
        <v>738</v>
      </c>
      <c r="C283" t="s">
        <v>366</v>
      </c>
      <c r="D283" t="s">
        <v>15</v>
      </c>
      <c r="E283" t="s">
        <v>16</v>
      </c>
      <c r="F283">
        <v>3.49</v>
      </c>
      <c r="G283">
        <v>4.78</v>
      </c>
      <c r="H283">
        <v>7.64</v>
      </c>
      <c r="I283">
        <v>10.4</v>
      </c>
      <c r="J283">
        <v>19.600000000000001</v>
      </c>
      <c r="K283">
        <v>26.06</v>
      </c>
      <c r="L283">
        <v>6.86</v>
      </c>
      <c r="M283">
        <v>11.6</v>
      </c>
      <c r="N283">
        <v>6.57</v>
      </c>
      <c r="O283">
        <v>12.95</v>
      </c>
      <c r="P283">
        <v>30.2</v>
      </c>
      <c r="Q283">
        <v>25.7</v>
      </c>
      <c r="R283">
        <v>28.9</v>
      </c>
      <c r="S283">
        <v>27.1</v>
      </c>
      <c r="T283">
        <v>36.1</v>
      </c>
      <c r="U283">
        <v>33.299999999999997</v>
      </c>
      <c r="V283">
        <v>32.4</v>
      </c>
      <c r="W283">
        <v>29.9</v>
      </c>
      <c r="X283">
        <v>31.2</v>
      </c>
      <c r="Y283">
        <v>25.8</v>
      </c>
      <c r="Z283">
        <v>36.4</v>
      </c>
      <c r="AA283">
        <v>25.2</v>
      </c>
      <c r="AB283">
        <v>20.7</v>
      </c>
      <c r="AC283">
        <v>26.1</v>
      </c>
      <c r="AD283">
        <v>37.9</v>
      </c>
      <c r="AE283">
        <v>26.77</v>
      </c>
      <c r="AF283">
        <v>21.05</v>
      </c>
      <c r="AG283">
        <v>16.14</v>
      </c>
      <c r="AH283">
        <v>12.78</v>
      </c>
      <c r="AI283">
        <v>7.89</v>
      </c>
      <c r="AJ283">
        <v>5.96</v>
      </c>
      <c r="AK283">
        <v>5.15</v>
      </c>
      <c r="AL283">
        <v>4.55</v>
      </c>
      <c r="AM283">
        <v>4.43</v>
      </c>
      <c r="AN283">
        <v>4.1399999999999997</v>
      </c>
      <c r="AO283">
        <v>4.3600000000000003</v>
      </c>
      <c r="AP283">
        <v>7.25</v>
      </c>
      <c r="AQ283">
        <v>7.03</v>
      </c>
      <c r="AR283">
        <v>10.28</v>
      </c>
      <c r="AS283">
        <v>12.14</v>
      </c>
      <c r="AT283">
        <v>7.19</v>
      </c>
      <c r="AU283">
        <v>12.69</v>
      </c>
      <c r="AV283">
        <v>15.97</v>
      </c>
      <c r="AW283">
        <v>7.84</v>
      </c>
      <c r="AX283">
        <v>6.13</v>
      </c>
      <c r="AY283">
        <v>5.61</v>
      </c>
      <c r="AZ283">
        <v>5.18</v>
      </c>
      <c r="BA283">
        <v>5.32</v>
      </c>
      <c r="BB283">
        <v>3.51</v>
      </c>
      <c r="BC283">
        <v>3.45</v>
      </c>
      <c r="BD283">
        <v>3.29</v>
      </c>
      <c r="BE283">
        <v>3.69</v>
      </c>
      <c r="BF283">
        <v>4.3499999999999996</v>
      </c>
      <c r="BG283" t="s">
        <v>17</v>
      </c>
    </row>
    <row r="284" spans="1:59" x14ac:dyDescent="0.25">
      <c r="A284" t="s">
        <v>124</v>
      </c>
      <c r="B284">
        <v>939</v>
      </c>
      <c r="C284" t="s">
        <v>125</v>
      </c>
      <c r="D284" t="s">
        <v>15</v>
      </c>
      <c r="E284" t="s">
        <v>16</v>
      </c>
      <c r="AA284">
        <v>202</v>
      </c>
      <c r="AB284">
        <v>1075.9000000000001</v>
      </c>
      <c r="AC284">
        <v>89.57</v>
      </c>
      <c r="AD284">
        <v>47.68</v>
      </c>
      <c r="AE284">
        <v>28.74</v>
      </c>
      <c r="AF284">
        <v>23.02</v>
      </c>
      <c r="AG284">
        <v>10.58</v>
      </c>
      <c r="AH284">
        <v>8.1999999999999993</v>
      </c>
      <c r="AI284">
        <v>3.3</v>
      </c>
      <c r="AJ284">
        <v>4.0199999999999996</v>
      </c>
      <c r="AK284">
        <v>5.75</v>
      </c>
      <c r="AL284">
        <v>3.57</v>
      </c>
      <c r="AM284">
        <v>1.33</v>
      </c>
      <c r="AN284">
        <v>3.05</v>
      </c>
      <c r="AO284">
        <v>4.08</v>
      </c>
      <c r="AP284">
        <v>4.4400000000000004</v>
      </c>
      <c r="AQ284">
        <v>6.6</v>
      </c>
      <c r="AR284">
        <v>10.36</v>
      </c>
      <c r="AS284">
        <v>-0.08</v>
      </c>
      <c r="AT284">
        <v>2.97</v>
      </c>
      <c r="AU284">
        <v>4.9800000000000004</v>
      </c>
      <c r="AV284">
        <v>3.93</v>
      </c>
      <c r="AW284">
        <v>2.78</v>
      </c>
      <c r="AX284">
        <v>-0.11</v>
      </c>
      <c r="AY284">
        <v>-0.49</v>
      </c>
      <c r="AZ284">
        <v>0.15</v>
      </c>
      <c r="BA284">
        <v>3.65</v>
      </c>
      <c r="BB284">
        <v>3.44</v>
      </c>
      <c r="BC284">
        <v>2.27</v>
      </c>
      <c r="BD284">
        <v>-0.44</v>
      </c>
      <c r="BE284">
        <v>4.6500000000000004</v>
      </c>
      <c r="BF284">
        <v>19.399999999999999</v>
      </c>
      <c r="BG284" t="s">
        <v>17</v>
      </c>
    </row>
    <row r="285" spans="1:59" x14ac:dyDescent="0.25">
      <c r="A285" t="s">
        <v>216</v>
      </c>
      <c r="B285">
        <v>524</v>
      </c>
      <c r="C285" t="s">
        <v>217</v>
      </c>
      <c r="D285" t="s">
        <v>15</v>
      </c>
      <c r="E285" t="s">
        <v>441</v>
      </c>
      <c r="AS285">
        <v>2.0699999999999998</v>
      </c>
      <c r="AT285">
        <v>2.86</v>
      </c>
      <c r="AU285">
        <v>3.62</v>
      </c>
      <c r="AV285">
        <v>8.49</v>
      </c>
      <c r="AW285">
        <v>7.87</v>
      </c>
      <c r="AX285">
        <v>2.13</v>
      </c>
      <c r="AY285">
        <v>0.77</v>
      </c>
      <c r="AZ285">
        <v>1.82</v>
      </c>
      <c r="BA285">
        <v>3.11</v>
      </c>
      <c r="BB285">
        <v>3.38</v>
      </c>
      <c r="BC285">
        <v>3.68</v>
      </c>
      <c r="BG285" t="s">
        <v>447</v>
      </c>
    </row>
    <row r="286" spans="1:59" x14ac:dyDescent="0.25">
      <c r="A286" t="s">
        <v>44</v>
      </c>
      <c r="B286">
        <v>748</v>
      </c>
      <c r="C286" t="s">
        <v>45</v>
      </c>
      <c r="D286" t="s">
        <v>15</v>
      </c>
      <c r="E286" t="s">
        <v>425</v>
      </c>
      <c r="F286">
        <v>5.4</v>
      </c>
      <c r="G286">
        <v>4.9000000000000004</v>
      </c>
      <c r="H286">
        <v>-0.1</v>
      </c>
      <c r="I286">
        <v>21.5</v>
      </c>
      <c r="J286">
        <v>15.2</v>
      </c>
      <c r="K286">
        <v>38.4</v>
      </c>
      <c r="L286">
        <v>-4.5</v>
      </c>
      <c r="M286">
        <v>28.3</v>
      </c>
      <c r="N286">
        <v>3.9</v>
      </c>
      <c r="O286">
        <v>16.8</v>
      </c>
      <c r="P286">
        <v>5.6</v>
      </c>
      <c r="Q286">
        <v>15.9</v>
      </c>
      <c r="S286">
        <v>4.4000000000000004</v>
      </c>
      <c r="T286">
        <v>9.6999999999999993</v>
      </c>
      <c r="U286">
        <v>3.2</v>
      </c>
      <c r="V286">
        <v>-7.7</v>
      </c>
      <c r="W286">
        <v>-11.3</v>
      </c>
      <c r="X286">
        <v>11.5</v>
      </c>
      <c r="Y286">
        <v>-4.2</v>
      </c>
      <c r="Z286">
        <v>-1.4</v>
      </c>
      <c r="AA286">
        <v>9.6</v>
      </c>
      <c r="AB286">
        <v>-7.5</v>
      </c>
      <c r="AC286">
        <v>-5.6</v>
      </c>
      <c r="AD286">
        <v>17.7</v>
      </c>
      <c r="AE286">
        <v>11.8</v>
      </c>
      <c r="AF286">
        <v>15.4</v>
      </c>
      <c r="AG286">
        <v>2.5</v>
      </c>
      <c r="AH286">
        <v>9.3000000000000007</v>
      </c>
      <c r="AI286">
        <v>-6.1</v>
      </c>
      <c r="AJ286">
        <v>-5.8</v>
      </c>
      <c r="AK286">
        <v>8.8000000000000007</v>
      </c>
      <c r="AL286">
        <v>3.1</v>
      </c>
      <c r="AM286">
        <v>-1.7</v>
      </c>
      <c r="AN286">
        <v>-4.8</v>
      </c>
      <c r="AO286">
        <v>14.6</v>
      </c>
      <c r="AP286">
        <v>-0.2</v>
      </c>
      <c r="AQ286">
        <v>-1.7</v>
      </c>
      <c r="AR286">
        <v>23.3</v>
      </c>
      <c r="AS286">
        <v>2.6</v>
      </c>
      <c r="AT286">
        <v>1.46</v>
      </c>
      <c r="AU286">
        <v>6.14</v>
      </c>
      <c r="AV286">
        <v>5.37</v>
      </c>
      <c r="AW286">
        <v>-0.35</v>
      </c>
      <c r="AX286">
        <v>-3.18</v>
      </c>
      <c r="AY286">
        <v>2.41</v>
      </c>
      <c r="AZ286">
        <v>0.96</v>
      </c>
      <c r="BA286">
        <v>0.43</v>
      </c>
      <c r="BB286">
        <v>3.37</v>
      </c>
      <c r="BC286">
        <v>-6.43</v>
      </c>
      <c r="BD286">
        <v>3.76</v>
      </c>
      <c r="BE286">
        <v>6.82</v>
      </c>
      <c r="BF286">
        <v>24.97</v>
      </c>
      <c r="BG286" t="s">
        <v>426</v>
      </c>
    </row>
    <row r="287" spans="1:59" x14ac:dyDescent="0.25">
      <c r="A287" t="s">
        <v>158</v>
      </c>
      <c r="B287">
        <v>532</v>
      </c>
      <c r="C287" t="s">
        <v>435</v>
      </c>
      <c r="D287" t="s">
        <v>15</v>
      </c>
      <c r="E287" t="s">
        <v>425</v>
      </c>
      <c r="R287">
        <v>12.04</v>
      </c>
      <c r="S287">
        <v>8.5299999999999994</v>
      </c>
      <c r="T287">
        <v>6.85</v>
      </c>
      <c r="U287">
        <v>0.63</v>
      </c>
      <c r="V287">
        <v>1.61</v>
      </c>
      <c r="W287">
        <v>5.05</v>
      </c>
      <c r="X287">
        <v>9.59</v>
      </c>
      <c r="Y287">
        <v>12.5</v>
      </c>
      <c r="Z287">
        <v>10.050000000000001</v>
      </c>
      <c r="AA287">
        <v>11.37</v>
      </c>
      <c r="AB287">
        <v>8.9600000000000009</v>
      </c>
      <c r="AC287">
        <v>7.52</v>
      </c>
      <c r="AD287">
        <v>6.84</v>
      </c>
      <c r="AE287">
        <v>7.14</v>
      </c>
      <c r="AF287">
        <v>3.91</v>
      </c>
      <c r="AG287">
        <v>3.6</v>
      </c>
      <c r="AH287">
        <v>1.93</v>
      </c>
      <c r="AI287">
        <v>-1.88</v>
      </c>
      <c r="AJ287">
        <v>-2.17</v>
      </c>
      <c r="AK287">
        <v>-0.79</v>
      </c>
      <c r="AL287">
        <v>-2.09</v>
      </c>
      <c r="AM287">
        <v>-1.56</v>
      </c>
      <c r="AN287">
        <v>1.1200000000000001</v>
      </c>
      <c r="AO287">
        <v>1.76</v>
      </c>
      <c r="AP287">
        <v>1.74</v>
      </c>
      <c r="AQ287">
        <v>4.28</v>
      </c>
      <c r="AR287">
        <v>10.14</v>
      </c>
      <c r="AS287">
        <v>1.32</v>
      </c>
      <c r="AT287">
        <v>2.3199999999999998</v>
      </c>
      <c r="AU287">
        <v>7.01</v>
      </c>
      <c r="AV287">
        <v>5.81</v>
      </c>
      <c r="AW287">
        <v>4.41</v>
      </c>
      <c r="AX287">
        <v>4.1399999999999997</v>
      </c>
      <c r="AY287">
        <v>3.91</v>
      </c>
      <c r="AZ287">
        <v>3.38</v>
      </c>
      <c r="BA287">
        <v>2.1800000000000002</v>
      </c>
      <c r="BB287">
        <v>3.35</v>
      </c>
      <c r="BC287">
        <v>4.8600000000000003</v>
      </c>
      <c r="BD287">
        <v>3.29</v>
      </c>
      <c r="BE287">
        <v>1.41</v>
      </c>
      <c r="BF287">
        <v>4.63</v>
      </c>
      <c r="BG287" t="s">
        <v>436</v>
      </c>
    </row>
    <row r="288" spans="1:59" x14ac:dyDescent="0.25">
      <c r="A288" t="s">
        <v>91</v>
      </c>
      <c r="B288">
        <v>233</v>
      </c>
      <c r="C288" t="s">
        <v>92</v>
      </c>
      <c r="D288" t="s">
        <v>15</v>
      </c>
      <c r="E288" t="s">
        <v>441</v>
      </c>
      <c r="AB288">
        <v>7.42</v>
      </c>
      <c r="AC288">
        <v>11.85</v>
      </c>
      <c r="AD288">
        <v>8.75</v>
      </c>
      <c r="AE288">
        <v>15.51</v>
      </c>
      <c r="AF288">
        <v>22.1</v>
      </c>
      <c r="AG288">
        <v>19.53</v>
      </c>
      <c r="AH288">
        <v>17.11</v>
      </c>
      <c r="AI288">
        <v>13.57</v>
      </c>
      <c r="AJ288">
        <v>7.7</v>
      </c>
      <c r="AK288">
        <v>7.69</v>
      </c>
      <c r="AL288">
        <v>5.78</v>
      </c>
      <c r="AM288">
        <v>6.44</v>
      </c>
      <c r="AN288">
        <v>5.66</v>
      </c>
      <c r="AO288">
        <v>4.62</v>
      </c>
      <c r="AP288">
        <v>3.72</v>
      </c>
      <c r="AQ288">
        <v>5.79</v>
      </c>
      <c r="AR288">
        <v>5.61</v>
      </c>
      <c r="AS288">
        <v>4.66</v>
      </c>
      <c r="AT288">
        <v>2.83</v>
      </c>
      <c r="AU288">
        <v>2.88</v>
      </c>
      <c r="AV288">
        <v>3.31</v>
      </c>
      <c r="AW288">
        <v>2.48</v>
      </c>
      <c r="AX288">
        <v>2.77</v>
      </c>
      <c r="AY288">
        <v>4.1900000000000004</v>
      </c>
      <c r="AZ288">
        <v>6.58</v>
      </c>
      <c r="BA288">
        <v>5.0599999999999996</v>
      </c>
      <c r="BB288">
        <v>3.35</v>
      </c>
      <c r="BC288">
        <v>3.44</v>
      </c>
      <c r="BD288">
        <v>2.25</v>
      </c>
      <c r="BE288">
        <v>2.0699999999999998</v>
      </c>
      <c r="BF288">
        <v>6.22</v>
      </c>
      <c r="BG288" t="s">
        <v>442</v>
      </c>
    </row>
    <row r="289" spans="1:59" x14ac:dyDescent="0.25">
      <c r="A289" t="s">
        <v>180</v>
      </c>
      <c r="B289">
        <v>436</v>
      </c>
      <c r="C289" t="s">
        <v>181</v>
      </c>
      <c r="D289" t="s">
        <v>15</v>
      </c>
      <c r="E289" t="s">
        <v>462</v>
      </c>
      <c r="N289">
        <v>53.16</v>
      </c>
      <c r="O289">
        <v>79.05</v>
      </c>
      <c r="P289">
        <v>135.08000000000001</v>
      </c>
      <c r="Q289">
        <v>122.75</v>
      </c>
      <c r="R289">
        <v>125.73</v>
      </c>
      <c r="S289">
        <v>144.44999999999999</v>
      </c>
      <c r="T289">
        <v>396.53</v>
      </c>
      <c r="U289">
        <v>266.07</v>
      </c>
      <c r="V289">
        <v>45.11</v>
      </c>
      <c r="W289">
        <v>18.46</v>
      </c>
      <c r="X289">
        <v>17.559999999999999</v>
      </c>
      <c r="Y289">
        <v>21.04</v>
      </c>
      <c r="Z289">
        <v>11.57</v>
      </c>
      <c r="AA289">
        <v>16.05</v>
      </c>
      <c r="AB289">
        <v>10.17</v>
      </c>
      <c r="AC289">
        <v>8.19</v>
      </c>
      <c r="AD289">
        <v>7.89</v>
      </c>
      <c r="AE289">
        <v>10.7</v>
      </c>
      <c r="AF289">
        <v>8.6</v>
      </c>
      <c r="AG289">
        <v>6.29</v>
      </c>
      <c r="AH289">
        <v>4.18</v>
      </c>
      <c r="AI289">
        <v>7.06</v>
      </c>
      <c r="AJ289">
        <v>3.64</v>
      </c>
      <c r="AK289">
        <v>-0.12</v>
      </c>
      <c r="AL289">
        <v>3.87</v>
      </c>
      <c r="AM289">
        <v>4.33</v>
      </c>
      <c r="AN289">
        <v>5.43</v>
      </c>
      <c r="AO289">
        <v>6.25</v>
      </c>
      <c r="AP289">
        <v>5.69</v>
      </c>
      <c r="AQ289">
        <v>3.45</v>
      </c>
      <c r="AR289">
        <v>9.6</v>
      </c>
      <c r="AS289">
        <v>-6.35</v>
      </c>
      <c r="AT289">
        <v>3.98</v>
      </c>
      <c r="AU289">
        <v>7.76</v>
      </c>
      <c r="AV289">
        <v>4.33</v>
      </c>
      <c r="AW289">
        <v>0.42</v>
      </c>
      <c r="AX289">
        <v>-1.37</v>
      </c>
      <c r="AY289">
        <v>-5.86</v>
      </c>
      <c r="AZ289">
        <v>-3.62</v>
      </c>
      <c r="BA289">
        <v>1.45</v>
      </c>
      <c r="BB289">
        <v>3.33</v>
      </c>
      <c r="BC289">
        <v>-1.1100000000000001</v>
      </c>
      <c r="BD289">
        <v>-4.9000000000000004</v>
      </c>
      <c r="BE289">
        <v>6.83</v>
      </c>
      <c r="BF289">
        <v>13.78</v>
      </c>
      <c r="BG289" t="s">
        <v>463</v>
      </c>
    </row>
    <row r="290" spans="1:59" x14ac:dyDescent="0.25">
      <c r="A290" t="s">
        <v>381</v>
      </c>
      <c r="B290">
        <v>582</v>
      </c>
      <c r="C290" t="s">
        <v>382</v>
      </c>
      <c r="D290" t="s">
        <v>15</v>
      </c>
      <c r="E290" t="s">
        <v>416</v>
      </c>
      <c r="AL290">
        <v>7.86</v>
      </c>
      <c r="AM290">
        <v>8.06</v>
      </c>
      <c r="AN290">
        <v>6.45</v>
      </c>
      <c r="AO290">
        <v>7</v>
      </c>
      <c r="AP290">
        <v>9.01</v>
      </c>
      <c r="AQ290">
        <v>11.09</v>
      </c>
      <c r="AR290">
        <v>20.54</v>
      </c>
      <c r="AS290">
        <v>3.82</v>
      </c>
      <c r="AT290">
        <v>17.02</v>
      </c>
      <c r="AU290">
        <v>19.72</v>
      </c>
      <c r="AV290">
        <v>10.51</v>
      </c>
      <c r="AW290">
        <v>4.7</v>
      </c>
      <c r="AX290">
        <v>3.74</v>
      </c>
      <c r="AY290">
        <v>-1.62</v>
      </c>
      <c r="AZ290">
        <v>2.4</v>
      </c>
      <c r="BA290">
        <v>4.29</v>
      </c>
      <c r="BB290">
        <v>3.31</v>
      </c>
      <c r="BC290">
        <v>3.04</v>
      </c>
      <c r="BD290">
        <v>0.63</v>
      </c>
      <c r="BE290">
        <v>1.76</v>
      </c>
      <c r="BF290">
        <v>2.4500000000000002</v>
      </c>
      <c r="BG290" t="s">
        <v>419</v>
      </c>
    </row>
    <row r="291" spans="1:59" x14ac:dyDescent="0.25">
      <c r="A291" t="s">
        <v>74</v>
      </c>
      <c r="B291">
        <v>136</v>
      </c>
      <c r="C291" t="s">
        <v>75</v>
      </c>
      <c r="D291" t="s">
        <v>15</v>
      </c>
      <c r="E291" t="s">
        <v>16</v>
      </c>
      <c r="AF291">
        <v>2.5499999999999998</v>
      </c>
      <c r="AG291">
        <v>2.7</v>
      </c>
      <c r="AH291">
        <v>2.99</v>
      </c>
      <c r="AI291">
        <v>6.88</v>
      </c>
      <c r="AJ291">
        <v>2.68</v>
      </c>
      <c r="AK291">
        <v>1.1299999999999999</v>
      </c>
      <c r="AL291">
        <v>2.4900000000000002</v>
      </c>
      <c r="AM291">
        <v>0.55000000000000004</v>
      </c>
      <c r="AN291">
        <v>4.47</v>
      </c>
      <c r="AO291">
        <v>7.29</v>
      </c>
      <c r="AP291">
        <v>0.75</v>
      </c>
      <c r="AQ291">
        <v>2.92</v>
      </c>
      <c r="AR291">
        <v>4.08</v>
      </c>
      <c r="AS291">
        <v>-1.47</v>
      </c>
      <c r="AT291">
        <v>0.27</v>
      </c>
      <c r="AU291">
        <v>1.31</v>
      </c>
      <c r="AV291">
        <v>1.2</v>
      </c>
      <c r="AW291">
        <v>2.17</v>
      </c>
      <c r="AX291">
        <v>1.25</v>
      </c>
      <c r="AY291">
        <v>-2.38</v>
      </c>
      <c r="AZ291">
        <v>-0.59</v>
      </c>
      <c r="BA291">
        <v>2</v>
      </c>
      <c r="BB291">
        <v>3.3</v>
      </c>
      <c r="BC291">
        <v>5.7</v>
      </c>
      <c r="BD291">
        <v>1</v>
      </c>
      <c r="BE291">
        <v>0.76</v>
      </c>
      <c r="BF291">
        <v>8.1999999999999993</v>
      </c>
      <c r="BG291" t="s">
        <v>17</v>
      </c>
    </row>
    <row r="292" spans="1:59" x14ac:dyDescent="0.25">
      <c r="A292" t="s">
        <v>97</v>
      </c>
      <c r="B292">
        <v>238</v>
      </c>
      <c r="C292" t="s">
        <v>98</v>
      </c>
      <c r="D292" t="s">
        <v>15</v>
      </c>
      <c r="E292" t="s">
        <v>462</v>
      </c>
      <c r="AB292">
        <v>18.399999999999999</v>
      </c>
      <c r="AC292">
        <v>5.15</v>
      </c>
      <c r="AD292">
        <v>13.11</v>
      </c>
      <c r="AE292">
        <v>23.88</v>
      </c>
      <c r="AF292">
        <v>16</v>
      </c>
      <c r="AG292">
        <v>11.6</v>
      </c>
      <c r="AH292">
        <v>8.81</v>
      </c>
      <c r="AI292">
        <v>10.14</v>
      </c>
      <c r="AJ292">
        <v>11.56</v>
      </c>
      <c r="AK292">
        <v>8.86</v>
      </c>
      <c r="AL292">
        <v>7.68</v>
      </c>
      <c r="AM292">
        <v>11.68</v>
      </c>
      <c r="AN292">
        <v>16.72</v>
      </c>
      <c r="AO292">
        <v>15.32</v>
      </c>
      <c r="AP292">
        <v>13.91</v>
      </c>
      <c r="AQ292">
        <v>13.85</v>
      </c>
      <c r="AR292">
        <v>25.45</v>
      </c>
      <c r="AS292">
        <v>1.74</v>
      </c>
      <c r="AT292">
        <v>3</v>
      </c>
      <c r="AU292">
        <v>9.4600000000000009</v>
      </c>
      <c r="AV292">
        <v>3.77</v>
      </c>
      <c r="AW292">
        <v>2.46</v>
      </c>
      <c r="AX292">
        <v>4.47</v>
      </c>
      <c r="AY292">
        <v>1.29</v>
      </c>
      <c r="AZ292">
        <v>-1.06</v>
      </c>
      <c r="BA292">
        <v>2.3199999999999998</v>
      </c>
      <c r="BB292">
        <v>3.3</v>
      </c>
      <c r="BC292">
        <v>2.6</v>
      </c>
      <c r="BD292">
        <v>0.14000000000000001</v>
      </c>
      <c r="BE292">
        <v>2.74</v>
      </c>
      <c r="BF292">
        <v>8.93</v>
      </c>
      <c r="BG292" t="s">
        <v>463</v>
      </c>
    </row>
    <row r="293" spans="1:59" x14ac:dyDescent="0.25">
      <c r="A293" t="s">
        <v>182</v>
      </c>
      <c r="B293">
        <v>136</v>
      </c>
      <c r="C293" t="s">
        <v>183</v>
      </c>
      <c r="D293" t="s">
        <v>15</v>
      </c>
      <c r="E293" t="s">
        <v>462</v>
      </c>
      <c r="F293">
        <v>25.12</v>
      </c>
      <c r="K293">
        <v>68.180000000000007</v>
      </c>
      <c r="L293">
        <v>33.01</v>
      </c>
      <c r="M293">
        <v>-22.02</v>
      </c>
      <c r="N293">
        <v>-23.8</v>
      </c>
      <c r="O293">
        <v>18.239999999999998</v>
      </c>
      <c r="P293">
        <v>45.61</v>
      </c>
      <c r="Q293">
        <v>-51.61</v>
      </c>
      <c r="R293">
        <v>13.14</v>
      </c>
      <c r="S293">
        <v>11</v>
      </c>
      <c r="T293">
        <v>10.31</v>
      </c>
      <c r="U293">
        <v>7.7</v>
      </c>
      <c r="V293">
        <v>0.18</v>
      </c>
      <c r="W293">
        <v>2.99</v>
      </c>
      <c r="X293">
        <v>3.55</v>
      </c>
      <c r="Y293">
        <v>5.86</v>
      </c>
      <c r="Z293">
        <v>4.1500000000000004</v>
      </c>
      <c r="AA293">
        <v>3.34</v>
      </c>
      <c r="AB293">
        <v>1.89</v>
      </c>
      <c r="AC293">
        <v>3.76</v>
      </c>
      <c r="AD293">
        <v>3.71</v>
      </c>
      <c r="AE293">
        <v>7.87</v>
      </c>
      <c r="AF293">
        <v>1.89</v>
      </c>
      <c r="AG293">
        <v>1.29</v>
      </c>
      <c r="AH293">
        <v>0.1</v>
      </c>
      <c r="AI293">
        <v>-0.25</v>
      </c>
      <c r="AJ293">
        <v>5.14</v>
      </c>
      <c r="AK293">
        <v>1.71</v>
      </c>
      <c r="AL293">
        <v>0.06</v>
      </c>
      <c r="AM293">
        <v>0.92</v>
      </c>
      <c r="AN293">
        <v>2.27</v>
      </c>
      <c r="AO293">
        <v>3.53</v>
      </c>
      <c r="AP293">
        <v>4.4800000000000004</v>
      </c>
      <c r="AQ293">
        <v>3.04</v>
      </c>
      <c r="AR293">
        <v>5.0999999999999996</v>
      </c>
      <c r="AS293">
        <v>-4.71</v>
      </c>
      <c r="AT293">
        <v>2.94</v>
      </c>
      <c r="AU293">
        <v>4.7699999999999996</v>
      </c>
      <c r="AV293">
        <v>3.58</v>
      </c>
      <c r="AW293">
        <v>-1.0900000000000001</v>
      </c>
      <c r="AX293">
        <v>-1.44</v>
      </c>
      <c r="AY293">
        <v>-2.68</v>
      </c>
      <c r="AZ293">
        <v>-1.93</v>
      </c>
      <c r="BA293">
        <v>2.34</v>
      </c>
      <c r="BB293">
        <v>3.29</v>
      </c>
      <c r="BC293">
        <v>0.18</v>
      </c>
      <c r="BD293">
        <v>56.14</v>
      </c>
      <c r="BE293">
        <v>6.22</v>
      </c>
      <c r="BF293">
        <v>14.41</v>
      </c>
      <c r="BG293" t="s">
        <v>463</v>
      </c>
    </row>
    <row r="294" spans="1:59" x14ac:dyDescent="0.25">
      <c r="A294" t="s">
        <v>62</v>
      </c>
      <c r="B294">
        <v>223</v>
      </c>
      <c r="C294" t="s">
        <v>63</v>
      </c>
      <c r="D294" t="s">
        <v>15</v>
      </c>
      <c r="E294" t="s">
        <v>441</v>
      </c>
      <c r="AB294">
        <v>962.32</v>
      </c>
      <c r="AC294">
        <v>1916.42</v>
      </c>
      <c r="AD294">
        <v>2068.59</v>
      </c>
      <c r="AE294">
        <v>71.3</v>
      </c>
      <c r="AF294">
        <v>18.03</v>
      </c>
      <c r="AG294">
        <v>7.24</v>
      </c>
      <c r="AH294">
        <v>2.7</v>
      </c>
      <c r="AI294">
        <v>4.13</v>
      </c>
      <c r="AJ294">
        <v>5.61</v>
      </c>
      <c r="AK294">
        <v>5.83</v>
      </c>
      <c r="AL294">
        <v>8.3800000000000008</v>
      </c>
      <c r="AM294">
        <v>13.08</v>
      </c>
      <c r="AN294">
        <v>7.92</v>
      </c>
      <c r="AO294">
        <v>7.45</v>
      </c>
      <c r="AP294">
        <v>4.5199999999999996</v>
      </c>
      <c r="AQ294">
        <v>3.56</v>
      </c>
      <c r="AR294">
        <v>4.92</v>
      </c>
      <c r="AS294">
        <v>5.18</v>
      </c>
      <c r="AT294">
        <v>5.03</v>
      </c>
      <c r="AU294">
        <v>6.48</v>
      </c>
      <c r="AV294">
        <v>5.6</v>
      </c>
      <c r="AW294">
        <v>5.81</v>
      </c>
      <c r="AX294">
        <v>6.49</v>
      </c>
      <c r="AY294">
        <v>8.61</v>
      </c>
      <c r="AZ294">
        <v>7.61</v>
      </c>
      <c r="BA294">
        <v>4.47</v>
      </c>
      <c r="BB294">
        <v>3.28</v>
      </c>
      <c r="BC294">
        <v>3.52</v>
      </c>
      <c r="BD294">
        <v>2.23</v>
      </c>
      <c r="BE294">
        <v>5.0999999999999996</v>
      </c>
      <c r="BF294">
        <v>8.94</v>
      </c>
      <c r="BG294" t="s">
        <v>442</v>
      </c>
    </row>
    <row r="295" spans="1:59" x14ac:dyDescent="0.25">
      <c r="A295" t="s">
        <v>321</v>
      </c>
      <c r="B295">
        <v>253</v>
      </c>
      <c r="C295" t="s">
        <v>322</v>
      </c>
      <c r="D295" t="s">
        <v>15</v>
      </c>
      <c r="E295" t="s">
        <v>416</v>
      </c>
      <c r="F295">
        <v>-13.3</v>
      </c>
      <c r="G295">
        <v>-9.8000000000000007</v>
      </c>
      <c r="H295">
        <v>9.3000000000000007</v>
      </c>
      <c r="I295">
        <v>20.3</v>
      </c>
      <c r="J295">
        <v>25.1</v>
      </c>
      <c r="K295">
        <v>45.5</v>
      </c>
      <c r="L295">
        <v>24.8</v>
      </c>
      <c r="M295">
        <v>33.6</v>
      </c>
      <c r="N295">
        <v>31.3</v>
      </c>
      <c r="O295">
        <v>31.3</v>
      </c>
      <c r="P295">
        <v>41.8</v>
      </c>
      <c r="Q295">
        <v>45.2</v>
      </c>
      <c r="R295">
        <v>11.4</v>
      </c>
      <c r="S295">
        <v>11.4</v>
      </c>
      <c r="T295">
        <v>11.4</v>
      </c>
      <c r="U295">
        <v>77</v>
      </c>
      <c r="V295">
        <v>28.6</v>
      </c>
      <c r="W295">
        <v>33.9</v>
      </c>
      <c r="X295">
        <v>-3.4</v>
      </c>
      <c r="Y295">
        <v>-4.8</v>
      </c>
      <c r="Z295">
        <v>55.8</v>
      </c>
      <c r="AA295">
        <v>-2.8</v>
      </c>
      <c r="AB295">
        <v>13.2</v>
      </c>
      <c r="AC295">
        <v>3.4</v>
      </c>
      <c r="AD295">
        <v>11.6</v>
      </c>
      <c r="AE295">
        <v>14.2</v>
      </c>
      <c r="AF295">
        <v>8.1999999999999993</v>
      </c>
      <c r="AG295">
        <v>1.3</v>
      </c>
      <c r="AH295">
        <v>14.1</v>
      </c>
      <c r="AI295">
        <v>0.8</v>
      </c>
      <c r="AJ295">
        <v>17.899999999999999</v>
      </c>
      <c r="AK295">
        <v>29.3</v>
      </c>
      <c r="AL295">
        <v>-3.1</v>
      </c>
      <c r="AM295">
        <v>2.8</v>
      </c>
      <c r="AN295">
        <v>-1.4</v>
      </c>
      <c r="AO295">
        <v>5.0999999999999996</v>
      </c>
      <c r="AP295">
        <v>8.8000000000000007</v>
      </c>
      <c r="AQ295">
        <v>5</v>
      </c>
      <c r="AR295">
        <v>-1.7</v>
      </c>
      <c r="AS295">
        <v>6.99</v>
      </c>
      <c r="AT295">
        <v>6.97</v>
      </c>
      <c r="AU295">
        <v>13.86</v>
      </c>
      <c r="AV295">
        <v>3.63</v>
      </c>
      <c r="AW295">
        <v>0.11</v>
      </c>
      <c r="AX295">
        <v>1.62</v>
      </c>
      <c r="AY295">
        <v>-2.66</v>
      </c>
      <c r="AZ295">
        <v>9.3000000000000007</v>
      </c>
      <c r="BA295">
        <v>4.9000000000000004</v>
      </c>
      <c r="BB295">
        <v>3.27</v>
      </c>
      <c r="BC295">
        <v>-0.67</v>
      </c>
      <c r="BD295">
        <v>-3.43</v>
      </c>
      <c r="BE295">
        <v>5.78</v>
      </c>
      <c r="BF295">
        <v>2.87</v>
      </c>
      <c r="BG295" t="s">
        <v>419</v>
      </c>
    </row>
    <row r="296" spans="1:59" x14ac:dyDescent="0.25">
      <c r="A296" t="s">
        <v>91</v>
      </c>
      <c r="B296">
        <v>233</v>
      </c>
      <c r="C296" t="s">
        <v>92</v>
      </c>
      <c r="D296" t="s">
        <v>15</v>
      </c>
      <c r="E296" t="s">
        <v>16</v>
      </c>
      <c r="F296">
        <v>6.91</v>
      </c>
      <c r="G296">
        <v>12.06</v>
      </c>
      <c r="H296">
        <v>12.03</v>
      </c>
      <c r="I296">
        <v>22.6</v>
      </c>
      <c r="J296">
        <v>22.58</v>
      </c>
      <c r="K296">
        <v>25.19</v>
      </c>
      <c r="L296">
        <v>18.920000000000002</v>
      </c>
      <c r="M296">
        <v>34.090000000000003</v>
      </c>
      <c r="N296">
        <v>17.510000000000002</v>
      </c>
      <c r="O296">
        <v>24.2</v>
      </c>
      <c r="P296">
        <v>26.58</v>
      </c>
      <c r="Q296">
        <v>27.52</v>
      </c>
      <c r="R296">
        <v>24.7</v>
      </c>
      <c r="S296">
        <v>19.489999999999998</v>
      </c>
      <c r="T296">
        <v>16.36</v>
      </c>
      <c r="U296">
        <v>23.97</v>
      </c>
      <c r="V296">
        <v>18.850000000000001</v>
      </c>
      <c r="W296">
        <v>23.31</v>
      </c>
      <c r="X296">
        <v>28.14</v>
      </c>
      <c r="Y296">
        <v>25.86</v>
      </c>
      <c r="Z296">
        <v>29.14</v>
      </c>
      <c r="AA296">
        <v>30.35</v>
      </c>
      <c r="AB296">
        <v>27.03</v>
      </c>
      <c r="AC296">
        <v>22.44</v>
      </c>
      <c r="AD296">
        <v>22.85</v>
      </c>
      <c r="AE296">
        <v>20.9</v>
      </c>
      <c r="AF296">
        <v>20.8</v>
      </c>
      <c r="AG296">
        <v>18.46</v>
      </c>
      <c r="AH296">
        <v>18.68</v>
      </c>
      <c r="AI296">
        <v>10.87</v>
      </c>
      <c r="AJ296">
        <v>9.2200000000000006</v>
      </c>
      <c r="AK296">
        <v>7.97</v>
      </c>
      <c r="AL296">
        <v>6.35</v>
      </c>
      <c r="AM296">
        <v>7.13</v>
      </c>
      <c r="AN296">
        <v>5.9</v>
      </c>
      <c r="AO296">
        <v>5.05</v>
      </c>
      <c r="AP296">
        <v>4.29</v>
      </c>
      <c r="AQ296">
        <v>5.55</v>
      </c>
      <c r="AR296">
        <v>7</v>
      </c>
      <c r="AS296">
        <v>4.2</v>
      </c>
      <c r="AT296">
        <v>2.27</v>
      </c>
      <c r="AU296">
        <v>3.42</v>
      </c>
      <c r="AV296">
        <v>3.17</v>
      </c>
      <c r="AW296">
        <v>2.02</v>
      </c>
      <c r="AX296">
        <v>2.9</v>
      </c>
      <c r="AY296">
        <v>4.99</v>
      </c>
      <c r="AZ296">
        <v>7.51</v>
      </c>
      <c r="BA296">
        <v>4.3099999999999996</v>
      </c>
      <c r="BB296">
        <v>3.24</v>
      </c>
      <c r="BC296">
        <v>3.52</v>
      </c>
      <c r="BD296">
        <v>2.52</v>
      </c>
      <c r="BE296">
        <v>3.5</v>
      </c>
      <c r="BF296">
        <v>10.199999999999999</v>
      </c>
      <c r="BG296" t="s">
        <v>17</v>
      </c>
    </row>
    <row r="297" spans="1:59" x14ac:dyDescent="0.25">
      <c r="A297" t="s">
        <v>93</v>
      </c>
      <c r="B297">
        <v>632</v>
      </c>
      <c r="C297" t="s">
        <v>94</v>
      </c>
      <c r="D297" t="s">
        <v>15</v>
      </c>
      <c r="E297" t="s">
        <v>425</v>
      </c>
      <c r="AJ297">
        <v>-2.0099999999999998</v>
      </c>
      <c r="AK297">
        <v>4.58</v>
      </c>
      <c r="AL297">
        <v>5.9</v>
      </c>
      <c r="AM297">
        <v>2.42</v>
      </c>
      <c r="AN297">
        <v>4.1100000000000003</v>
      </c>
      <c r="AO297">
        <v>1.62</v>
      </c>
      <c r="AP297">
        <v>1.04</v>
      </c>
      <c r="AQ297">
        <v>9.48</v>
      </c>
      <c r="AR297">
        <v>4.67</v>
      </c>
      <c r="AS297">
        <v>-7.04</v>
      </c>
      <c r="AT297">
        <v>2.81</v>
      </c>
      <c r="AU297">
        <v>2.04</v>
      </c>
      <c r="AV297">
        <v>7.89</v>
      </c>
      <c r="AW297">
        <v>2.04</v>
      </c>
      <c r="AX297">
        <v>2.25</v>
      </c>
      <c r="AY297">
        <v>-0.28000000000000003</v>
      </c>
      <c r="BB297">
        <v>3.24</v>
      </c>
      <c r="BG297" t="s">
        <v>426</v>
      </c>
    </row>
    <row r="298" spans="1:59" x14ac:dyDescent="0.25">
      <c r="A298" t="s">
        <v>381</v>
      </c>
      <c r="B298">
        <v>582</v>
      </c>
      <c r="C298" t="s">
        <v>382</v>
      </c>
      <c r="D298" t="s">
        <v>15</v>
      </c>
      <c r="E298" t="s">
        <v>425</v>
      </c>
      <c r="F298">
        <v>35.299999999999997</v>
      </c>
      <c r="G298">
        <v>13.8</v>
      </c>
      <c r="H298">
        <v>29.1</v>
      </c>
      <c r="I298">
        <v>47</v>
      </c>
      <c r="J298">
        <v>48.7</v>
      </c>
      <c r="AF298">
        <v>6.7</v>
      </c>
      <c r="AG298">
        <v>0.6</v>
      </c>
      <c r="AH298">
        <v>9.8000000000000007</v>
      </c>
      <c r="AI298">
        <v>4.2</v>
      </c>
      <c r="AJ298">
        <v>-3.8</v>
      </c>
      <c r="AK298">
        <v>-1.4</v>
      </c>
      <c r="AL298">
        <v>7.6</v>
      </c>
      <c r="AM298">
        <v>2.5099999999999998</v>
      </c>
      <c r="AN298">
        <v>12.52</v>
      </c>
      <c r="AO298">
        <v>11.08</v>
      </c>
      <c r="AP298">
        <v>8.68</v>
      </c>
      <c r="AQ298">
        <v>11.23</v>
      </c>
      <c r="AR298">
        <v>36.89</v>
      </c>
      <c r="AS298">
        <v>8.4600000000000009</v>
      </c>
      <c r="AT298">
        <v>11.41</v>
      </c>
      <c r="AU298">
        <v>26.69</v>
      </c>
      <c r="AV298">
        <v>7.9</v>
      </c>
      <c r="AW298">
        <v>2.69</v>
      </c>
      <c r="AX298">
        <v>4</v>
      </c>
      <c r="AY298">
        <v>1.48</v>
      </c>
      <c r="AZ298">
        <v>2.61</v>
      </c>
      <c r="BA298">
        <v>-1.08</v>
      </c>
      <c r="BB298">
        <v>3.24</v>
      </c>
      <c r="BC298">
        <v>4.07</v>
      </c>
      <c r="BD298">
        <v>9.44</v>
      </c>
      <c r="BE298">
        <v>0.73</v>
      </c>
      <c r="BF298">
        <v>1.96</v>
      </c>
      <c r="BG298" t="s">
        <v>426</v>
      </c>
    </row>
    <row r="299" spans="1:59" x14ac:dyDescent="0.25">
      <c r="A299" t="s">
        <v>186</v>
      </c>
      <c r="B299">
        <v>439</v>
      </c>
      <c r="C299" t="s">
        <v>187</v>
      </c>
      <c r="D299" t="s">
        <v>15</v>
      </c>
      <c r="E299" t="s">
        <v>425</v>
      </c>
      <c r="F299">
        <v>7.8</v>
      </c>
      <c r="G299">
        <v>6.2</v>
      </c>
      <c r="H299">
        <v>11.1</v>
      </c>
      <c r="I299">
        <v>18.8</v>
      </c>
      <c r="J299">
        <v>34.799999999999997</v>
      </c>
      <c r="K299">
        <v>15.6</v>
      </c>
      <c r="L299">
        <v>14.6</v>
      </c>
      <c r="M299">
        <v>14.2</v>
      </c>
      <c r="N299">
        <v>3.6</v>
      </c>
      <c r="O299">
        <v>5.9</v>
      </c>
      <c r="P299">
        <v>10.9</v>
      </c>
      <c r="Q299">
        <v>8.1</v>
      </c>
      <c r="R299">
        <v>4.7</v>
      </c>
      <c r="S299">
        <v>2.6</v>
      </c>
      <c r="T299">
        <v>1.9</v>
      </c>
      <c r="U299">
        <v>2.2999999999999998</v>
      </c>
      <c r="V299">
        <v>1.5</v>
      </c>
      <c r="W299">
        <v>-1.5</v>
      </c>
      <c r="X299">
        <v>5.5</v>
      </c>
      <c r="Y299">
        <v>20.8</v>
      </c>
      <c r="Z299">
        <v>20.5</v>
      </c>
      <c r="AA299">
        <v>11.1</v>
      </c>
      <c r="AB299">
        <v>3</v>
      </c>
      <c r="AC299">
        <v>1.9</v>
      </c>
      <c r="AD299">
        <v>5.9</v>
      </c>
      <c r="AE299">
        <v>2.2999999999999998</v>
      </c>
      <c r="AF299">
        <v>7</v>
      </c>
      <c r="AG299">
        <v>6.6</v>
      </c>
      <c r="AH299">
        <v>4</v>
      </c>
      <c r="AI299">
        <v>-0.9</v>
      </c>
      <c r="AJ299">
        <v>-0.7</v>
      </c>
      <c r="AK299">
        <v>0.3</v>
      </c>
      <c r="AL299">
        <v>0.2</v>
      </c>
      <c r="AM299">
        <v>2.6</v>
      </c>
      <c r="AN299">
        <v>4.5999999999999996</v>
      </c>
      <c r="AO299">
        <v>5.0999999999999996</v>
      </c>
      <c r="AP299">
        <v>7.4</v>
      </c>
      <c r="AQ299">
        <v>9.5299999999999994</v>
      </c>
      <c r="AR299">
        <v>19.79</v>
      </c>
      <c r="AS299">
        <v>1.7</v>
      </c>
      <c r="AT299">
        <v>4.53</v>
      </c>
      <c r="AU299">
        <v>4.22</v>
      </c>
      <c r="AV299">
        <v>4.5599999999999996</v>
      </c>
      <c r="AW299">
        <v>4.2300000000000004</v>
      </c>
      <c r="AX299">
        <v>0.32</v>
      </c>
      <c r="AY299">
        <v>1.1200000000000001</v>
      </c>
      <c r="AZ299">
        <v>-3.48</v>
      </c>
      <c r="BA299">
        <v>-0.41</v>
      </c>
      <c r="BB299">
        <v>3.23</v>
      </c>
      <c r="BC299">
        <v>0.28000000000000003</v>
      </c>
      <c r="BD299">
        <v>2.33</v>
      </c>
      <c r="BE299">
        <v>0.1</v>
      </c>
      <c r="BF299">
        <v>3.68</v>
      </c>
      <c r="BG299" t="s">
        <v>426</v>
      </c>
    </row>
    <row r="300" spans="1:59" x14ac:dyDescent="0.25">
      <c r="A300" t="s">
        <v>70</v>
      </c>
      <c r="B300">
        <v>616</v>
      </c>
      <c r="C300" t="s">
        <v>71</v>
      </c>
      <c r="D300" t="s">
        <v>15</v>
      </c>
      <c r="E300" t="s">
        <v>16</v>
      </c>
      <c r="F300">
        <v>4.0599999999999996</v>
      </c>
      <c r="G300">
        <v>5.62</v>
      </c>
      <c r="H300">
        <v>6.5</v>
      </c>
      <c r="I300">
        <v>9.57</v>
      </c>
      <c r="J300">
        <v>11.52</v>
      </c>
      <c r="K300">
        <v>13.51</v>
      </c>
      <c r="L300">
        <v>11.73</v>
      </c>
      <c r="M300">
        <v>13.17</v>
      </c>
      <c r="N300">
        <v>9.0399999999999991</v>
      </c>
      <c r="O300">
        <v>11.74</v>
      </c>
      <c r="P300">
        <v>12.13</v>
      </c>
      <c r="Q300">
        <v>16.3</v>
      </c>
      <c r="R300">
        <v>11.2</v>
      </c>
      <c r="S300">
        <v>10.5</v>
      </c>
      <c r="T300">
        <v>8.6</v>
      </c>
      <c r="U300">
        <v>8.1</v>
      </c>
      <c r="V300">
        <v>10</v>
      </c>
      <c r="W300">
        <v>9.8000000000000007</v>
      </c>
      <c r="X300">
        <v>8.4</v>
      </c>
      <c r="Y300">
        <v>11.6</v>
      </c>
      <c r="Z300">
        <v>11.4</v>
      </c>
      <c r="AA300">
        <v>12.6</v>
      </c>
      <c r="AB300">
        <v>16.5</v>
      </c>
      <c r="AC300">
        <v>14.4</v>
      </c>
      <c r="AD300">
        <v>10.6</v>
      </c>
      <c r="AE300">
        <v>10.5</v>
      </c>
      <c r="AF300">
        <v>10.1</v>
      </c>
      <c r="AG300">
        <v>8.9</v>
      </c>
      <c r="AH300">
        <v>6.51</v>
      </c>
      <c r="AI300">
        <v>7.82</v>
      </c>
      <c r="AJ300">
        <v>8.59</v>
      </c>
      <c r="AK300">
        <v>6.5</v>
      </c>
      <c r="AL300">
        <v>8.0399999999999991</v>
      </c>
      <c r="AM300">
        <v>9.18</v>
      </c>
      <c r="AN300">
        <v>6.94</v>
      </c>
      <c r="AO300">
        <v>8.68</v>
      </c>
      <c r="AP300">
        <v>11.55</v>
      </c>
      <c r="AQ300">
        <v>7.06</v>
      </c>
      <c r="AR300">
        <v>12.64</v>
      </c>
      <c r="AS300">
        <v>8.1300000000000008</v>
      </c>
      <c r="AT300">
        <v>6.92</v>
      </c>
      <c r="AU300">
        <v>8.4600000000000009</v>
      </c>
      <c r="AV300">
        <v>7.55</v>
      </c>
      <c r="AW300">
        <v>5.87</v>
      </c>
      <c r="AX300">
        <v>4.41</v>
      </c>
      <c r="AY300">
        <v>3.07</v>
      </c>
      <c r="AZ300">
        <v>2.78</v>
      </c>
      <c r="BA300">
        <v>3.3</v>
      </c>
      <c r="BB300">
        <v>3.22</v>
      </c>
      <c r="BC300">
        <v>2.85</v>
      </c>
      <c r="BD300">
        <v>1.89</v>
      </c>
      <c r="BE300">
        <v>7.24</v>
      </c>
      <c r="BF300">
        <v>11.59</v>
      </c>
      <c r="BG300" t="s">
        <v>17</v>
      </c>
    </row>
    <row r="301" spans="1:59" x14ac:dyDescent="0.25">
      <c r="A301" t="s">
        <v>254</v>
      </c>
      <c r="B301">
        <v>684</v>
      </c>
      <c r="C301" t="s">
        <v>255</v>
      </c>
      <c r="D301" t="s">
        <v>15</v>
      </c>
      <c r="E301" t="s">
        <v>16</v>
      </c>
      <c r="F301">
        <v>1.54</v>
      </c>
      <c r="G301">
        <v>0.6</v>
      </c>
      <c r="H301">
        <v>5.36</v>
      </c>
      <c r="I301">
        <v>14.41</v>
      </c>
      <c r="J301">
        <v>28.4</v>
      </c>
      <c r="K301">
        <v>15</v>
      </c>
      <c r="L301">
        <v>12.88</v>
      </c>
      <c r="M301">
        <v>9.6300000000000008</v>
      </c>
      <c r="N301">
        <v>7.84</v>
      </c>
      <c r="O301">
        <v>14.16</v>
      </c>
      <c r="P301">
        <v>42.37</v>
      </c>
      <c r="Q301">
        <v>14.42</v>
      </c>
      <c r="R301">
        <v>11.59</v>
      </c>
      <c r="S301">
        <v>5.5</v>
      </c>
      <c r="T301">
        <v>7.44</v>
      </c>
      <c r="U301">
        <v>6.61</v>
      </c>
      <c r="V301">
        <v>1.5</v>
      </c>
      <c r="W301">
        <v>0.54</v>
      </c>
      <c r="X301">
        <v>9.3000000000000007</v>
      </c>
      <c r="Y301">
        <v>12.63</v>
      </c>
      <c r="Z301">
        <v>13.4</v>
      </c>
      <c r="AA301">
        <v>7.09</v>
      </c>
      <c r="AB301">
        <v>4.68</v>
      </c>
      <c r="AC301">
        <v>10.61</v>
      </c>
      <c r="AD301">
        <v>7.3</v>
      </c>
      <c r="AE301">
        <v>5.96</v>
      </c>
      <c r="AF301">
        <v>6.62</v>
      </c>
      <c r="AG301">
        <v>6.79</v>
      </c>
      <c r="AH301">
        <v>6.82</v>
      </c>
      <c r="AI301">
        <v>6.87</v>
      </c>
      <c r="AJ301">
        <v>4.25</v>
      </c>
      <c r="AK301">
        <v>5.4</v>
      </c>
      <c r="AL301">
        <v>6.45</v>
      </c>
      <c r="AM301">
        <v>3.88</v>
      </c>
      <c r="AN301">
        <v>4.7</v>
      </c>
      <c r="AO301">
        <v>4.9400000000000004</v>
      </c>
      <c r="AP301">
        <v>8.93</v>
      </c>
      <c r="AQ301">
        <v>8.86</v>
      </c>
      <c r="AR301">
        <v>9.67</v>
      </c>
      <c r="AS301">
        <v>2.56</v>
      </c>
      <c r="AT301">
        <v>2.97</v>
      </c>
      <c r="AU301">
        <v>6.53</v>
      </c>
      <c r="AV301">
        <v>3.83</v>
      </c>
      <c r="AW301">
        <v>3.54</v>
      </c>
      <c r="AX301">
        <v>3.19</v>
      </c>
      <c r="AY301">
        <v>1.32</v>
      </c>
      <c r="AZ301">
        <v>0.95</v>
      </c>
      <c r="BA301">
        <v>3.68</v>
      </c>
      <c r="BB301">
        <v>3.21</v>
      </c>
      <c r="BC301">
        <v>0.45</v>
      </c>
      <c r="BD301">
        <v>2.58</v>
      </c>
      <c r="BE301">
        <v>4.03</v>
      </c>
      <c r="BF301">
        <v>10.77</v>
      </c>
      <c r="BG301" t="s">
        <v>17</v>
      </c>
    </row>
    <row r="302" spans="1:59" x14ac:dyDescent="0.25">
      <c r="A302" t="s">
        <v>168</v>
      </c>
      <c r="B302">
        <v>536</v>
      </c>
      <c r="C302" t="s">
        <v>169</v>
      </c>
      <c r="D302" t="s">
        <v>15</v>
      </c>
      <c r="E302" t="s">
        <v>16</v>
      </c>
      <c r="F302">
        <v>12.35</v>
      </c>
      <c r="G302">
        <v>4.2300000000000004</v>
      </c>
      <c r="H302">
        <v>6.52</v>
      </c>
      <c r="I302">
        <v>31.04</v>
      </c>
      <c r="J302">
        <v>40.49</v>
      </c>
      <c r="K302">
        <v>19.170000000000002</v>
      </c>
      <c r="L302">
        <v>19.829999999999998</v>
      </c>
      <c r="M302">
        <v>11.05</v>
      </c>
      <c r="N302">
        <v>8.11</v>
      </c>
      <c r="O302">
        <v>16.23</v>
      </c>
      <c r="P302">
        <v>18.04</v>
      </c>
      <c r="Q302">
        <v>12.27</v>
      </c>
      <c r="R302">
        <v>9.4499999999999993</v>
      </c>
      <c r="S302">
        <v>11.8</v>
      </c>
      <c r="T302">
        <v>10.46</v>
      </c>
      <c r="U302">
        <v>4.72</v>
      </c>
      <c r="V302">
        <v>5.82</v>
      </c>
      <c r="W302">
        <v>9.2799999999999994</v>
      </c>
      <c r="X302">
        <v>8.0500000000000007</v>
      </c>
      <c r="Y302">
        <v>6.42</v>
      </c>
      <c r="Z302">
        <v>7.82</v>
      </c>
      <c r="AA302">
        <v>9.42</v>
      </c>
      <c r="AB302">
        <v>7.52</v>
      </c>
      <c r="AC302">
        <v>9.67</v>
      </c>
      <c r="AD302">
        <v>8.5299999999999994</v>
      </c>
      <c r="AE302">
        <v>9.42</v>
      </c>
      <c r="AF302">
        <v>7.97</v>
      </c>
      <c r="AG302">
        <v>6.23</v>
      </c>
      <c r="AH302">
        <v>58.45</v>
      </c>
      <c r="AI302">
        <v>20.48</v>
      </c>
      <c r="AJ302">
        <v>3.69</v>
      </c>
      <c r="AK302">
        <v>11.5</v>
      </c>
      <c r="AL302">
        <v>11.9</v>
      </c>
      <c r="AM302">
        <v>6.76</v>
      </c>
      <c r="AN302">
        <v>6.06</v>
      </c>
      <c r="AO302">
        <v>10.45</v>
      </c>
      <c r="AP302">
        <v>13.11</v>
      </c>
      <c r="AQ302">
        <v>6.41</v>
      </c>
      <c r="AR302">
        <v>10.23</v>
      </c>
      <c r="AS302">
        <v>4.3899999999999997</v>
      </c>
      <c r="AT302">
        <v>5.13</v>
      </c>
      <c r="AU302">
        <v>5.36</v>
      </c>
      <c r="AV302">
        <v>4.28</v>
      </c>
      <c r="AW302">
        <v>6.41</v>
      </c>
      <c r="AX302">
        <v>6.39</v>
      </c>
      <c r="AY302">
        <v>6.36</v>
      </c>
      <c r="AZ302">
        <v>3.53</v>
      </c>
      <c r="BA302">
        <v>3.81</v>
      </c>
      <c r="BB302">
        <v>3.2</v>
      </c>
      <c r="BC302">
        <v>2.82</v>
      </c>
      <c r="BD302">
        <v>1.92</v>
      </c>
      <c r="BE302">
        <v>1.56</v>
      </c>
      <c r="BF302">
        <v>4.21</v>
      </c>
      <c r="BG302" t="s">
        <v>17</v>
      </c>
    </row>
    <row r="303" spans="1:59" x14ac:dyDescent="0.25">
      <c r="A303" t="s">
        <v>298</v>
      </c>
      <c r="B303">
        <v>288</v>
      </c>
      <c r="C303" t="s">
        <v>299</v>
      </c>
      <c r="D303" t="s">
        <v>15</v>
      </c>
      <c r="E303" t="s">
        <v>441</v>
      </c>
      <c r="AD303">
        <v>20.21</v>
      </c>
      <c r="AE303">
        <v>14.15</v>
      </c>
      <c r="AF303">
        <v>9.52</v>
      </c>
      <c r="AG303">
        <v>6.34</v>
      </c>
      <c r="AH303">
        <v>12.24</v>
      </c>
      <c r="AI303">
        <v>7.41</v>
      </c>
      <c r="AJ303">
        <v>5.89</v>
      </c>
      <c r="AK303">
        <v>4.97</v>
      </c>
      <c r="AL303">
        <v>9.7899999999999991</v>
      </c>
      <c r="AM303">
        <v>13.28</v>
      </c>
      <c r="AN303">
        <v>3.09</v>
      </c>
      <c r="AO303">
        <v>5.28</v>
      </c>
      <c r="AP303">
        <v>9.1</v>
      </c>
      <c r="AQ303">
        <v>6.44</v>
      </c>
      <c r="AR303">
        <v>10.63</v>
      </c>
      <c r="AS303">
        <v>2.84</v>
      </c>
      <c r="AT303">
        <v>4.84</v>
      </c>
      <c r="AU303">
        <v>7.93</v>
      </c>
      <c r="AV303">
        <v>2.7</v>
      </c>
      <c r="AW303">
        <v>3.8</v>
      </c>
      <c r="AX303">
        <v>4.74</v>
      </c>
      <c r="AY303">
        <v>3.72</v>
      </c>
      <c r="AZ303">
        <v>4.6900000000000004</v>
      </c>
      <c r="BA303">
        <v>4.7</v>
      </c>
      <c r="BB303">
        <v>3.2</v>
      </c>
      <c r="BC303">
        <v>2.63</v>
      </c>
      <c r="BD303">
        <v>2.7</v>
      </c>
      <c r="BE303">
        <v>4.57</v>
      </c>
      <c r="BF303">
        <v>7.54</v>
      </c>
      <c r="BG303" t="s">
        <v>442</v>
      </c>
    </row>
    <row r="304" spans="1:59" x14ac:dyDescent="0.25">
      <c r="A304" t="s">
        <v>221</v>
      </c>
      <c r="B304">
        <v>137</v>
      </c>
      <c r="C304" t="s">
        <v>222</v>
      </c>
      <c r="D304" t="s">
        <v>15</v>
      </c>
      <c r="E304" t="s">
        <v>416</v>
      </c>
      <c r="F304">
        <v>7.5</v>
      </c>
      <c r="G304">
        <v>4.5999999999999996</v>
      </c>
      <c r="H304">
        <v>2</v>
      </c>
      <c r="I304">
        <v>2.2999999999999998</v>
      </c>
      <c r="J304">
        <v>10.4</v>
      </c>
      <c r="K304">
        <v>17</v>
      </c>
      <c r="L304">
        <v>6.9</v>
      </c>
      <c r="M304">
        <v>8.5</v>
      </c>
      <c r="N304">
        <v>1.4</v>
      </c>
      <c r="O304">
        <v>13.9</v>
      </c>
      <c r="P304">
        <v>20</v>
      </c>
      <c r="Q304">
        <v>13.9</v>
      </c>
      <c r="R304">
        <v>11.8</v>
      </c>
      <c r="S304">
        <v>22.2</v>
      </c>
      <c r="T304">
        <v>-4.9000000000000004</v>
      </c>
      <c r="U304">
        <v>4.7</v>
      </c>
      <c r="V304">
        <v>-16.899999999999999</v>
      </c>
      <c r="W304">
        <v>-3.1</v>
      </c>
      <c r="X304">
        <v>4.5999999999999996</v>
      </c>
      <c r="Y304">
        <v>6</v>
      </c>
      <c r="Z304">
        <v>5.5</v>
      </c>
      <c r="AA304">
        <v>-4.5999999999999996</v>
      </c>
      <c r="AB304">
        <v>2.2000000000000002</v>
      </c>
      <c r="AC304">
        <v>1.1000000000000001</v>
      </c>
      <c r="AD304">
        <v>1.1000000000000001</v>
      </c>
      <c r="AE304">
        <v>0.7</v>
      </c>
      <c r="AF304">
        <v>3.68</v>
      </c>
      <c r="AG304">
        <v>2.88</v>
      </c>
      <c r="AH304">
        <v>-0.2</v>
      </c>
      <c r="AI304">
        <v>1.44</v>
      </c>
      <c r="AJ304">
        <v>7.71</v>
      </c>
      <c r="AK304">
        <v>1.7</v>
      </c>
      <c r="AL304">
        <v>0.18</v>
      </c>
      <c r="AM304">
        <v>2.83</v>
      </c>
      <c r="AN304">
        <v>3.14</v>
      </c>
      <c r="AO304">
        <v>6.86</v>
      </c>
      <c r="AP304">
        <v>5.85</v>
      </c>
      <c r="AQ304">
        <v>3.36</v>
      </c>
      <c r="AR304">
        <v>7.89</v>
      </c>
      <c r="AS304">
        <v>-2.67</v>
      </c>
      <c r="AT304">
        <v>4.7</v>
      </c>
      <c r="AU304">
        <v>6.91</v>
      </c>
      <c r="AV304">
        <v>3.71</v>
      </c>
      <c r="AW304">
        <v>0.6</v>
      </c>
      <c r="AX304">
        <v>-1.01</v>
      </c>
      <c r="AY304">
        <v>-0.91</v>
      </c>
      <c r="AZ304">
        <v>-1.57</v>
      </c>
      <c r="BA304">
        <v>1.67</v>
      </c>
      <c r="BB304">
        <v>3.18</v>
      </c>
      <c r="BC304">
        <v>1.61</v>
      </c>
      <c r="BD304">
        <v>-0.77</v>
      </c>
      <c r="BE304">
        <v>18.82</v>
      </c>
      <c r="BF304">
        <v>33.020000000000003</v>
      </c>
      <c r="BG304" t="s">
        <v>418</v>
      </c>
    </row>
    <row r="305" spans="1:59" x14ac:dyDescent="0.25">
      <c r="A305" t="s">
        <v>260</v>
      </c>
      <c r="B305">
        <v>728</v>
      </c>
      <c r="C305" t="s">
        <v>261</v>
      </c>
      <c r="D305" t="s">
        <v>15</v>
      </c>
      <c r="E305" t="s">
        <v>425</v>
      </c>
      <c r="T305">
        <v>9.6999999999999993</v>
      </c>
      <c r="U305">
        <v>5.9</v>
      </c>
      <c r="V305">
        <v>13.9</v>
      </c>
      <c r="W305">
        <v>17.100000000000001</v>
      </c>
      <c r="X305">
        <v>14.6</v>
      </c>
      <c r="Y305">
        <v>17.5</v>
      </c>
      <c r="Z305">
        <v>17.3</v>
      </c>
      <c r="AA305">
        <v>5.9</v>
      </c>
      <c r="AB305">
        <v>19.7</v>
      </c>
      <c r="AC305">
        <v>6.5</v>
      </c>
      <c r="AD305">
        <v>13.2</v>
      </c>
      <c r="AE305">
        <v>11.6</v>
      </c>
      <c r="AF305">
        <v>6.7</v>
      </c>
      <c r="AG305">
        <v>7.7</v>
      </c>
      <c r="AH305">
        <v>2.7</v>
      </c>
      <c r="AI305">
        <v>5.6</v>
      </c>
      <c r="AJ305">
        <v>6.9</v>
      </c>
      <c r="AK305">
        <v>11.5</v>
      </c>
      <c r="AL305">
        <v>19.5</v>
      </c>
      <c r="AM305">
        <v>9.06</v>
      </c>
      <c r="AN305">
        <v>0.98</v>
      </c>
      <c r="AO305">
        <v>1.3</v>
      </c>
      <c r="AP305">
        <v>6.49</v>
      </c>
      <c r="AQ305">
        <v>11.94</v>
      </c>
      <c r="AR305">
        <v>16.79</v>
      </c>
      <c r="AS305">
        <v>10.54</v>
      </c>
      <c r="AT305">
        <v>3.17</v>
      </c>
      <c r="AU305">
        <v>4.93</v>
      </c>
      <c r="AV305">
        <v>9.0399999999999991</v>
      </c>
      <c r="AW305">
        <v>6.51</v>
      </c>
      <c r="AX305">
        <v>8.26</v>
      </c>
      <c r="AY305">
        <v>5.64</v>
      </c>
      <c r="AZ305">
        <v>10.77</v>
      </c>
      <c r="BA305">
        <v>5.6</v>
      </c>
      <c r="BB305">
        <v>3.18</v>
      </c>
      <c r="BC305">
        <v>4.3</v>
      </c>
      <c r="BD305">
        <v>5.22</v>
      </c>
      <c r="BE305">
        <v>5.73</v>
      </c>
      <c r="BF305">
        <v>7.18</v>
      </c>
      <c r="BG305" t="s">
        <v>426</v>
      </c>
    </row>
    <row r="306" spans="1:59" x14ac:dyDescent="0.25">
      <c r="A306" t="s">
        <v>254</v>
      </c>
      <c r="B306">
        <v>684</v>
      </c>
      <c r="C306" t="s">
        <v>255</v>
      </c>
      <c r="D306" t="s">
        <v>15</v>
      </c>
      <c r="E306" t="s">
        <v>462</v>
      </c>
      <c r="AR306">
        <v>15.04</v>
      </c>
      <c r="AS306">
        <v>-3.52</v>
      </c>
      <c r="AT306">
        <v>2.5499999999999998</v>
      </c>
      <c r="AU306">
        <v>8.93</v>
      </c>
      <c r="AV306">
        <v>3.2</v>
      </c>
      <c r="AW306">
        <v>4.74</v>
      </c>
      <c r="AX306">
        <v>0.32</v>
      </c>
      <c r="AY306">
        <v>2.19</v>
      </c>
      <c r="AZ306">
        <v>0.1</v>
      </c>
      <c r="BA306">
        <v>2.33</v>
      </c>
      <c r="BB306">
        <v>3.18</v>
      </c>
      <c r="BC306">
        <v>1.45</v>
      </c>
      <c r="BD306">
        <v>3.75</v>
      </c>
      <c r="BE306">
        <v>11.4</v>
      </c>
      <c r="BF306">
        <v>18.489999999999998</v>
      </c>
      <c r="BG306" t="s">
        <v>463</v>
      </c>
    </row>
    <row r="307" spans="1:59" x14ac:dyDescent="0.25">
      <c r="A307" t="s">
        <v>304</v>
      </c>
      <c r="B307">
        <v>968</v>
      </c>
      <c r="C307" t="s">
        <v>305</v>
      </c>
      <c r="D307" t="s">
        <v>15</v>
      </c>
      <c r="E307" t="s">
        <v>441</v>
      </c>
      <c r="AR307">
        <v>7.16</v>
      </c>
      <c r="AS307">
        <v>6.05</v>
      </c>
      <c r="AT307">
        <v>5.66</v>
      </c>
      <c r="AU307">
        <v>4.3099999999999996</v>
      </c>
      <c r="AV307">
        <v>2.81</v>
      </c>
      <c r="AW307">
        <v>2.5499999999999998</v>
      </c>
      <c r="AX307">
        <v>0.98</v>
      </c>
      <c r="AY307">
        <v>-0.84</v>
      </c>
      <c r="AZ307">
        <v>-0.79</v>
      </c>
      <c r="BA307">
        <v>1.61</v>
      </c>
      <c r="BB307">
        <v>3.1</v>
      </c>
      <c r="BC307">
        <v>3.59</v>
      </c>
      <c r="BD307">
        <v>4.04</v>
      </c>
      <c r="BE307">
        <v>4.72</v>
      </c>
      <c r="BF307">
        <v>8.89</v>
      </c>
      <c r="BG307" t="s">
        <v>442</v>
      </c>
    </row>
    <row r="308" spans="1:59" x14ac:dyDescent="0.25">
      <c r="A308" t="s">
        <v>252</v>
      </c>
      <c r="B308">
        <v>682</v>
      </c>
      <c r="C308" t="s">
        <v>253</v>
      </c>
      <c r="D308" t="s">
        <v>15</v>
      </c>
      <c r="E308" t="s">
        <v>16</v>
      </c>
      <c r="F308">
        <v>10.31</v>
      </c>
      <c r="G308">
        <v>7.19</v>
      </c>
      <c r="H308">
        <v>4.97</v>
      </c>
      <c r="I308">
        <v>18.55</v>
      </c>
      <c r="J308">
        <v>14.62</v>
      </c>
      <c r="K308">
        <v>16.579999999999998</v>
      </c>
      <c r="L308">
        <v>6.58</v>
      </c>
      <c r="M308">
        <v>5.78</v>
      </c>
      <c r="N308">
        <v>2.42</v>
      </c>
      <c r="O308">
        <v>12.43</v>
      </c>
      <c r="P308">
        <v>5.91</v>
      </c>
      <c r="Q308">
        <v>6.9</v>
      </c>
      <c r="R308">
        <v>9.76</v>
      </c>
      <c r="S308">
        <v>6.08</v>
      </c>
      <c r="T308">
        <v>13.51</v>
      </c>
      <c r="U308">
        <v>10.32</v>
      </c>
      <c r="V308">
        <v>7.43</v>
      </c>
      <c r="W308">
        <v>8.15</v>
      </c>
      <c r="X308">
        <v>1.32</v>
      </c>
      <c r="Y308">
        <v>12.93</v>
      </c>
      <c r="Z308">
        <v>6.6</v>
      </c>
      <c r="AA308">
        <v>5.63</v>
      </c>
      <c r="AB308">
        <v>10.14</v>
      </c>
      <c r="AC308">
        <v>9.3699999999999992</v>
      </c>
      <c r="AD308">
        <v>4.13</v>
      </c>
      <c r="AE308">
        <v>6.54</v>
      </c>
      <c r="AF308">
        <v>4.68</v>
      </c>
      <c r="AG308">
        <v>4.63</v>
      </c>
      <c r="AH308">
        <v>8.0299999999999994</v>
      </c>
      <c r="AI308">
        <v>4.07</v>
      </c>
      <c r="AJ308">
        <v>3.25</v>
      </c>
      <c r="AK308">
        <v>4.72</v>
      </c>
      <c r="AL308">
        <v>3.9</v>
      </c>
      <c r="AM308">
        <v>5.15</v>
      </c>
      <c r="AN308">
        <v>10.37</v>
      </c>
      <c r="AO308">
        <v>12.13</v>
      </c>
      <c r="AP308">
        <v>6.24</v>
      </c>
      <c r="AQ308">
        <v>7.25</v>
      </c>
      <c r="AR308">
        <v>7.45</v>
      </c>
      <c r="AS308">
        <v>2.14</v>
      </c>
      <c r="AT308">
        <v>6.26</v>
      </c>
      <c r="AU308">
        <v>5.69</v>
      </c>
      <c r="AV308">
        <v>4.9000000000000004</v>
      </c>
      <c r="AW308">
        <v>4.13</v>
      </c>
      <c r="AX308">
        <v>3.77</v>
      </c>
      <c r="AY308">
        <v>0.49</v>
      </c>
      <c r="AZ308">
        <v>1.47</v>
      </c>
      <c r="BA308">
        <v>2.27</v>
      </c>
      <c r="BB308">
        <v>3.07</v>
      </c>
      <c r="BC308">
        <v>2.31</v>
      </c>
      <c r="BD308">
        <v>2.39</v>
      </c>
      <c r="BE308">
        <v>3.77</v>
      </c>
      <c r="BF308">
        <v>7.1</v>
      </c>
      <c r="BG308" t="s">
        <v>17</v>
      </c>
    </row>
    <row r="309" spans="1:59" x14ac:dyDescent="0.25">
      <c r="A309" t="s">
        <v>24</v>
      </c>
      <c r="B309">
        <v>466</v>
      </c>
      <c r="C309" t="s">
        <v>25</v>
      </c>
      <c r="D309" t="s">
        <v>15</v>
      </c>
      <c r="E309" t="s">
        <v>16</v>
      </c>
      <c r="F309">
        <v>21.98</v>
      </c>
      <c r="G309">
        <v>21.98</v>
      </c>
      <c r="H309">
        <v>21.98</v>
      </c>
      <c r="I309">
        <v>21.98</v>
      </c>
      <c r="J309">
        <v>21.98</v>
      </c>
      <c r="K309">
        <v>21.98</v>
      </c>
      <c r="L309">
        <v>21.98</v>
      </c>
      <c r="M309">
        <v>21.97</v>
      </c>
      <c r="N309">
        <v>13.04</v>
      </c>
      <c r="O309">
        <v>10.99</v>
      </c>
      <c r="P309">
        <v>10.07</v>
      </c>
      <c r="Q309">
        <v>7.95</v>
      </c>
      <c r="R309">
        <v>7.08</v>
      </c>
      <c r="S309">
        <v>1.3</v>
      </c>
      <c r="T309">
        <v>2.4300000000000002</v>
      </c>
      <c r="U309">
        <v>3.5</v>
      </c>
      <c r="V309">
        <v>5.43</v>
      </c>
      <c r="W309">
        <v>5.5</v>
      </c>
      <c r="X309">
        <v>4.99</v>
      </c>
      <c r="Y309">
        <v>2.79</v>
      </c>
      <c r="Z309">
        <v>0.6</v>
      </c>
      <c r="AA309">
        <v>3.4</v>
      </c>
      <c r="AB309">
        <v>6.38</v>
      </c>
      <c r="AC309">
        <v>5.27</v>
      </c>
      <c r="AD309">
        <v>5.7</v>
      </c>
      <c r="AE309">
        <v>4.33</v>
      </c>
      <c r="AF309">
        <v>2.98</v>
      </c>
      <c r="AG309">
        <v>2.97</v>
      </c>
      <c r="AH309">
        <v>1.99</v>
      </c>
      <c r="AI309">
        <v>2.1</v>
      </c>
      <c r="AJ309">
        <v>1.35</v>
      </c>
      <c r="AK309">
        <v>2.8</v>
      </c>
      <c r="AL309">
        <v>2.92</v>
      </c>
      <c r="AM309">
        <v>3.12</v>
      </c>
      <c r="AN309">
        <v>5.04</v>
      </c>
      <c r="AO309">
        <v>6.2</v>
      </c>
      <c r="AP309">
        <v>9.2799999999999994</v>
      </c>
      <c r="AQ309">
        <v>11.13</v>
      </c>
      <c r="AR309">
        <v>12.27</v>
      </c>
      <c r="AS309">
        <v>1.57</v>
      </c>
      <c r="AT309">
        <v>0.88</v>
      </c>
      <c r="AU309">
        <v>0.88</v>
      </c>
      <c r="AV309">
        <v>0.66</v>
      </c>
      <c r="AW309">
        <v>1.0900000000000001</v>
      </c>
      <c r="AX309">
        <v>2.34</v>
      </c>
      <c r="AY309">
        <v>4.07</v>
      </c>
      <c r="AZ309">
        <v>1.62</v>
      </c>
      <c r="BA309">
        <v>1.97</v>
      </c>
      <c r="BB309">
        <v>3.06</v>
      </c>
      <c r="BC309">
        <v>-1.93</v>
      </c>
      <c r="BD309">
        <v>-2.08</v>
      </c>
      <c r="BE309">
        <v>0.18</v>
      </c>
      <c r="BF309">
        <v>5.22</v>
      </c>
      <c r="BG309" t="s">
        <v>17</v>
      </c>
    </row>
    <row r="310" spans="1:59" x14ac:dyDescent="0.25">
      <c r="A310" t="s">
        <v>276</v>
      </c>
      <c r="B310">
        <v>196</v>
      </c>
      <c r="C310" t="s">
        <v>277</v>
      </c>
      <c r="D310" t="s">
        <v>15</v>
      </c>
      <c r="E310" t="s">
        <v>416</v>
      </c>
      <c r="F310">
        <v>0.4</v>
      </c>
      <c r="G310">
        <v>3</v>
      </c>
      <c r="H310">
        <v>2.4</v>
      </c>
      <c r="I310">
        <v>3.8</v>
      </c>
      <c r="J310">
        <v>6.8</v>
      </c>
      <c r="K310">
        <v>7.7</v>
      </c>
      <c r="L310">
        <v>31.2</v>
      </c>
      <c r="M310">
        <v>36.700000000000003</v>
      </c>
      <c r="N310">
        <v>10.8</v>
      </c>
      <c r="O310">
        <v>26</v>
      </c>
      <c r="P310">
        <v>21.5</v>
      </c>
      <c r="Q310">
        <v>10.9</v>
      </c>
      <c r="R310">
        <v>14.2</v>
      </c>
      <c r="S310">
        <v>2.9</v>
      </c>
      <c r="T310">
        <v>1.5</v>
      </c>
      <c r="U310">
        <v>18.399999999999999</v>
      </c>
      <c r="V310">
        <v>17.3</v>
      </c>
      <c r="W310">
        <v>19.100000000000001</v>
      </c>
      <c r="X310">
        <v>7.4</v>
      </c>
      <c r="Y310">
        <v>4.9000000000000004</v>
      </c>
      <c r="Z310">
        <v>3</v>
      </c>
      <c r="AA310">
        <v>6</v>
      </c>
      <c r="AB310">
        <v>4.2</v>
      </c>
      <c r="AC310">
        <v>5.8</v>
      </c>
      <c r="AD310">
        <v>6.2</v>
      </c>
      <c r="AE310">
        <v>4.8</v>
      </c>
      <c r="AF310">
        <v>5.4</v>
      </c>
      <c r="AG310">
        <v>4.5</v>
      </c>
      <c r="AH310">
        <v>3</v>
      </c>
      <c r="AI310">
        <v>1.8</v>
      </c>
      <c r="AJ310">
        <v>1.2</v>
      </c>
      <c r="AK310">
        <v>-0.55000000000000004</v>
      </c>
      <c r="AL310">
        <v>3.16</v>
      </c>
      <c r="AM310">
        <v>5.24</v>
      </c>
      <c r="AN310">
        <v>6.54</v>
      </c>
      <c r="AO310">
        <v>5.54</v>
      </c>
      <c r="AP310">
        <v>5.0599999999999996</v>
      </c>
      <c r="AQ310">
        <v>5.21</v>
      </c>
      <c r="AR310">
        <v>4.68</v>
      </c>
      <c r="AS310">
        <v>2.5299999999999998</v>
      </c>
      <c r="AT310">
        <v>2.4300000000000002</v>
      </c>
      <c r="AU310">
        <v>3.61</v>
      </c>
      <c r="AV310">
        <v>2.77</v>
      </c>
      <c r="AW310">
        <v>3.04</v>
      </c>
      <c r="AX310">
        <v>3.38</v>
      </c>
      <c r="AY310">
        <v>2.78</v>
      </c>
      <c r="AZ310">
        <v>3.18</v>
      </c>
      <c r="BA310">
        <v>3.13</v>
      </c>
      <c r="BB310">
        <v>3.06</v>
      </c>
      <c r="BC310">
        <v>0.86</v>
      </c>
      <c r="BD310">
        <v>2.93</v>
      </c>
      <c r="BE310">
        <v>8.5500000000000007</v>
      </c>
      <c r="BF310">
        <v>16.829999999999998</v>
      </c>
      <c r="BG310" t="s">
        <v>419</v>
      </c>
    </row>
    <row r="311" spans="1:59" x14ac:dyDescent="0.25">
      <c r="A311" t="s">
        <v>79</v>
      </c>
      <c r="B311">
        <v>228</v>
      </c>
      <c r="C311" t="s">
        <v>80</v>
      </c>
      <c r="D311" t="s">
        <v>15</v>
      </c>
      <c r="E311" t="s">
        <v>425</v>
      </c>
      <c r="F311">
        <v>35.4</v>
      </c>
      <c r="G311">
        <v>23.8</v>
      </c>
      <c r="H311">
        <v>115.2</v>
      </c>
      <c r="I311">
        <v>376.5</v>
      </c>
      <c r="J311">
        <v>513.70000000000005</v>
      </c>
      <c r="K311">
        <v>359.6</v>
      </c>
      <c r="L311">
        <v>212.8</v>
      </c>
      <c r="M311">
        <v>86.2</v>
      </c>
      <c r="N311">
        <v>34.6</v>
      </c>
      <c r="O311">
        <v>31.1</v>
      </c>
      <c r="P311">
        <v>36.1</v>
      </c>
      <c r="Q311">
        <v>14.2</v>
      </c>
      <c r="R311">
        <v>3.6</v>
      </c>
      <c r="S311">
        <v>25.8</v>
      </c>
      <c r="T311">
        <v>21.1</v>
      </c>
      <c r="U311">
        <v>28.3</v>
      </c>
      <c r="V311">
        <v>23.9</v>
      </c>
      <c r="W311">
        <v>24.1</v>
      </c>
      <c r="X311">
        <v>13.3</v>
      </c>
      <c r="Y311">
        <v>20.8</v>
      </c>
      <c r="Z311">
        <v>26</v>
      </c>
      <c r="AA311">
        <v>25.8</v>
      </c>
      <c r="AB311">
        <v>18</v>
      </c>
      <c r="AC311">
        <v>10.9</v>
      </c>
      <c r="AD311">
        <v>9.8000000000000007</v>
      </c>
      <c r="AE311">
        <v>8.3000000000000007</v>
      </c>
      <c r="AF311">
        <v>6.1</v>
      </c>
      <c r="AG311">
        <v>7.2</v>
      </c>
      <c r="AH311">
        <v>3.7</v>
      </c>
      <c r="AI311">
        <v>0.3</v>
      </c>
      <c r="AJ311">
        <v>1.19</v>
      </c>
      <c r="AK311">
        <v>0.63</v>
      </c>
      <c r="AL311">
        <v>1.86</v>
      </c>
      <c r="AM311">
        <v>3.2</v>
      </c>
      <c r="AN311">
        <v>-1.92</v>
      </c>
      <c r="AO311">
        <v>2.9</v>
      </c>
      <c r="AP311">
        <v>2.69</v>
      </c>
      <c r="AQ311">
        <v>9.6199999999999992</v>
      </c>
      <c r="AR311">
        <v>17.079999999999998</v>
      </c>
      <c r="AS311">
        <v>4.71</v>
      </c>
      <c r="AT311">
        <v>2.2000000000000002</v>
      </c>
      <c r="AU311">
        <v>6.69</v>
      </c>
      <c r="AV311">
        <v>7.63</v>
      </c>
      <c r="AW311">
        <v>4.43</v>
      </c>
      <c r="AX311">
        <v>6.98</v>
      </c>
      <c r="AY311">
        <v>7.12</v>
      </c>
      <c r="AZ311">
        <v>3.82</v>
      </c>
      <c r="BA311">
        <v>2.0099999999999998</v>
      </c>
      <c r="BB311">
        <v>3.06</v>
      </c>
      <c r="BC311">
        <v>2.38</v>
      </c>
      <c r="BD311">
        <v>6.74</v>
      </c>
      <c r="BE311">
        <v>5.41</v>
      </c>
      <c r="BF311">
        <v>16.989999999999998</v>
      </c>
      <c r="BG311" t="s">
        <v>426</v>
      </c>
    </row>
    <row r="312" spans="1:59" x14ac:dyDescent="0.25">
      <c r="A312" t="s">
        <v>124</v>
      </c>
      <c r="B312">
        <v>939</v>
      </c>
      <c r="C312" t="s">
        <v>125</v>
      </c>
      <c r="D312" t="s">
        <v>15</v>
      </c>
      <c r="E312" t="s">
        <v>425</v>
      </c>
      <c r="AA312">
        <v>233</v>
      </c>
      <c r="AB312">
        <v>937.2</v>
      </c>
      <c r="AC312">
        <v>73.900000000000006</v>
      </c>
      <c r="AD312">
        <v>33.299999999999997</v>
      </c>
      <c r="AE312">
        <v>15.9</v>
      </c>
      <c r="AF312">
        <v>18.2</v>
      </c>
      <c r="AG312">
        <v>5.5</v>
      </c>
      <c r="AH312">
        <v>4.9000000000000004</v>
      </c>
      <c r="AI312">
        <v>-3.79</v>
      </c>
      <c r="AJ312">
        <v>2.4</v>
      </c>
      <c r="AK312">
        <v>8.27</v>
      </c>
      <c r="AL312">
        <v>3.04</v>
      </c>
      <c r="AM312">
        <v>-1.73</v>
      </c>
      <c r="AN312">
        <v>4.1900000000000004</v>
      </c>
      <c r="AO312">
        <v>3.53</v>
      </c>
      <c r="AP312">
        <v>5.0599999999999996</v>
      </c>
      <c r="AQ312">
        <v>9.33</v>
      </c>
      <c r="AR312">
        <v>14.18</v>
      </c>
      <c r="AS312">
        <v>-4.01</v>
      </c>
      <c r="AT312">
        <v>3.03</v>
      </c>
      <c r="AU312">
        <v>9.66</v>
      </c>
      <c r="AV312">
        <v>3.85</v>
      </c>
      <c r="AW312">
        <v>4.1399999999999997</v>
      </c>
      <c r="AX312">
        <v>0.02</v>
      </c>
      <c r="AY312">
        <v>-0.54</v>
      </c>
      <c r="AZ312">
        <v>0.04</v>
      </c>
      <c r="BA312">
        <v>5.71</v>
      </c>
      <c r="BB312">
        <v>3.06</v>
      </c>
      <c r="BC312">
        <v>2.99</v>
      </c>
      <c r="BD312">
        <v>2.14</v>
      </c>
      <c r="BE312">
        <v>1.84</v>
      </c>
      <c r="BF312">
        <v>18.920000000000002</v>
      </c>
      <c r="BG312" t="s">
        <v>426</v>
      </c>
    </row>
    <row r="313" spans="1:59" x14ac:dyDescent="0.25">
      <c r="A313" t="s">
        <v>310</v>
      </c>
      <c r="B313">
        <v>456</v>
      </c>
      <c r="C313" t="s">
        <v>311</v>
      </c>
      <c r="D313" t="s">
        <v>15</v>
      </c>
      <c r="E313" t="s">
        <v>441</v>
      </c>
      <c r="AJ313">
        <v>-0.93</v>
      </c>
      <c r="AK313">
        <v>-2.08</v>
      </c>
      <c r="AL313">
        <v>-0.63</v>
      </c>
      <c r="AM313">
        <v>-1.04</v>
      </c>
      <c r="AN313">
        <v>-1.1200000000000001</v>
      </c>
      <c r="AO313">
        <v>-2.54</v>
      </c>
      <c r="AP313">
        <v>-0.38</v>
      </c>
      <c r="AQ313">
        <v>1.31</v>
      </c>
      <c r="AR313">
        <v>0.93</v>
      </c>
      <c r="AS313">
        <v>1.85</v>
      </c>
      <c r="AT313">
        <v>1.1499999999999999</v>
      </c>
      <c r="AU313">
        <v>1.42</v>
      </c>
      <c r="AV313">
        <v>2.87</v>
      </c>
      <c r="AW313">
        <v>2.0299999999999998</v>
      </c>
      <c r="AX313">
        <v>1.18</v>
      </c>
      <c r="AY313">
        <v>0.89</v>
      </c>
      <c r="AZ313">
        <v>2.08</v>
      </c>
      <c r="BA313">
        <v>-1.1599999999999999</v>
      </c>
      <c r="BB313">
        <v>3.06</v>
      </c>
      <c r="BC313">
        <v>-0.36</v>
      </c>
      <c r="BD313">
        <v>3.55</v>
      </c>
      <c r="BE313">
        <v>4.9000000000000004</v>
      </c>
      <c r="BF313">
        <v>1.19</v>
      </c>
      <c r="BG313" t="s">
        <v>442</v>
      </c>
    </row>
    <row r="314" spans="1:59" x14ac:dyDescent="0.25">
      <c r="A314" t="s">
        <v>229</v>
      </c>
      <c r="B314">
        <v>921</v>
      </c>
      <c r="C314" t="s">
        <v>230</v>
      </c>
      <c r="D314" t="s">
        <v>15</v>
      </c>
      <c r="E314" t="s">
        <v>16</v>
      </c>
      <c r="AB314">
        <v>1243</v>
      </c>
      <c r="AC314">
        <v>788.5</v>
      </c>
      <c r="AD314">
        <v>329.64</v>
      </c>
      <c r="AE314">
        <v>30.22</v>
      </c>
      <c r="AF314">
        <v>23.51</v>
      </c>
      <c r="AG314">
        <v>11.77</v>
      </c>
      <c r="AH314">
        <v>7.7</v>
      </c>
      <c r="AI314">
        <v>39.26</v>
      </c>
      <c r="AJ314">
        <v>31.21</v>
      </c>
      <c r="AK314">
        <v>9.64</v>
      </c>
      <c r="AL314">
        <v>5.22</v>
      </c>
      <c r="AM314">
        <v>11.67</v>
      </c>
      <c r="AN314">
        <v>12.43</v>
      </c>
      <c r="AO314">
        <v>11.85</v>
      </c>
      <c r="AP314">
        <v>12.71</v>
      </c>
      <c r="AQ314">
        <v>12.38</v>
      </c>
      <c r="AR314">
        <v>12.7</v>
      </c>
      <c r="AS314">
        <v>0.01</v>
      </c>
      <c r="AT314">
        <v>7.36</v>
      </c>
      <c r="AU314">
        <v>7.65</v>
      </c>
      <c r="AV314">
        <v>4.5599999999999996</v>
      </c>
      <c r="AW314">
        <v>4.57</v>
      </c>
      <c r="AX314">
        <v>5.0599999999999996</v>
      </c>
      <c r="AY314">
        <v>9.6300000000000008</v>
      </c>
      <c r="AZ314">
        <v>6.38</v>
      </c>
      <c r="BA314">
        <v>6.58</v>
      </c>
      <c r="BB314">
        <v>3.05</v>
      </c>
      <c r="BC314">
        <v>4.8499999999999996</v>
      </c>
      <c r="BD314">
        <v>3.77</v>
      </c>
      <c r="BE314">
        <v>5.1100000000000003</v>
      </c>
      <c r="BF314">
        <v>28.74</v>
      </c>
      <c r="BG314" t="s">
        <v>17</v>
      </c>
    </row>
    <row r="315" spans="1:59" x14ac:dyDescent="0.25">
      <c r="A315" t="s">
        <v>42</v>
      </c>
      <c r="B315">
        <v>638</v>
      </c>
      <c r="C315" t="s">
        <v>43</v>
      </c>
      <c r="D315" t="s">
        <v>15</v>
      </c>
      <c r="E315" t="s">
        <v>416</v>
      </c>
      <c r="AG315">
        <v>3.82</v>
      </c>
      <c r="AH315">
        <v>4.6100000000000003</v>
      </c>
      <c r="AI315">
        <v>-0.86</v>
      </c>
      <c r="AJ315">
        <v>7.17</v>
      </c>
      <c r="AK315">
        <v>3.83</v>
      </c>
      <c r="AL315">
        <v>3.35</v>
      </c>
      <c r="AM315">
        <v>5.23</v>
      </c>
      <c r="AN315">
        <v>1.45</v>
      </c>
      <c r="AO315">
        <v>7.56</v>
      </c>
      <c r="AP315">
        <v>7</v>
      </c>
      <c r="AQ315">
        <v>-0.38</v>
      </c>
      <c r="AR315">
        <v>4.88</v>
      </c>
      <c r="AS315">
        <v>2.69</v>
      </c>
      <c r="AT315">
        <v>2.19</v>
      </c>
      <c r="AU315">
        <v>2.06</v>
      </c>
      <c r="AV315">
        <v>1.65</v>
      </c>
      <c r="AW315">
        <v>-0.51</v>
      </c>
      <c r="AX315">
        <v>0.97</v>
      </c>
      <c r="AY315">
        <v>-0.11</v>
      </c>
      <c r="AZ315">
        <v>-0.77</v>
      </c>
      <c r="BA315">
        <v>1.06</v>
      </c>
      <c r="BB315">
        <v>3.05</v>
      </c>
      <c r="BC315">
        <v>-1.43</v>
      </c>
      <c r="BD315">
        <v>2.88</v>
      </c>
      <c r="BE315">
        <v>-1.93</v>
      </c>
      <c r="BF315">
        <v>0.94</v>
      </c>
      <c r="BG315" t="s">
        <v>419</v>
      </c>
    </row>
    <row r="316" spans="1:59" x14ac:dyDescent="0.25">
      <c r="A316" t="s">
        <v>40</v>
      </c>
      <c r="B316">
        <v>124</v>
      </c>
      <c r="C316" t="s">
        <v>41</v>
      </c>
      <c r="D316" t="s">
        <v>15</v>
      </c>
      <c r="E316" t="s">
        <v>416</v>
      </c>
      <c r="F316">
        <v>4.9000000000000004</v>
      </c>
      <c r="G316">
        <v>4.9000000000000004</v>
      </c>
      <c r="H316">
        <v>1.8</v>
      </c>
      <c r="I316">
        <v>2.2999999999999998</v>
      </c>
      <c r="J316">
        <v>30</v>
      </c>
      <c r="K316">
        <v>15.5</v>
      </c>
      <c r="L316">
        <v>4.3</v>
      </c>
      <c r="M316">
        <v>4.5</v>
      </c>
      <c r="N316">
        <v>7.22</v>
      </c>
      <c r="O316">
        <v>5.99</v>
      </c>
      <c r="P316">
        <v>7.58</v>
      </c>
      <c r="Q316">
        <v>10.210000000000001</v>
      </c>
      <c r="R316">
        <v>8.1300000000000008</v>
      </c>
      <c r="S316">
        <v>8.99</v>
      </c>
      <c r="T316">
        <v>7.29</v>
      </c>
      <c r="U316">
        <v>4.9400000000000004</v>
      </c>
      <c r="V316">
        <v>3.75</v>
      </c>
      <c r="W316">
        <v>4.2699999999999996</v>
      </c>
      <c r="X316">
        <v>3.65</v>
      </c>
      <c r="Y316">
        <v>3.71</v>
      </c>
      <c r="Z316">
        <v>3.21</v>
      </c>
      <c r="AA316">
        <v>3.01</v>
      </c>
      <c r="AB316">
        <v>5.88</v>
      </c>
      <c r="AC316">
        <v>5.27</v>
      </c>
      <c r="AD316">
        <v>4.55</v>
      </c>
      <c r="AE316">
        <v>2.88</v>
      </c>
      <c r="AF316">
        <v>2.48</v>
      </c>
      <c r="AG316">
        <v>1.69</v>
      </c>
      <c r="AH316">
        <v>1.1599999999999999</v>
      </c>
      <c r="AI316">
        <v>1.73</v>
      </c>
      <c r="AJ316">
        <v>5.57</v>
      </c>
      <c r="AK316">
        <v>2.82</v>
      </c>
      <c r="AL316">
        <v>0.59</v>
      </c>
      <c r="AM316">
        <v>1.08</v>
      </c>
      <c r="AN316">
        <v>3.14</v>
      </c>
      <c r="AO316">
        <v>5.32</v>
      </c>
      <c r="AP316">
        <v>4.67</v>
      </c>
      <c r="AQ316">
        <v>1.48</v>
      </c>
      <c r="AR316">
        <v>11.58</v>
      </c>
      <c r="AS316">
        <v>-3.91</v>
      </c>
      <c r="AT316">
        <v>3.39</v>
      </c>
      <c r="AU316">
        <v>8.06</v>
      </c>
      <c r="AV316">
        <v>3.73</v>
      </c>
      <c r="AW316">
        <v>-0.61</v>
      </c>
      <c r="AX316">
        <v>-1.41</v>
      </c>
      <c r="AY316">
        <v>0.4</v>
      </c>
      <c r="AZ316">
        <v>2.14</v>
      </c>
      <c r="BA316">
        <v>3.74</v>
      </c>
      <c r="BB316">
        <v>3.04</v>
      </c>
      <c r="BC316">
        <v>0.87</v>
      </c>
      <c r="BD316">
        <v>-1.82</v>
      </c>
      <c r="BE316">
        <v>12.33</v>
      </c>
      <c r="BF316">
        <v>54.95</v>
      </c>
      <c r="BG316" t="s">
        <v>419</v>
      </c>
    </row>
    <row r="317" spans="1:59" x14ac:dyDescent="0.25">
      <c r="A317" t="s">
        <v>262</v>
      </c>
      <c r="B317">
        <v>692</v>
      </c>
      <c r="C317" t="s">
        <v>263</v>
      </c>
      <c r="D317" t="s">
        <v>15</v>
      </c>
      <c r="E317" t="s">
        <v>16</v>
      </c>
      <c r="F317">
        <v>1.1200000000000001</v>
      </c>
      <c r="G317">
        <v>4.1900000000000004</v>
      </c>
      <c r="H317">
        <v>9.75</v>
      </c>
      <c r="I317">
        <v>11.78</v>
      </c>
      <c r="J317">
        <v>3.4</v>
      </c>
      <c r="K317">
        <v>9.1199999999999992</v>
      </c>
      <c r="L317">
        <v>23.53</v>
      </c>
      <c r="M317">
        <v>23.25</v>
      </c>
      <c r="N317">
        <v>10.09</v>
      </c>
      <c r="O317">
        <v>7.27</v>
      </c>
      <c r="P317">
        <v>7.32</v>
      </c>
      <c r="Q317">
        <v>24.3</v>
      </c>
      <c r="R317">
        <v>10.4</v>
      </c>
      <c r="S317">
        <v>1.62</v>
      </c>
      <c r="T317">
        <v>8.41</v>
      </c>
      <c r="U317">
        <v>-1.07</v>
      </c>
      <c r="V317">
        <v>-3.24</v>
      </c>
      <c r="W317">
        <v>-6.64</v>
      </c>
      <c r="X317">
        <v>0.6</v>
      </c>
      <c r="Y317">
        <v>-0.82</v>
      </c>
      <c r="Z317">
        <v>-2.0299999999999998</v>
      </c>
      <c r="AA317">
        <v>1.5</v>
      </c>
      <c r="AB317">
        <v>-5.91</v>
      </c>
      <c r="AC317">
        <v>-0.33</v>
      </c>
      <c r="AD317">
        <v>35.53</v>
      </c>
      <c r="AE317">
        <v>10.86</v>
      </c>
      <c r="AF317">
        <v>5.34</v>
      </c>
      <c r="AG317">
        <v>2.93</v>
      </c>
      <c r="AH317">
        <v>4.55</v>
      </c>
      <c r="AI317">
        <v>-2.2799999999999998</v>
      </c>
      <c r="AJ317">
        <v>2.92</v>
      </c>
      <c r="AK317">
        <v>3.9</v>
      </c>
      <c r="AL317">
        <v>2.67</v>
      </c>
      <c r="AM317">
        <v>-1.89</v>
      </c>
      <c r="AN317">
        <v>0.56999999999999995</v>
      </c>
      <c r="AO317">
        <v>7.82</v>
      </c>
      <c r="AP317">
        <v>0.05</v>
      </c>
      <c r="AQ317">
        <v>0.06</v>
      </c>
      <c r="AR317">
        <v>11.29</v>
      </c>
      <c r="AS317">
        <v>4.3</v>
      </c>
      <c r="AT317">
        <v>-2.79</v>
      </c>
      <c r="AU317">
        <v>2.94</v>
      </c>
      <c r="AV317">
        <v>0.47</v>
      </c>
      <c r="AW317">
        <v>2.29</v>
      </c>
      <c r="AX317">
        <v>-0.94</v>
      </c>
      <c r="AY317">
        <v>1.01</v>
      </c>
      <c r="AZ317">
        <v>0.18</v>
      </c>
      <c r="BA317">
        <v>0.2</v>
      </c>
      <c r="BB317">
        <v>3.01</v>
      </c>
      <c r="BC317">
        <v>-2.52</v>
      </c>
      <c r="BD317">
        <v>2.76</v>
      </c>
      <c r="BE317">
        <v>3.84</v>
      </c>
      <c r="BF317">
        <v>4.2300000000000004</v>
      </c>
      <c r="BG317" t="s">
        <v>17</v>
      </c>
    </row>
    <row r="318" spans="1:59" x14ac:dyDescent="0.25">
      <c r="A318" t="s">
        <v>298</v>
      </c>
      <c r="B318">
        <v>288</v>
      </c>
      <c r="C318" t="s">
        <v>299</v>
      </c>
      <c r="D318" t="s">
        <v>15</v>
      </c>
      <c r="E318" t="s">
        <v>416</v>
      </c>
      <c r="AE318">
        <v>10.87</v>
      </c>
      <c r="AF318">
        <v>17.34</v>
      </c>
      <c r="AG318">
        <v>11.91</v>
      </c>
      <c r="AH318">
        <v>8.36</v>
      </c>
      <c r="AI318">
        <v>4.2300000000000004</v>
      </c>
      <c r="AJ318">
        <v>8.3699999999999992</v>
      </c>
      <c r="AK318">
        <v>11.53</v>
      </c>
      <c r="AL318">
        <v>10.98</v>
      </c>
      <c r="AM318">
        <v>9.5500000000000007</v>
      </c>
      <c r="AN318">
        <v>1.45</v>
      </c>
      <c r="AO318">
        <v>4.2699999999999996</v>
      </c>
      <c r="AP318">
        <v>5.15</v>
      </c>
      <c r="AQ318">
        <v>2.87</v>
      </c>
      <c r="AR318">
        <v>7.8</v>
      </c>
      <c r="AS318">
        <v>1.82</v>
      </c>
      <c r="AT318">
        <v>5.33</v>
      </c>
      <c r="AU318">
        <v>7.72</v>
      </c>
      <c r="AV318">
        <v>9.6999999999999993</v>
      </c>
      <c r="AW318">
        <v>4.9400000000000004</v>
      </c>
      <c r="AX318">
        <v>4.6900000000000004</v>
      </c>
      <c r="AY318">
        <v>3.02</v>
      </c>
      <c r="AZ318">
        <v>2.4900000000000002</v>
      </c>
      <c r="BA318">
        <v>2.38</v>
      </c>
      <c r="BB318">
        <v>3.01</v>
      </c>
      <c r="BC318">
        <v>2.94</v>
      </c>
      <c r="BD318">
        <v>1.41</v>
      </c>
      <c r="BE318">
        <v>2.44</v>
      </c>
      <c r="BF318">
        <v>3.95</v>
      </c>
      <c r="BG318" t="s">
        <v>419</v>
      </c>
    </row>
    <row r="319" spans="1:59" x14ac:dyDescent="0.25">
      <c r="A319" t="s">
        <v>225</v>
      </c>
      <c r="B319">
        <v>546</v>
      </c>
      <c r="C319" t="s">
        <v>226</v>
      </c>
      <c r="D319" t="s">
        <v>15</v>
      </c>
      <c r="E319" t="s">
        <v>16</v>
      </c>
      <c r="AI319">
        <v>-3.2</v>
      </c>
      <c r="AJ319">
        <v>-1.61</v>
      </c>
      <c r="AK319">
        <v>-1.98</v>
      </c>
      <c r="AL319">
        <v>-2.64</v>
      </c>
      <c r="AM319">
        <v>-1.56</v>
      </c>
      <c r="AN319">
        <v>0.98</v>
      </c>
      <c r="AO319">
        <v>4.4000000000000004</v>
      </c>
      <c r="AP319">
        <v>5.16</v>
      </c>
      <c r="AQ319">
        <v>5.57</v>
      </c>
      <c r="AR319">
        <v>8.61</v>
      </c>
      <c r="AS319">
        <v>1.17</v>
      </c>
      <c r="AT319">
        <v>2.81</v>
      </c>
      <c r="AU319">
        <v>5.8</v>
      </c>
      <c r="AV319">
        <v>6.1</v>
      </c>
      <c r="AW319">
        <v>5.5</v>
      </c>
      <c r="AX319">
        <v>6.05</v>
      </c>
      <c r="AY319">
        <v>4.5599999999999996</v>
      </c>
      <c r="AZ319">
        <v>2.37</v>
      </c>
      <c r="BA319">
        <v>1.23</v>
      </c>
      <c r="BB319">
        <v>3</v>
      </c>
      <c r="BC319">
        <v>2.75</v>
      </c>
      <c r="BD319">
        <v>0.81</v>
      </c>
      <c r="BE319">
        <v>0.03</v>
      </c>
      <c r="BF319">
        <v>1.05</v>
      </c>
      <c r="BG319" t="s">
        <v>17</v>
      </c>
    </row>
    <row r="320" spans="1:59" x14ac:dyDescent="0.25">
      <c r="A320" t="s">
        <v>268</v>
      </c>
      <c r="B320">
        <v>138</v>
      </c>
      <c r="C320" t="s">
        <v>269</v>
      </c>
      <c r="D320" t="s">
        <v>15</v>
      </c>
      <c r="E320" t="s">
        <v>462</v>
      </c>
      <c r="F320">
        <v>6.98</v>
      </c>
      <c r="G320">
        <v>5.54</v>
      </c>
      <c r="H320">
        <v>4.82</v>
      </c>
      <c r="I320">
        <v>6.19</v>
      </c>
      <c r="J320">
        <v>8.9499999999999993</v>
      </c>
      <c r="K320">
        <v>6.01</v>
      </c>
      <c r="L320">
        <v>6.92</v>
      </c>
      <c r="M320">
        <v>5.51</v>
      </c>
      <c r="N320">
        <v>1.46</v>
      </c>
      <c r="O320">
        <v>2.56</v>
      </c>
      <c r="P320">
        <v>7.38</v>
      </c>
      <c r="Q320">
        <v>8.48</v>
      </c>
      <c r="R320">
        <v>4.32</v>
      </c>
      <c r="S320">
        <v>0.73</v>
      </c>
      <c r="T320">
        <v>3.98</v>
      </c>
      <c r="U320">
        <v>3.18</v>
      </c>
      <c r="V320">
        <v>-10.16</v>
      </c>
      <c r="W320">
        <v>-2.57</v>
      </c>
      <c r="X320">
        <v>1.04</v>
      </c>
      <c r="Y320">
        <v>4.74</v>
      </c>
      <c r="Z320">
        <v>-2.11</v>
      </c>
      <c r="AA320">
        <v>0.43</v>
      </c>
      <c r="AB320">
        <v>-1.24</v>
      </c>
      <c r="AC320">
        <v>-1.88</v>
      </c>
      <c r="AD320">
        <v>0.75</v>
      </c>
      <c r="AE320">
        <v>2.67</v>
      </c>
      <c r="AF320">
        <v>1.49</v>
      </c>
      <c r="AG320">
        <v>3.16</v>
      </c>
      <c r="AH320">
        <v>-2.56</v>
      </c>
      <c r="AI320">
        <v>0.37</v>
      </c>
      <c r="AJ320">
        <v>12.28</v>
      </c>
      <c r="AK320">
        <v>0.78</v>
      </c>
      <c r="AL320">
        <v>-1.34</v>
      </c>
      <c r="AM320">
        <v>0.72</v>
      </c>
      <c r="AN320">
        <v>3.76</v>
      </c>
      <c r="AO320">
        <v>6.4</v>
      </c>
      <c r="AP320">
        <v>5.16</v>
      </c>
      <c r="AQ320">
        <v>4.96</v>
      </c>
      <c r="AR320">
        <v>7.42</v>
      </c>
      <c r="AS320">
        <v>-11.56</v>
      </c>
      <c r="AT320">
        <v>8.9600000000000009</v>
      </c>
      <c r="AU320">
        <v>10.9</v>
      </c>
      <c r="AV320">
        <v>0.42</v>
      </c>
      <c r="AW320">
        <v>-1.1499999999999999</v>
      </c>
      <c r="AX320">
        <v>-1.64</v>
      </c>
      <c r="AY320">
        <v>-4.96</v>
      </c>
      <c r="AZ320">
        <v>-2.48</v>
      </c>
      <c r="BA320">
        <v>4.82</v>
      </c>
      <c r="BB320">
        <v>2.98</v>
      </c>
      <c r="BC320">
        <v>0.93</v>
      </c>
      <c r="BD320">
        <v>1.59</v>
      </c>
      <c r="BE320">
        <v>12.52</v>
      </c>
      <c r="BF320">
        <v>26.3</v>
      </c>
      <c r="BG320" t="s">
        <v>463</v>
      </c>
    </row>
    <row r="321" spans="1:59" x14ac:dyDescent="0.25">
      <c r="A321" t="s">
        <v>103</v>
      </c>
      <c r="B321">
        <v>935</v>
      </c>
      <c r="C321" t="s">
        <v>104</v>
      </c>
      <c r="D321" t="s">
        <v>15</v>
      </c>
      <c r="E321" t="s">
        <v>416</v>
      </c>
      <c r="AA321">
        <v>71.430000000000007</v>
      </c>
      <c r="AB321">
        <v>27.75</v>
      </c>
      <c r="AC321">
        <v>20.76</v>
      </c>
      <c r="AD321">
        <v>13.13</v>
      </c>
      <c r="AE321">
        <v>10.24</v>
      </c>
      <c r="AF321">
        <v>12.38</v>
      </c>
      <c r="AG321">
        <v>18.989999999999998</v>
      </c>
      <c r="AH321">
        <v>30.78</v>
      </c>
      <c r="AI321">
        <v>9.16</v>
      </c>
      <c r="AJ321">
        <v>8.44</v>
      </c>
      <c r="AK321">
        <v>9.85</v>
      </c>
      <c r="AL321">
        <v>5.98</v>
      </c>
      <c r="AM321">
        <v>1.95</v>
      </c>
      <c r="AN321">
        <v>3.53</v>
      </c>
      <c r="AO321">
        <v>4.18</v>
      </c>
      <c r="AP321">
        <v>6.19</v>
      </c>
      <c r="AQ321">
        <v>3.42</v>
      </c>
      <c r="AR321">
        <v>10.28</v>
      </c>
      <c r="AS321">
        <v>7.25</v>
      </c>
      <c r="AT321">
        <v>1.65</v>
      </c>
      <c r="AU321">
        <v>2.8</v>
      </c>
      <c r="AV321">
        <v>4.96</v>
      </c>
      <c r="AW321">
        <v>1.76</v>
      </c>
      <c r="AX321">
        <v>-1.39</v>
      </c>
      <c r="AY321">
        <v>1.04</v>
      </c>
      <c r="AZ321">
        <v>0.6</v>
      </c>
      <c r="BA321">
        <v>1.65</v>
      </c>
      <c r="BB321">
        <v>2.96</v>
      </c>
      <c r="BC321">
        <v>5.0599999999999996</v>
      </c>
      <c r="BD321">
        <v>2.87</v>
      </c>
      <c r="BE321">
        <v>1.39</v>
      </c>
      <c r="BF321">
        <v>31.57</v>
      </c>
      <c r="BG321" t="s">
        <v>418</v>
      </c>
    </row>
    <row r="322" spans="1:59" x14ac:dyDescent="0.25">
      <c r="A322" t="s">
        <v>365</v>
      </c>
      <c r="B322">
        <v>738</v>
      </c>
      <c r="C322" t="s">
        <v>366</v>
      </c>
      <c r="D322" t="s">
        <v>15</v>
      </c>
      <c r="E322" t="s">
        <v>425</v>
      </c>
      <c r="F322">
        <v>2.2000000000000002</v>
      </c>
      <c r="G322">
        <v>5.8</v>
      </c>
      <c r="H322">
        <v>9.1</v>
      </c>
      <c r="I322">
        <v>11.4</v>
      </c>
      <c r="J322">
        <v>35.299999999999997</v>
      </c>
      <c r="K322">
        <v>30.6</v>
      </c>
      <c r="L322">
        <v>-0.2</v>
      </c>
      <c r="M322">
        <v>13.9</v>
      </c>
      <c r="N322">
        <v>13.6</v>
      </c>
      <c r="O322">
        <v>11</v>
      </c>
      <c r="P322">
        <v>27.2</v>
      </c>
      <c r="Q322">
        <v>23.5</v>
      </c>
      <c r="R322">
        <v>32.799999999999997</v>
      </c>
      <c r="S322">
        <v>27.2</v>
      </c>
      <c r="T322">
        <v>37.799999999999997</v>
      </c>
      <c r="U322">
        <v>29.2</v>
      </c>
      <c r="V322">
        <v>34.799999999999997</v>
      </c>
      <c r="W322">
        <v>30.6</v>
      </c>
      <c r="X322">
        <v>34.799999999999997</v>
      </c>
      <c r="Y322">
        <v>30.2</v>
      </c>
      <c r="Z322">
        <v>35</v>
      </c>
      <c r="AA322">
        <v>31.9</v>
      </c>
      <c r="AB322">
        <v>21.2</v>
      </c>
      <c r="AC322">
        <v>22.8</v>
      </c>
      <c r="AD322">
        <v>32.4</v>
      </c>
      <c r="AE322">
        <v>33.4</v>
      </c>
      <c r="AF322">
        <v>20.399999999999999</v>
      </c>
      <c r="AG322">
        <v>17.5</v>
      </c>
      <c r="AH322">
        <v>14.7</v>
      </c>
      <c r="AI322">
        <v>8.8000000000000007</v>
      </c>
      <c r="AJ322">
        <v>6.8</v>
      </c>
      <c r="AK322">
        <v>6.1</v>
      </c>
      <c r="AL322">
        <v>4.0999999999999996</v>
      </c>
      <c r="AM322">
        <v>6.53</v>
      </c>
      <c r="AN322">
        <v>8.24</v>
      </c>
      <c r="AO322">
        <v>4.74</v>
      </c>
      <c r="AP322">
        <v>7</v>
      </c>
      <c r="AQ322">
        <v>7.01</v>
      </c>
      <c r="AR322">
        <v>12.65</v>
      </c>
      <c r="AS322">
        <v>17.53</v>
      </c>
      <c r="AT322">
        <v>7.64</v>
      </c>
      <c r="AU322">
        <v>15.97</v>
      </c>
      <c r="AV322">
        <v>20.59</v>
      </c>
      <c r="AW322">
        <v>8.4700000000000006</v>
      </c>
      <c r="AX322">
        <v>7.43</v>
      </c>
      <c r="AY322">
        <v>8.41</v>
      </c>
      <c r="AZ322">
        <v>7.5</v>
      </c>
      <c r="BA322">
        <v>9.1199999999999992</v>
      </c>
      <c r="BB322">
        <v>2.96</v>
      </c>
      <c r="BC322">
        <v>2.86</v>
      </c>
      <c r="BD322">
        <v>4.79</v>
      </c>
      <c r="BE322">
        <v>4.26</v>
      </c>
      <c r="BF322">
        <v>6.87</v>
      </c>
      <c r="BG322" t="s">
        <v>426</v>
      </c>
    </row>
    <row r="323" spans="1:59" x14ac:dyDescent="0.25">
      <c r="A323" t="s">
        <v>268</v>
      </c>
      <c r="B323">
        <v>138</v>
      </c>
      <c r="C323" t="s">
        <v>269</v>
      </c>
      <c r="D323" t="s">
        <v>15</v>
      </c>
      <c r="E323" t="s">
        <v>416</v>
      </c>
      <c r="F323">
        <v>1.6</v>
      </c>
      <c r="G323">
        <v>3.38</v>
      </c>
      <c r="H323">
        <v>4.38</v>
      </c>
      <c r="I323">
        <v>4.54</v>
      </c>
      <c r="J323">
        <v>19.8</v>
      </c>
      <c r="K323">
        <v>16.37</v>
      </c>
      <c r="L323">
        <v>11.44</v>
      </c>
      <c r="M323">
        <v>7.91</v>
      </c>
      <c r="N323">
        <v>8.48</v>
      </c>
      <c r="O323">
        <v>7.58</v>
      </c>
      <c r="P323">
        <v>18.149999999999999</v>
      </c>
      <c r="Q323">
        <v>23.26</v>
      </c>
      <c r="R323">
        <v>12.5</v>
      </c>
      <c r="S323">
        <v>0.19</v>
      </c>
      <c r="T323">
        <v>4.7699999999999996</v>
      </c>
      <c r="U323">
        <v>3.76</v>
      </c>
      <c r="V323">
        <v>-9.68</v>
      </c>
      <c r="W323">
        <v>-15.26</v>
      </c>
      <c r="X323">
        <v>-2.4700000000000002</v>
      </c>
      <c r="Y323">
        <v>-0.64</v>
      </c>
      <c r="Z323">
        <v>9.1300000000000008</v>
      </c>
      <c r="AA323">
        <v>8.1</v>
      </c>
      <c r="AB323">
        <v>-0.48</v>
      </c>
      <c r="AC323">
        <v>-4.33</v>
      </c>
      <c r="AD323">
        <v>3.68</v>
      </c>
      <c r="AE323">
        <v>0.63</v>
      </c>
      <c r="AF323">
        <v>-1.02</v>
      </c>
      <c r="AG323">
        <v>4.54</v>
      </c>
      <c r="AH323">
        <v>3.27</v>
      </c>
      <c r="AI323">
        <v>3.09</v>
      </c>
      <c r="AJ323">
        <v>4.4000000000000004</v>
      </c>
      <c r="AK323">
        <v>4.96</v>
      </c>
      <c r="AL323">
        <v>3.38</v>
      </c>
      <c r="AM323">
        <v>3.86</v>
      </c>
      <c r="AN323">
        <v>3.18</v>
      </c>
      <c r="AO323">
        <v>4.62</v>
      </c>
      <c r="AP323">
        <v>3.88</v>
      </c>
      <c r="AQ323">
        <v>2.6</v>
      </c>
      <c r="AR323">
        <v>2.11</v>
      </c>
      <c r="AS323">
        <v>1.8</v>
      </c>
      <c r="AT323">
        <v>-0.04</v>
      </c>
      <c r="AU323">
        <v>2.5099999999999998</v>
      </c>
      <c r="AV323">
        <v>2.8</v>
      </c>
      <c r="AW323">
        <v>3.02</v>
      </c>
      <c r="AX323">
        <v>2.87</v>
      </c>
      <c r="AY323">
        <v>1.83</v>
      </c>
      <c r="AZ323">
        <v>0.6</v>
      </c>
      <c r="BA323">
        <v>1.56</v>
      </c>
      <c r="BB323">
        <v>2.94</v>
      </c>
      <c r="BC323">
        <v>7.57</v>
      </c>
      <c r="BD323">
        <v>0.53</v>
      </c>
      <c r="BE323">
        <v>17.260000000000002</v>
      </c>
      <c r="BF323">
        <v>75.64</v>
      </c>
      <c r="BG323" t="s">
        <v>418</v>
      </c>
    </row>
    <row r="324" spans="1:59" x14ac:dyDescent="0.25">
      <c r="A324" t="s">
        <v>242</v>
      </c>
      <c r="B324">
        <v>181</v>
      </c>
      <c r="C324" t="s">
        <v>243</v>
      </c>
      <c r="D324" t="s">
        <v>15</v>
      </c>
      <c r="E324" t="s">
        <v>425</v>
      </c>
      <c r="F324">
        <v>3</v>
      </c>
      <c r="G324">
        <v>0.7</v>
      </c>
      <c r="H324">
        <v>4.3</v>
      </c>
      <c r="I324">
        <v>13.9</v>
      </c>
      <c r="J324">
        <v>7.5</v>
      </c>
      <c r="K324">
        <v>7.3</v>
      </c>
      <c r="L324">
        <v>-1</v>
      </c>
      <c r="M324">
        <v>19</v>
      </c>
      <c r="N324">
        <v>7.6</v>
      </c>
      <c r="O324">
        <v>5.0999999999999996</v>
      </c>
      <c r="P324">
        <v>21.1</v>
      </c>
      <c r="Q324">
        <v>13</v>
      </c>
      <c r="R324">
        <v>7.5</v>
      </c>
      <c r="S324">
        <v>-2</v>
      </c>
      <c r="T324">
        <v>-1.1000000000000001</v>
      </c>
      <c r="U324">
        <v>-1.1000000000000001</v>
      </c>
      <c r="V324">
        <v>2.4</v>
      </c>
      <c r="W324">
        <v>0.7</v>
      </c>
      <c r="X324">
        <v>0.1</v>
      </c>
      <c r="Y324">
        <v>-0.6</v>
      </c>
      <c r="Z324">
        <v>4.2</v>
      </c>
      <c r="AA324">
        <v>1.5</v>
      </c>
      <c r="AB324">
        <v>0.2</v>
      </c>
      <c r="AC324">
        <v>5.2</v>
      </c>
      <c r="AD324">
        <v>3.6</v>
      </c>
      <c r="AE324">
        <v>3.3</v>
      </c>
      <c r="AF324">
        <v>3.7</v>
      </c>
      <c r="AG324">
        <v>1.4</v>
      </c>
      <c r="AH324">
        <v>2</v>
      </c>
      <c r="AI324">
        <v>0.8</v>
      </c>
      <c r="AJ324">
        <v>1.6</v>
      </c>
      <c r="AK324">
        <v>6</v>
      </c>
      <c r="AL324">
        <v>1.3</v>
      </c>
      <c r="AM324">
        <v>1.7</v>
      </c>
      <c r="AN324">
        <v>0.21</v>
      </c>
      <c r="AO324">
        <v>1.76</v>
      </c>
      <c r="AP324">
        <v>2</v>
      </c>
      <c r="AQ324">
        <v>4.3600000000000003</v>
      </c>
      <c r="AR324">
        <v>8.0299999999999994</v>
      </c>
      <c r="AS324">
        <v>6.37</v>
      </c>
      <c r="AT324">
        <v>1.02</v>
      </c>
      <c r="AU324">
        <v>3.84</v>
      </c>
      <c r="AV324">
        <v>4.7</v>
      </c>
      <c r="AW324">
        <v>4.78</v>
      </c>
      <c r="AX324">
        <v>0.53</v>
      </c>
      <c r="AY324">
        <v>2.97</v>
      </c>
      <c r="AZ324">
        <v>2.16</v>
      </c>
      <c r="BA324">
        <v>3.46</v>
      </c>
      <c r="BB324">
        <v>2.92</v>
      </c>
      <c r="BC324">
        <v>3.62</v>
      </c>
      <c r="BD324">
        <v>2.14</v>
      </c>
      <c r="BE324">
        <v>2.35</v>
      </c>
      <c r="BF324">
        <v>10.02</v>
      </c>
      <c r="BG324" t="s">
        <v>436</v>
      </c>
    </row>
    <row r="325" spans="1:59" x14ac:dyDescent="0.25">
      <c r="A325" t="s">
        <v>355</v>
      </c>
      <c r="B325">
        <v>866</v>
      </c>
      <c r="C325" t="s">
        <v>356</v>
      </c>
      <c r="D325" t="s">
        <v>15</v>
      </c>
      <c r="E325" t="s">
        <v>16</v>
      </c>
      <c r="F325">
        <v>-1.2</v>
      </c>
      <c r="G325">
        <v>2.1</v>
      </c>
      <c r="H325">
        <v>6.5</v>
      </c>
      <c r="I325">
        <v>20.8</v>
      </c>
      <c r="J325">
        <v>14.6</v>
      </c>
      <c r="K325">
        <v>10.1</v>
      </c>
      <c r="L325">
        <v>7.1</v>
      </c>
      <c r="M325">
        <v>17.5</v>
      </c>
      <c r="N325">
        <v>9.6</v>
      </c>
      <c r="O325">
        <v>5.46</v>
      </c>
      <c r="P325">
        <v>-7.35</v>
      </c>
      <c r="Q325">
        <v>14.9</v>
      </c>
      <c r="R325">
        <v>10.88</v>
      </c>
      <c r="S325">
        <v>9.73</v>
      </c>
      <c r="T325">
        <v>7.91</v>
      </c>
      <c r="U325">
        <v>5.2</v>
      </c>
      <c r="V325">
        <v>29.87</v>
      </c>
      <c r="W325">
        <v>7.7</v>
      </c>
      <c r="X325">
        <v>10.33</v>
      </c>
      <c r="Y325">
        <v>3.97</v>
      </c>
      <c r="Z325">
        <v>5.63</v>
      </c>
      <c r="AA325">
        <v>13.92</v>
      </c>
      <c r="AB325">
        <v>8.6</v>
      </c>
      <c r="AC325">
        <v>1.81</v>
      </c>
      <c r="AD325">
        <v>3.92</v>
      </c>
      <c r="AE325">
        <v>-0.48</v>
      </c>
      <c r="AF325">
        <v>2.67</v>
      </c>
      <c r="AG325">
        <v>1.9</v>
      </c>
      <c r="AH325">
        <v>3.27</v>
      </c>
      <c r="AI325">
        <v>4.46</v>
      </c>
      <c r="AJ325">
        <v>6.33</v>
      </c>
      <c r="AK325">
        <v>8.2899999999999991</v>
      </c>
      <c r="AL325">
        <v>10.36</v>
      </c>
      <c r="AM325">
        <v>11.64</v>
      </c>
      <c r="AN325">
        <v>10.97</v>
      </c>
      <c r="AO325">
        <v>8.67</v>
      </c>
      <c r="AP325">
        <v>6.15</v>
      </c>
      <c r="AQ325">
        <v>5.84</v>
      </c>
      <c r="AR325">
        <v>10.45</v>
      </c>
      <c r="AS325">
        <v>1.43</v>
      </c>
      <c r="AT325">
        <v>3.54</v>
      </c>
      <c r="AU325">
        <v>6.27</v>
      </c>
      <c r="AV325">
        <v>1.1499999999999999</v>
      </c>
      <c r="AW325">
        <v>2.11</v>
      </c>
      <c r="AX325">
        <v>1.17</v>
      </c>
      <c r="AY325">
        <v>-1.05</v>
      </c>
      <c r="AZ325">
        <v>2.58</v>
      </c>
      <c r="BA325">
        <v>7.37</v>
      </c>
      <c r="BB325">
        <v>2.91</v>
      </c>
      <c r="BC325">
        <v>3.29</v>
      </c>
      <c r="BD325">
        <v>0.24</v>
      </c>
      <c r="BE325">
        <v>1.41</v>
      </c>
      <c r="BF325">
        <v>8.52</v>
      </c>
      <c r="BG325" t="s">
        <v>17</v>
      </c>
    </row>
    <row r="326" spans="1:59" x14ac:dyDescent="0.25">
      <c r="A326" t="s">
        <v>373</v>
      </c>
      <c r="B326">
        <v>111</v>
      </c>
      <c r="C326" t="s">
        <v>374</v>
      </c>
      <c r="D326" t="s">
        <v>15</v>
      </c>
      <c r="E326" t="s">
        <v>462</v>
      </c>
      <c r="F326">
        <v>3.61</v>
      </c>
      <c r="G326">
        <v>3.33</v>
      </c>
      <c r="H326">
        <v>4.41</v>
      </c>
      <c r="I326">
        <v>13.14</v>
      </c>
      <c r="J326">
        <v>18.809999999999999</v>
      </c>
      <c r="K326">
        <v>9.25</v>
      </c>
      <c r="L326">
        <v>4.6500000000000004</v>
      </c>
      <c r="M326">
        <v>6.13</v>
      </c>
      <c r="N326">
        <v>7.77</v>
      </c>
      <c r="O326">
        <v>12.54</v>
      </c>
      <c r="P326">
        <v>14.13</v>
      </c>
      <c r="Q326">
        <v>9.1300000000000008</v>
      </c>
      <c r="R326">
        <v>2.0099999999999998</v>
      </c>
      <c r="S326">
        <v>1.26</v>
      </c>
      <c r="T326">
        <v>2.38</v>
      </c>
      <c r="U326">
        <v>-0.43</v>
      </c>
      <c r="V326">
        <v>-2.89</v>
      </c>
      <c r="W326">
        <v>2.64</v>
      </c>
      <c r="X326">
        <v>4.0199999999999996</v>
      </c>
      <c r="Y326">
        <v>4.96</v>
      </c>
      <c r="Z326">
        <v>3.56</v>
      </c>
      <c r="AA326">
        <v>0.22</v>
      </c>
      <c r="AB326">
        <v>0.59</v>
      </c>
      <c r="AC326">
        <v>1.46</v>
      </c>
      <c r="AD326">
        <v>1.3</v>
      </c>
      <c r="AE326">
        <v>3.58</v>
      </c>
      <c r="AF326">
        <v>2.34</v>
      </c>
      <c r="AG326">
        <v>-7.0000000000000007E-2</v>
      </c>
      <c r="AH326">
        <v>-2.48</v>
      </c>
      <c r="AI326">
        <v>0.84</v>
      </c>
      <c r="AJ326">
        <v>5.78</v>
      </c>
      <c r="AK326">
        <v>1.1100000000000001</v>
      </c>
      <c r="AL326">
        <v>-2.29</v>
      </c>
      <c r="AM326">
        <v>5.35</v>
      </c>
      <c r="AN326">
        <v>6.18</v>
      </c>
      <c r="AO326">
        <v>7.32</v>
      </c>
      <c r="AP326">
        <v>4.67</v>
      </c>
      <c r="AQ326">
        <v>4.8</v>
      </c>
      <c r="AR326">
        <v>9.81</v>
      </c>
      <c r="AS326">
        <v>-8.84</v>
      </c>
      <c r="AT326">
        <v>4.4800000000000004</v>
      </c>
      <c r="AU326">
        <v>3.87</v>
      </c>
      <c r="AV326">
        <v>1.86</v>
      </c>
      <c r="AW326">
        <v>1.36</v>
      </c>
      <c r="AX326">
        <v>1.58</v>
      </c>
      <c r="AY326">
        <v>-0.87</v>
      </c>
      <c r="AZ326">
        <v>0.42</v>
      </c>
      <c r="BA326">
        <v>2.33</v>
      </c>
      <c r="BB326">
        <v>2.9</v>
      </c>
      <c r="BC326">
        <v>1.69</v>
      </c>
      <c r="BD326">
        <v>-2.12</v>
      </c>
      <c r="BE326">
        <v>8.9499999999999993</v>
      </c>
      <c r="BF326">
        <v>7.91</v>
      </c>
      <c r="BG326" t="s">
        <v>463</v>
      </c>
    </row>
    <row r="327" spans="1:59" x14ac:dyDescent="0.25">
      <c r="A327" t="s">
        <v>371</v>
      </c>
      <c r="B327">
        <v>298</v>
      </c>
      <c r="C327" t="s">
        <v>372</v>
      </c>
      <c r="D327" t="s">
        <v>15</v>
      </c>
      <c r="E327" t="s">
        <v>416</v>
      </c>
      <c r="F327">
        <v>6.9</v>
      </c>
      <c r="G327">
        <v>4.45</v>
      </c>
      <c r="H327">
        <v>3.88</v>
      </c>
      <c r="I327">
        <v>4.3499999999999996</v>
      </c>
      <c r="J327">
        <v>11.23</v>
      </c>
      <c r="K327">
        <v>10.55</v>
      </c>
      <c r="L327">
        <v>6.14</v>
      </c>
      <c r="M327">
        <v>6.82</v>
      </c>
      <c r="N327">
        <v>8.75</v>
      </c>
      <c r="O327">
        <v>12.2</v>
      </c>
      <c r="P327">
        <v>15.69</v>
      </c>
      <c r="Q327">
        <v>11.51</v>
      </c>
      <c r="R327">
        <v>7.21</v>
      </c>
      <c r="S327">
        <v>2.67</v>
      </c>
      <c r="T327">
        <v>4.16</v>
      </c>
      <c r="U327">
        <v>3.96</v>
      </c>
      <c r="V327">
        <v>2.96</v>
      </c>
      <c r="W327">
        <v>3.04</v>
      </c>
      <c r="X327">
        <v>3.7</v>
      </c>
      <c r="Y327">
        <v>3.8</v>
      </c>
      <c r="Z327">
        <v>4.51</v>
      </c>
      <c r="AA327">
        <v>3.93</v>
      </c>
      <c r="AB327">
        <v>2.91</v>
      </c>
      <c r="AC327">
        <v>2.72</v>
      </c>
      <c r="AD327">
        <v>2.5099999999999998</v>
      </c>
      <c r="AE327">
        <v>2.5299999999999998</v>
      </c>
      <c r="AF327">
        <v>2.93</v>
      </c>
      <c r="AG327">
        <v>2.62</v>
      </c>
      <c r="AH327">
        <v>2.29</v>
      </c>
      <c r="AI327">
        <v>2.2000000000000002</v>
      </c>
      <c r="AJ327">
        <v>3.46</v>
      </c>
      <c r="AK327">
        <v>4</v>
      </c>
      <c r="AL327">
        <v>2.2200000000000002</v>
      </c>
      <c r="AM327">
        <v>2.52</v>
      </c>
      <c r="AN327">
        <v>2.57</v>
      </c>
      <c r="AO327">
        <v>3.26</v>
      </c>
      <c r="AP327">
        <v>3.8</v>
      </c>
      <c r="AQ327">
        <v>3.16</v>
      </c>
      <c r="AR327">
        <v>3.18</v>
      </c>
      <c r="AS327">
        <v>0.37</v>
      </c>
      <c r="AT327">
        <v>-0.37</v>
      </c>
      <c r="AU327">
        <v>1.32</v>
      </c>
      <c r="AV327">
        <v>1.65</v>
      </c>
      <c r="AW327">
        <v>2.08</v>
      </c>
      <c r="AX327">
        <v>2.58</v>
      </c>
      <c r="AY327">
        <v>2.08</v>
      </c>
      <c r="AZ327">
        <v>2.48</v>
      </c>
      <c r="BA327">
        <v>2.97</v>
      </c>
      <c r="BB327">
        <v>2.89</v>
      </c>
      <c r="BC327">
        <v>-2.11</v>
      </c>
      <c r="BD327">
        <v>7.18</v>
      </c>
      <c r="BE327">
        <v>7.95</v>
      </c>
      <c r="BF327">
        <v>7.09</v>
      </c>
      <c r="BG327" t="s">
        <v>418</v>
      </c>
    </row>
    <row r="328" spans="1:59" x14ac:dyDescent="0.25">
      <c r="A328" t="s">
        <v>306</v>
      </c>
      <c r="B328">
        <v>922</v>
      </c>
      <c r="C328" t="s">
        <v>307</v>
      </c>
      <c r="D328" t="s">
        <v>15</v>
      </c>
      <c r="E328" t="s">
        <v>16</v>
      </c>
      <c r="F328">
        <v>0.1</v>
      </c>
      <c r="G328">
        <v>-0.1</v>
      </c>
      <c r="H328">
        <v>-0.2</v>
      </c>
      <c r="I328">
        <v>0</v>
      </c>
      <c r="J328">
        <v>-0.1</v>
      </c>
      <c r="K328">
        <v>0.1</v>
      </c>
      <c r="L328">
        <v>0</v>
      </c>
      <c r="M328">
        <v>0.3</v>
      </c>
      <c r="N328">
        <v>0.7</v>
      </c>
      <c r="O328">
        <v>1.1000000000000001</v>
      </c>
      <c r="P328">
        <v>1.1000000000000001</v>
      </c>
      <c r="Q328">
        <v>1.3</v>
      </c>
      <c r="R328">
        <v>3.3</v>
      </c>
      <c r="S328">
        <v>0.6</v>
      </c>
      <c r="T328">
        <v>-0.9</v>
      </c>
      <c r="U328">
        <v>0.4</v>
      </c>
      <c r="V328">
        <v>1.9</v>
      </c>
      <c r="W328">
        <v>1.5</v>
      </c>
      <c r="X328">
        <v>1.6</v>
      </c>
      <c r="Y328">
        <v>1.8</v>
      </c>
      <c r="Z328">
        <v>5.6</v>
      </c>
      <c r="AA328">
        <v>92.7</v>
      </c>
      <c r="AB328">
        <v>1592.48</v>
      </c>
      <c r="AC328">
        <v>874.25</v>
      </c>
      <c r="AD328">
        <v>307.72000000000003</v>
      </c>
      <c r="AE328">
        <v>197.41</v>
      </c>
      <c r="AF328">
        <v>47.75</v>
      </c>
      <c r="AG328">
        <v>14.76</v>
      </c>
      <c r="AH328">
        <v>27.69</v>
      </c>
      <c r="AI328">
        <v>85.75</v>
      </c>
      <c r="AJ328">
        <v>20.8</v>
      </c>
      <c r="AK328">
        <v>21.48</v>
      </c>
      <c r="AL328">
        <v>15.79</v>
      </c>
      <c r="AM328">
        <v>13.66</v>
      </c>
      <c r="AN328">
        <v>10.89</v>
      </c>
      <c r="AO328">
        <v>12.69</v>
      </c>
      <c r="AP328">
        <v>9.67</v>
      </c>
      <c r="AQ328">
        <v>9.01</v>
      </c>
      <c r="AR328">
        <v>14.11</v>
      </c>
      <c r="AS328">
        <v>11.65</v>
      </c>
      <c r="AT328">
        <v>6.85</v>
      </c>
      <c r="AU328">
        <v>8.44</v>
      </c>
      <c r="AV328">
        <v>5.07</v>
      </c>
      <c r="AW328">
        <v>6.75</v>
      </c>
      <c r="AX328">
        <v>7.82</v>
      </c>
      <c r="AY328">
        <v>15.53</v>
      </c>
      <c r="AZ328">
        <v>7.04</v>
      </c>
      <c r="BA328">
        <v>3.68</v>
      </c>
      <c r="BB328">
        <v>2.88</v>
      </c>
      <c r="BC328">
        <v>4.47</v>
      </c>
      <c r="BD328">
        <v>3.38</v>
      </c>
      <c r="BE328">
        <v>6.69</v>
      </c>
      <c r="BF328">
        <v>13.75</v>
      </c>
      <c r="BG328" t="s">
        <v>17</v>
      </c>
    </row>
    <row r="329" spans="1:59" x14ac:dyDescent="0.25">
      <c r="A329" t="s">
        <v>308</v>
      </c>
      <c r="B329">
        <v>714</v>
      </c>
      <c r="C329" t="s">
        <v>309</v>
      </c>
      <c r="D329" t="s">
        <v>15</v>
      </c>
      <c r="E329" t="s">
        <v>425</v>
      </c>
      <c r="F329">
        <v>7</v>
      </c>
      <c r="G329">
        <v>7</v>
      </c>
      <c r="H329">
        <v>5.6</v>
      </c>
      <c r="I329">
        <v>4.4000000000000004</v>
      </c>
      <c r="J329">
        <v>32.200000000000003</v>
      </c>
      <c r="K329">
        <v>31.4</v>
      </c>
      <c r="L329">
        <v>-3.4</v>
      </c>
      <c r="M329">
        <v>3</v>
      </c>
      <c r="N329">
        <v>16.2</v>
      </c>
      <c r="O329">
        <v>12.7</v>
      </c>
      <c r="P329">
        <v>0.4</v>
      </c>
      <c r="Q329">
        <v>-3.8</v>
      </c>
      <c r="R329">
        <v>-1.7</v>
      </c>
      <c r="S329">
        <v>49.6</v>
      </c>
      <c r="T329">
        <v>8.6999999999999993</v>
      </c>
      <c r="U329">
        <v>0.9</v>
      </c>
      <c r="V329">
        <v>-9.3000000000000007</v>
      </c>
      <c r="W329">
        <v>7.8</v>
      </c>
      <c r="X329">
        <v>8.4</v>
      </c>
      <c r="Y329">
        <v>2.9</v>
      </c>
      <c r="Z329">
        <v>5.0999999999999996</v>
      </c>
      <c r="AA329">
        <v>13.6</v>
      </c>
      <c r="AB329">
        <v>7</v>
      </c>
      <c r="AC329">
        <v>14.5</v>
      </c>
      <c r="AD329">
        <v>14.5</v>
      </c>
      <c r="AE329">
        <v>14.5</v>
      </c>
      <c r="AF329">
        <v>4.2</v>
      </c>
      <c r="AG329">
        <v>23.9</v>
      </c>
      <c r="AH329">
        <v>8.9</v>
      </c>
      <c r="AI329">
        <v>-14.7</v>
      </c>
      <c r="AJ329">
        <v>0.9</v>
      </c>
      <c r="AK329">
        <v>6</v>
      </c>
      <c r="AL329">
        <v>-1.2</v>
      </c>
      <c r="AM329">
        <v>13.8</v>
      </c>
      <c r="AN329">
        <v>18.899999999999999</v>
      </c>
      <c r="AO329">
        <v>10.1</v>
      </c>
      <c r="AP329">
        <v>9.92</v>
      </c>
      <c r="AQ329">
        <v>7.83</v>
      </c>
      <c r="AR329">
        <v>16.32</v>
      </c>
      <c r="AS329">
        <v>16.25</v>
      </c>
      <c r="AT329">
        <v>1.66</v>
      </c>
      <c r="AU329">
        <v>6.54</v>
      </c>
      <c r="AV329">
        <v>12.41</v>
      </c>
      <c r="AW329">
        <v>5.09</v>
      </c>
      <c r="AX329">
        <v>1.17</v>
      </c>
      <c r="AY329">
        <v>3.86</v>
      </c>
      <c r="AZ329">
        <v>10.81</v>
      </c>
      <c r="BA329">
        <v>9.4499999999999993</v>
      </c>
      <c r="BB329">
        <v>2.88</v>
      </c>
      <c r="BC329">
        <v>3.72</v>
      </c>
      <c r="BD329">
        <v>15.4</v>
      </c>
      <c r="BE329">
        <v>-4.1500000000000004</v>
      </c>
      <c r="BF329">
        <v>25.02</v>
      </c>
      <c r="BG329" t="s">
        <v>426</v>
      </c>
    </row>
    <row r="330" spans="1:59" x14ac:dyDescent="0.25">
      <c r="A330" t="s">
        <v>166</v>
      </c>
      <c r="B330">
        <v>944</v>
      </c>
      <c r="C330" t="s">
        <v>167</v>
      </c>
      <c r="D330" t="s">
        <v>15</v>
      </c>
      <c r="E330" t="s">
        <v>16</v>
      </c>
      <c r="F330">
        <v>4.25</v>
      </c>
      <c r="G330">
        <v>5.73</v>
      </c>
      <c r="H330">
        <v>-3.71</v>
      </c>
      <c r="I330">
        <v>3.39</v>
      </c>
      <c r="J330">
        <v>1.8</v>
      </c>
      <c r="K330">
        <v>3.84</v>
      </c>
      <c r="L330">
        <v>5.23</v>
      </c>
      <c r="M330">
        <v>5.2</v>
      </c>
      <c r="N330">
        <v>4.7300000000000004</v>
      </c>
      <c r="O330">
        <v>7.46</v>
      </c>
      <c r="P330">
        <v>8.6</v>
      </c>
      <c r="Q330">
        <v>4.66</v>
      </c>
      <c r="R330">
        <v>6.84</v>
      </c>
      <c r="S330">
        <v>7.28</v>
      </c>
      <c r="T330">
        <v>8.4700000000000006</v>
      </c>
      <c r="U330">
        <v>6.94</v>
      </c>
      <c r="V330">
        <v>5.29</v>
      </c>
      <c r="W330">
        <v>8.67</v>
      </c>
      <c r="X330">
        <v>15.72</v>
      </c>
      <c r="Y330">
        <v>17.149999999999999</v>
      </c>
      <c r="Z330">
        <v>28.37</v>
      </c>
      <c r="AA330">
        <v>34.82</v>
      </c>
      <c r="AB330">
        <v>23.66</v>
      </c>
      <c r="AC330">
        <v>22.46</v>
      </c>
      <c r="AD330">
        <v>18.87</v>
      </c>
      <c r="AE330">
        <v>28.31</v>
      </c>
      <c r="AF330">
        <v>23.47</v>
      </c>
      <c r="AG330">
        <v>18.309999999999999</v>
      </c>
      <c r="AH330">
        <v>14.15</v>
      </c>
      <c r="AI330">
        <v>10</v>
      </c>
      <c r="AJ330">
        <v>9.8000000000000007</v>
      </c>
      <c r="AK330">
        <v>9.1199999999999992</v>
      </c>
      <c r="AL330">
        <v>5.27</v>
      </c>
      <c r="AM330">
        <v>4.66</v>
      </c>
      <c r="AN330">
        <v>6.74</v>
      </c>
      <c r="AO330">
        <v>3.56</v>
      </c>
      <c r="AP330">
        <v>3.93</v>
      </c>
      <c r="AQ330">
        <v>7.96</v>
      </c>
      <c r="AR330">
        <v>6.04</v>
      </c>
      <c r="AS330">
        <v>4.21</v>
      </c>
      <c r="AT330">
        <v>4.8600000000000003</v>
      </c>
      <c r="AU330">
        <v>3.93</v>
      </c>
      <c r="AV330">
        <v>5.65</v>
      </c>
      <c r="AW330">
        <v>1.73</v>
      </c>
      <c r="AX330">
        <v>-0.23</v>
      </c>
      <c r="AY330">
        <v>-0.06</v>
      </c>
      <c r="AZ330">
        <v>0.39</v>
      </c>
      <c r="BA330">
        <v>2.41</v>
      </c>
      <c r="BB330">
        <v>2.85</v>
      </c>
      <c r="BC330">
        <v>3.37</v>
      </c>
      <c r="BD330">
        <v>3.33</v>
      </c>
      <c r="BE330">
        <v>5.1100000000000003</v>
      </c>
      <c r="BF330">
        <v>14.6</v>
      </c>
      <c r="BG330" t="s">
        <v>17</v>
      </c>
    </row>
    <row r="331" spans="1:59" x14ac:dyDescent="0.25">
      <c r="A331" t="s">
        <v>48</v>
      </c>
      <c r="B331">
        <v>918</v>
      </c>
      <c r="C331" t="s">
        <v>49</v>
      </c>
      <c r="D331" t="s">
        <v>15</v>
      </c>
      <c r="E331" t="s">
        <v>16</v>
      </c>
      <c r="F331">
        <v>-0.4</v>
      </c>
      <c r="G331">
        <v>-0.1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2.8</v>
      </c>
      <c r="S331">
        <v>2.8</v>
      </c>
      <c r="T331">
        <v>2.8</v>
      </c>
      <c r="U331">
        <v>2.8</v>
      </c>
      <c r="V331">
        <v>2.7</v>
      </c>
      <c r="W331">
        <v>2.7</v>
      </c>
      <c r="X331">
        <v>2.5</v>
      </c>
      <c r="Y331">
        <v>6.4</v>
      </c>
      <c r="Z331">
        <v>23.9</v>
      </c>
      <c r="AA331">
        <v>333.5</v>
      </c>
      <c r="AB331">
        <v>91.32</v>
      </c>
      <c r="AC331">
        <v>72.819999999999993</v>
      </c>
      <c r="AD331">
        <v>96.87</v>
      </c>
      <c r="AE331">
        <v>61.46</v>
      </c>
      <c r="AF331">
        <v>125.53</v>
      </c>
      <c r="AG331">
        <v>1037.48</v>
      </c>
      <c r="AH331">
        <v>17.8</v>
      </c>
      <c r="AI331">
        <v>2.56</v>
      </c>
      <c r="AJ331">
        <v>10.3</v>
      </c>
      <c r="AK331">
        <v>7.45</v>
      </c>
      <c r="AL331">
        <v>5.86</v>
      </c>
      <c r="AM331">
        <v>2.39</v>
      </c>
      <c r="AN331">
        <v>6.14</v>
      </c>
      <c r="AO331">
        <v>5.03</v>
      </c>
      <c r="AP331">
        <v>7.26</v>
      </c>
      <c r="AQ331">
        <v>8.42</v>
      </c>
      <c r="AR331">
        <v>12.35</v>
      </c>
      <c r="AS331">
        <v>2.75</v>
      </c>
      <c r="AT331">
        <v>2.44</v>
      </c>
      <c r="AU331">
        <v>4.22</v>
      </c>
      <c r="AV331">
        <v>2.95</v>
      </c>
      <c r="AW331">
        <v>0.89</v>
      </c>
      <c r="AX331">
        <v>-1.41</v>
      </c>
      <c r="AY331">
        <v>-0.1</v>
      </c>
      <c r="AZ331">
        <v>-0.8</v>
      </c>
      <c r="BA331">
        <v>1.19</v>
      </c>
      <c r="BB331">
        <v>2.81</v>
      </c>
      <c r="BC331">
        <v>2.46</v>
      </c>
      <c r="BD331">
        <v>1.67</v>
      </c>
      <c r="BE331">
        <v>2.79</v>
      </c>
      <c r="BF331">
        <v>15.33</v>
      </c>
      <c r="BG331" t="s">
        <v>17</v>
      </c>
    </row>
    <row r="332" spans="1:59" x14ac:dyDescent="0.25">
      <c r="A332" t="s">
        <v>168</v>
      </c>
      <c r="B332">
        <v>536</v>
      </c>
      <c r="C332" t="s">
        <v>169</v>
      </c>
      <c r="D332" t="s">
        <v>15</v>
      </c>
      <c r="E332" t="s">
        <v>441</v>
      </c>
      <c r="AS332">
        <v>5.72</v>
      </c>
      <c r="AT332">
        <v>4.04</v>
      </c>
      <c r="AU332">
        <v>4.5599999999999996</v>
      </c>
      <c r="AV332">
        <v>4.28</v>
      </c>
      <c r="AW332">
        <v>4.2</v>
      </c>
      <c r="AX332">
        <v>4.53</v>
      </c>
      <c r="AY332">
        <v>4.8899999999999997</v>
      </c>
      <c r="AZ332">
        <v>3.35</v>
      </c>
      <c r="BA332">
        <v>3.15</v>
      </c>
      <c r="BB332">
        <v>2.81</v>
      </c>
      <c r="BC332">
        <v>3</v>
      </c>
      <c r="BD332">
        <v>2.2599999999999998</v>
      </c>
      <c r="BE332">
        <v>1.39</v>
      </c>
      <c r="BF332">
        <v>2.71</v>
      </c>
      <c r="BG332" t="s">
        <v>443</v>
      </c>
    </row>
    <row r="333" spans="1:59" x14ac:dyDescent="0.25">
      <c r="A333" t="s">
        <v>22</v>
      </c>
      <c r="B333">
        <v>914</v>
      </c>
      <c r="C333" t="s">
        <v>23</v>
      </c>
      <c r="D333" t="s">
        <v>15</v>
      </c>
      <c r="E333" t="s">
        <v>416</v>
      </c>
      <c r="AE333">
        <v>24.5</v>
      </c>
      <c r="AF333">
        <v>10.8</v>
      </c>
      <c r="AG333">
        <v>25.1</v>
      </c>
      <c r="AH333">
        <v>27.8</v>
      </c>
      <c r="AI333">
        <v>4.7</v>
      </c>
      <c r="AJ333">
        <v>15.4</v>
      </c>
      <c r="AK333">
        <v>6.8</v>
      </c>
      <c r="AL333">
        <v>11.9</v>
      </c>
      <c r="AM333">
        <v>4.5</v>
      </c>
      <c r="AN333">
        <v>27.2</v>
      </c>
      <c r="AO333">
        <v>25</v>
      </c>
      <c r="AP333">
        <v>5.7</v>
      </c>
      <c r="AQ333">
        <v>7.1</v>
      </c>
      <c r="AR333">
        <v>3.87</v>
      </c>
      <c r="AS333">
        <v>1.75</v>
      </c>
      <c r="AT333">
        <v>3.62</v>
      </c>
      <c r="AU333">
        <v>2.76</v>
      </c>
      <c r="AV333">
        <v>0.9</v>
      </c>
      <c r="AW333">
        <v>0.24</v>
      </c>
      <c r="AX333">
        <v>1.33</v>
      </c>
      <c r="AY333">
        <v>-0.52</v>
      </c>
      <c r="AZ333">
        <v>0.04</v>
      </c>
      <c r="BA333">
        <v>1</v>
      </c>
      <c r="BB333">
        <v>2.8</v>
      </c>
      <c r="BC333">
        <v>0.69</v>
      </c>
      <c r="BD333">
        <v>1.42</v>
      </c>
      <c r="BE333">
        <v>2.7</v>
      </c>
      <c r="BF333">
        <v>15.73</v>
      </c>
      <c r="BG333" t="s">
        <v>419</v>
      </c>
    </row>
    <row r="334" spans="1:59" x14ac:dyDescent="0.25">
      <c r="A334" t="s">
        <v>202</v>
      </c>
      <c r="B334">
        <v>542</v>
      </c>
      <c r="C334" t="s">
        <v>203</v>
      </c>
      <c r="D334" t="s">
        <v>15</v>
      </c>
      <c r="E334" t="s">
        <v>425</v>
      </c>
      <c r="F334">
        <v>18.5</v>
      </c>
      <c r="G334">
        <v>18.5</v>
      </c>
      <c r="H334">
        <v>13.4</v>
      </c>
      <c r="I334">
        <v>2.7</v>
      </c>
      <c r="J334">
        <v>27.5</v>
      </c>
      <c r="K334">
        <v>31.8</v>
      </c>
      <c r="L334">
        <v>17.899999999999999</v>
      </c>
      <c r="M334">
        <v>11.6</v>
      </c>
      <c r="N334">
        <v>16.3</v>
      </c>
      <c r="O334">
        <v>14</v>
      </c>
      <c r="P334">
        <v>26.6</v>
      </c>
      <c r="Q334">
        <v>27.5</v>
      </c>
      <c r="R334">
        <v>2.4</v>
      </c>
      <c r="S334">
        <v>1.5</v>
      </c>
      <c r="T334">
        <v>1.4</v>
      </c>
      <c r="U334">
        <v>3.7</v>
      </c>
      <c r="V334">
        <v>2.1800000000000002</v>
      </c>
      <c r="W334">
        <v>3.09</v>
      </c>
      <c r="X334">
        <v>10.55</v>
      </c>
      <c r="Y334">
        <v>6.15</v>
      </c>
      <c r="Z334">
        <v>9.85</v>
      </c>
      <c r="AA334">
        <v>10.99</v>
      </c>
      <c r="AB334">
        <v>5.27</v>
      </c>
      <c r="AC334">
        <v>3.02</v>
      </c>
      <c r="AD334">
        <v>10.199999999999999</v>
      </c>
      <c r="AE334">
        <v>3.03</v>
      </c>
      <c r="AF334">
        <v>3.02</v>
      </c>
      <c r="AG334">
        <v>3.98</v>
      </c>
      <c r="AH334">
        <v>10.1</v>
      </c>
      <c r="AI334">
        <v>4.54</v>
      </c>
      <c r="AJ334">
        <v>0.84</v>
      </c>
      <c r="AK334">
        <v>5.0999999999999996</v>
      </c>
      <c r="AL334">
        <v>4.8099999999999996</v>
      </c>
      <c r="AM334">
        <v>4.6500000000000004</v>
      </c>
      <c r="AN334">
        <v>8.07</v>
      </c>
      <c r="AO334">
        <v>3.11</v>
      </c>
      <c r="AP334">
        <v>0.53</v>
      </c>
      <c r="AQ334">
        <v>2.5</v>
      </c>
      <c r="AR334">
        <v>4.95</v>
      </c>
      <c r="AS334">
        <v>7.58</v>
      </c>
      <c r="AT334">
        <v>6.41</v>
      </c>
      <c r="AU334">
        <v>8.14</v>
      </c>
      <c r="AV334">
        <v>3.96</v>
      </c>
      <c r="AW334">
        <v>0.86</v>
      </c>
      <c r="AX334">
        <v>0.28999999999999998</v>
      </c>
      <c r="AY334">
        <v>1.65</v>
      </c>
      <c r="AZ334">
        <v>2.31</v>
      </c>
      <c r="BA334">
        <v>3.4</v>
      </c>
      <c r="BB334">
        <v>2.77</v>
      </c>
      <c r="BC334">
        <v>0.05</v>
      </c>
      <c r="BD334">
        <v>4.43</v>
      </c>
      <c r="BE334">
        <v>5.89</v>
      </c>
      <c r="BF334">
        <v>5.97</v>
      </c>
      <c r="BG334" t="s">
        <v>426</v>
      </c>
    </row>
    <row r="335" spans="1:59" x14ac:dyDescent="0.25">
      <c r="A335" t="s">
        <v>270</v>
      </c>
      <c r="B335">
        <v>142</v>
      </c>
      <c r="C335" t="s">
        <v>271</v>
      </c>
      <c r="D335" t="s">
        <v>15</v>
      </c>
      <c r="E335" t="s">
        <v>16</v>
      </c>
      <c r="F335">
        <v>10.57</v>
      </c>
      <c r="G335">
        <v>6.22</v>
      </c>
      <c r="H335">
        <v>7.26</v>
      </c>
      <c r="I335">
        <v>7.42</v>
      </c>
      <c r="J335">
        <v>9.41</v>
      </c>
      <c r="K335">
        <v>11.69</v>
      </c>
      <c r="L335">
        <v>9.16</v>
      </c>
      <c r="M335">
        <v>9.1</v>
      </c>
      <c r="N335">
        <v>8.16</v>
      </c>
      <c r="O335">
        <v>4.51</v>
      </c>
      <c r="P335">
        <v>10.88</v>
      </c>
      <c r="Q335">
        <v>13.64</v>
      </c>
      <c r="R335">
        <v>11.34</v>
      </c>
      <c r="S335">
        <v>8.4700000000000006</v>
      </c>
      <c r="T335">
        <v>6.22</v>
      </c>
      <c r="U335">
        <v>5.71</v>
      </c>
      <c r="V335">
        <v>7.18</v>
      </c>
      <c r="W335">
        <v>8.7200000000000006</v>
      </c>
      <c r="X335">
        <v>6.68</v>
      </c>
      <c r="Y335">
        <v>4.55</v>
      </c>
      <c r="Z335">
        <v>4.13</v>
      </c>
      <c r="AA335">
        <v>3.44</v>
      </c>
      <c r="AB335">
        <v>2.33</v>
      </c>
      <c r="AC335">
        <v>2.29</v>
      </c>
      <c r="AD335">
        <v>1.38</v>
      </c>
      <c r="AE335">
        <v>2.46</v>
      </c>
      <c r="AF335">
        <v>1.26</v>
      </c>
      <c r="AG335">
        <v>2.57</v>
      </c>
      <c r="AH335">
        <v>2.25</v>
      </c>
      <c r="AI335">
        <v>2.37</v>
      </c>
      <c r="AJ335">
        <v>3.09</v>
      </c>
      <c r="AK335">
        <v>3</v>
      </c>
      <c r="AL335">
        <v>1.29</v>
      </c>
      <c r="AM335">
        <v>2.4900000000000002</v>
      </c>
      <c r="AN335">
        <v>0.45</v>
      </c>
      <c r="AO335">
        <v>1.53</v>
      </c>
      <c r="AP335">
        <v>2.33</v>
      </c>
      <c r="AQ335">
        <v>0.71</v>
      </c>
      <c r="AR335">
        <v>3.75</v>
      </c>
      <c r="AS335">
        <v>2.2000000000000002</v>
      </c>
      <c r="AT335">
        <v>2.42</v>
      </c>
      <c r="AU335">
        <v>1.28</v>
      </c>
      <c r="AV335">
        <v>0.7</v>
      </c>
      <c r="AW335">
        <v>2.12</v>
      </c>
      <c r="AX335">
        <v>2.04</v>
      </c>
      <c r="AY335">
        <v>2.17</v>
      </c>
      <c r="AZ335">
        <v>3.55</v>
      </c>
      <c r="BA335">
        <v>1.88</v>
      </c>
      <c r="BB335">
        <v>2.76</v>
      </c>
      <c r="BC335">
        <v>2.17</v>
      </c>
      <c r="BD335">
        <v>1.29</v>
      </c>
      <c r="BE335">
        <v>3.48</v>
      </c>
      <c r="BF335">
        <v>5.8</v>
      </c>
      <c r="BG335" t="s">
        <v>17</v>
      </c>
    </row>
    <row r="336" spans="1:59" x14ac:dyDescent="0.25">
      <c r="A336" t="s">
        <v>272</v>
      </c>
      <c r="B336">
        <v>558</v>
      </c>
      <c r="C336" t="s">
        <v>273</v>
      </c>
      <c r="D336" t="s">
        <v>15</v>
      </c>
      <c r="E336" t="s">
        <v>425</v>
      </c>
      <c r="F336">
        <v>-4</v>
      </c>
      <c r="G336">
        <v>-4</v>
      </c>
      <c r="H336">
        <v>9.9</v>
      </c>
      <c r="I336">
        <v>11.7</v>
      </c>
      <c r="J336">
        <v>18.100000000000001</v>
      </c>
      <c r="K336">
        <v>4.9000000000000004</v>
      </c>
      <c r="L336">
        <v>-7.8</v>
      </c>
      <c r="M336">
        <v>12.3</v>
      </c>
      <c r="N336">
        <v>8.4</v>
      </c>
      <c r="O336">
        <v>1.6</v>
      </c>
      <c r="P336">
        <v>17</v>
      </c>
      <c r="Q336">
        <v>10.7</v>
      </c>
      <c r="R336">
        <v>12.9</v>
      </c>
      <c r="S336">
        <v>13.6</v>
      </c>
      <c r="T336">
        <v>0.3</v>
      </c>
      <c r="U336">
        <v>6.8</v>
      </c>
      <c r="V336">
        <v>22.7</v>
      </c>
      <c r="W336">
        <v>12.4</v>
      </c>
      <c r="X336">
        <v>8.1</v>
      </c>
      <c r="Y336">
        <v>10.4</v>
      </c>
      <c r="Z336">
        <v>7.1</v>
      </c>
      <c r="AA336">
        <v>19.600000000000001</v>
      </c>
      <c r="AB336">
        <v>16.100000000000001</v>
      </c>
      <c r="AC336">
        <v>6</v>
      </c>
      <c r="AD336">
        <v>8.1999999999999993</v>
      </c>
      <c r="AE336">
        <v>7.7</v>
      </c>
      <c r="AF336">
        <v>10.3</v>
      </c>
      <c r="AG336">
        <v>5.2</v>
      </c>
      <c r="AH336">
        <v>15.4</v>
      </c>
      <c r="AI336">
        <v>7.7</v>
      </c>
      <c r="AJ336">
        <v>-2.7</v>
      </c>
      <c r="AK336">
        <v>1.3</v>
      </c>
      <c r="AL336">
        <v>3</v>
      </c>
      <c r="AM336">
        <v>5.4</v>
      </c>
      <c r="AN336">
        <v>2.5</v>
      </c>
      <c r="AO336">
        <v>6.6</v>
      </c>
      <c r="AP336">
        <v>7.3</v>
      </c>
      <c r="AQ336">
        <v>8.1</v>
      </c>
      <c r="AR336">
        <v>13.8</v>
      </c>
      <c r="AS336">
        <v>17.2</v>
      </c>
      <c r="BA336">
        <v>2.57</v>
      </c>
      <c r="BB336">
        <v>2.76</v>
      </c>
      <c r="BC336">
        <v>5.63</v>
      </c>
      <c r="BD336">
        <v>7.22</v>
      </c>
      <c r="BE336">
        <v>4.08</v>
      </c>
      <c r="BF336">
        <v>7.23</v>
      </c>
      <c r="BG336" t="s">
        <v>426</v>
      </c>
    </row>
    <row r="337" spans="1:59" x14ac:dyDescent="0.25">
      <c r="A337" t="s">
        <v>54</v>
      </c>
      <c r="B337">
        <v>963</v>
      </c>
      <c r="C337" t="s">
        <v>55</v>
      </c>
      <c r="D337" t="s">
        <v>15</v>
      </c>
      <c r="E337" t="s">
        <v>416</v>
      </c>
      <c r="AO337">
        <v>9.6999999999999993</v>
      </c>
      <c r="AP337">
        <v>13.03</v>
      </c>
      <c r="AQ337">
        <v>2.39</v>
      </c>
      <c r="AR337">
        <v>8.2799999999999994</v>
      </c>
      <c r="AS337">
        <v>4.84</v>
      </c>
      <c r="AT337">
        <v>2.48</v>
      </c>
      <c r="AU337">
        <v>3.12</v>
      </c>
      <c r="AV337">
        <v>2.9</v>
      </c>
      <c r="AW337">
        <v>0.8</v>
      </c>
      <c r="AX337">
        <v>-0.31</v>
      </c>
      <c r="AY337">
        <v>1.1399999999999999</v>
      </c>
      <c r="AZ337">
        <v>0.28000000000000003</v>
      </c>
      <c r="BA337">
        <v>1.71</v>
      </c>
      <c r="BB337">
        <v>2.74</v>
      </c>
      <c r="BC337">
        <v>2.34</v>
      </c>
      <c r="BD337">
        <v>-0.43</v>
      </c>
      <c r="BE337">
        <v>1.28</v>
      </c>
      <c r="BF337">
        <v>13.23</v>
      </c>
      <c r="BG337" t="s">
        <v>419</v>
      </c>
    </row>
    <row r="338" spans="1:59" x14ac:dyDescent="0.25">
      <c r="A338" t="s">
        <v>68</v>
      </c>
      <c r="B338">
        <v>514</v>
      </c>
      <c r="C338" t="s">
        <v>69</v>
      </c>
      <c r="D338" t="s">
        <v>15</v>
      </c>
      <c r="E338" t="s">
        <v>16</v>
      </c>
      <c r="F338">
        <v>5.65</v>
      </c>
      <c r="G338">
        <v>4.47</v>
      </c>
      <c r="H338">
        <v>6.02</v>
      </c>
      <c r="I338">
        <v>12.96</v>
      </c>
      <c r="J338">
        <v>17.11</v>
      </c>
      <c r="N338">
        <v>-15.87</v>
      </c>
      <c r="O338">
        <v>6.02</v>
      </c>
      <c r="P338">
        <v>12.5</v>
      </c>
      <c r="Q338">
        <v>4.97</v>
      </c>
      <c r="R338">
        <v>9.92</v>
      </c>
      <c r="S338">
        <v>12.14</v>
      </c>
      <c r="T338">
        <v>13.05</v>
      </c>
      <c r="U338">
        <v>8</v>
      </c>
      <c r="V338">
        <v>5.18</v>
      </c>
      <c r="W338">
        <v>7.04</v>
      </c>
      <c r="X338">
        <v>8.18</v>
      </c>
      <c r="Y338">
        <v>8.86</v>
      </c>
      <c r="Z338">
        <v>9.41</v>
      </c>
      <c r="AA338">
        <v>10.35</v>
      </c>
      <c r="AB338">
        <v>8.14</v>
      </c>
      <c r="AC338">
        <v>9.6</v>
      </c>
      <c r="AD338">
        <v>9.5</v>
      </c>
      <c r="AE338">
        <v>7.08</v>
      </c>
      <c r="AF338">
        <v>8.7799999999999994</v>
      </c>
      <c r="AG338">
        <v>8.5500000000000007</v>
      </c>
      <c r="AH338">
        <v>7.59</v>
      </c>
      <c r="AI338">
        <v>9.06</v>
      </c>
      <c r="AJ338">
        <v>7.18</v>
      </c>
      <c r="AK338">
        <v>3.72</v>
      </c>
      <c r="AL338">
        <v>2.94</v>
      </c>
      <c r="AM338">
        <v>2.4700000000000002</v>
      </c>
      <c r="AN338">
        <v>3.35</v>
      </c>
      <c r="AO338">
        <v>4.7699999999999996</v>
      </c>
      <c r="AP338">
        <v>5.15</v>
      </c>
      <c r="AQ338">
        <v>5.08</v>
      </c>
      <c r="AR338">
        <v>6.78</v>
      </c>
      <c r="AS338">
        <v>6.26</v>
      </c>
      <c r="AT338">
        <v>5.73</v>
      </c>
      <c r="AU338">
        <v>7.28</v>
      </c>
      <c r="AV338">
        <v>9.27</v>
      </c>
      <c r="AW338">
        <v>11.32</v>
      </c>
      <c r="AX338">
        <v>8.27</v>
      </c>
      <c r="AY338">
        <v>4.55</v>
      </c>
      <c r="AZ338">
        <v>4.3099999999999996</v>
      </c>
      <c r="BA338">
        <v>5.53</v>
      </c>
      <c r="BB338">
        <v>2.72</v>
      </c>
      <c r="BC338">
        <v>2.6</v>
      </c>
      <c r="BD338">
        <v>5.63</v>
      </c>
      <c r="BE338">
        <v>7.33</v>
      </c>
      <c r="BF338">
        <v>12.62</v>
      </c>
      <c r="BG338" t="s">
        <v>17</v>
      </c>
    </row>
    <row r="339" spans="1:59" x14ac:dyDescent="0.25">
      <c r="A339" t="s">
        <v>154</v>
      </c>
      <c r="B339">
        <v>258</v>
      </c>
      <c r="C339" t="s">
        <v>155</v>
      </c>
      <c r="D339" t="s">
        <v>15</v>
      </c>
      <c r="E339" t="s">
        <v>441</v>
      </c>
      <c r="F339">
        <v>-3.3653070930000002</v>
      </c>
      <c r="G339">
        <v>10.88</v>
      </c>
      <c r="H339">
        <v>0.65</v>
      </c>
      <c r="I339">
        <v>5.97</v>
      </c>
      <c r="J339">
        <v>26.99</v>
      </c>
      <c r="K339">
        <v>14.05</v>
      </c>
      <c r="L339">
        <v>9.8000000000000007</v>
      </c>
      <c r="M339">
        <v>3.16</v>
      </c>
      <c r="N339">
        <v>1.6</v>
      </c>
      <c r="O339">
        <v>15.19</v>
      </c>
      <c r="P339">
        <v>19</v>
      </c>
      <c r="Q339">
        <v>10.06</v>
      </c>
      <c r="R339">
        <v>3.22</v>
      </c>
      <c r="S339">
        <v>5.47</v>
      </c>
      <c r="T339">
        <v>4.72</v>
      </c>
      <c r="U339">
        <v>20.54</v>
      </c>
      <c r="V339">
        <v>11.77</v>
      </c>
      <c r="AL339">
        <v>6.79</v>
      </c>
      <c r="AM339">
        <v>4.71</v>
      </c>
      <c r="AN339">
        <v>5.71</v>
      </c>
      <c r="AO339">
        <v>6.65</v>
      </c>
      <c r="AP339">
        <v>5.0999999999999996</v>
      </c>
      <c r="AQ339">
        <v>4.8499999999999996</v>
      </c>
      <c r="AR339">
        <v>8.14</v>
      </c>
      <c r="AS339">
        <v>2.67</v>
      </c>
      <c r="AT339">
        <v>2.4900000000000002</v>
      </c>
      <c r="AU339">
        <v>4.7</v>
      </c>
      <c r="AV339">
        <v>3.93</v>
      </c>
      <c r="AW339">
        <v>3.78</v>
      </c>
      <c r="AX339">
        <v>3.16</v>
      </c>
      <c r="AY339">
        <v>3.19</v>
      </c>
      <c r="AZ339">
        <v>3.12</v>
      </c>
      <c r="BA339">
        <v>2.96</v>
      </c>
      <c r="BB339">
        <v>2.72</v>
      </c>
      <c r="BC339">
        <v>3.04</v>
      </c>
      <c r="BD339">
        <v>2.41</v>
      </c>
      <c r="BE339">
        <v>3</v>
      </c>
      <c r="BF339">
        <v>4.25</v>
      </c>
      <c r="BG339" t="s">
        <v>442</v>
      </c>
    </row>
    <row r="340" spans="1:59" x14ac:dyDescent="0.25">
      <c r="A340" t="s">
        <v>220</v>
      </c>
      <c r="B340">
        <v>946</v>
      </c>
      <c r="C340" t="s">
        <v>3</v>
      </c>
      <c r="D340" t="s">
        <v>15</v>
      </c>
      <c r="E340" t="s">
        <v>16</v>
      </c>
      <c r="Q340">
        <v>1.3</v>
      </c>
      <c r="R340">
        <v>3.7</v>
      </c>
      <c r="S340">
        <v>0.7</v>
      </c>
      <c r="T340">
        <v>-0.6</v>
      </c>
      <c r="U340">
        <v>0.6</v>
      </c>
      <c r="V340">
        <v>3.1</v>
      </c>
      <c r="W340">
        <v>2.2000000000000002</v>
      </c>
      <c r="X340">
        <v>-0.4</v>
      </c>
      <c r="Y340">
        <v>1.9</v>
      </c>
      <c r="Z340">
        <v>216.4</v>
      </c>
      <c r="AA340">
        <v>216.4</v>
      </c>
      <c r="AB340">
        <v>1020.62</v>
      </c>
      <c r="AC340">
        <v>410.45</v>
      </c>
      <c r="AD340">
        <v>72.25</v>
      </c>
      <c r="AE340">
        <v>39.65</v>
      </c>
      <c r="AF340">
        <v>24.63</v>
      </c>
      <c r="AG340">
        <v>8.8800000000000008</v>
      </c>
      <c r="AH340">
        <v>5.07</v>
      </c>
      <c r="AI340">
        <v>0.73</v>
      </c>
      <c r="AJ340">
        <v>0.98</v>
      </c>
      <c r="AK340">
        <v>1.37</v>
      </c>
      <c r="AL340">
        <v>0.28000000000000003</v>
      </c>
      <c r="AM340">
        <v>-1.1299999999999999</v>
      </c>
      <c r="AN340">
        <v>1.1599999999999999</v>
      </c>
      <c r="AO340">
        <v>2.66</v>
      </c>
      <c r="AP340">
        <v>3.74</v>
      </c>
      <c r="AQ340">
        <v>5.74</v>
      </c>
      <c r="AR340">
        <v>10.93</v>
      </c>
      <c r="AS340">
        <v>4.45</v>
      </c>
      <c r="AT340">
        <v>1.32</v>
      </c>
      <c r="AU340">
        <v>4.13</v>
      </c>
      <c r="AV340">
        <v>3.09</v>
      </c>
      <c r="AW340">
        <v>1.05</v>
      </c>
      <c r="AX340">
        <v>0.1</v>
      </c>
      <c r="AY340">
        <v>-0.88</v>
      </c>
      <c r="AZ340">
        <v>0.91</v>
      </c>
      <c r="BA340">
        <v>3.72</v>
      </c>
      <c r="BB340">
        <v>2.7</v>
      </c>
      <c r="BC340">
        <v>2.2400000000000002</v>
      </c>
      <c r="BD340">
        <v>1.2</v>
      </c>
      <c r="BE340">
        <v>4.68</v>
      </c>
      <c r="BF340">
        <v>19.7</v>
      </c>
      <c r="BG340" t="s">
        <v>17</v>
      </c>
    </row>
    <row r="341" spans="1:59" x14ac:dyDescent="0.25">
      <c r="A341" t="s">
        <v>298</v>
      </c>
      <c r="B341">
        <v>288</v>
      </c>
      <c r="C341" t="s">
        <v>299</v>
      </c>
      <c r="D341" t="s">
        <v>15</v>
      </c>
      <c r="E341" t="s">
        <v>462</v>
      </c>
      <c r="AG341">
        <v>1.1499999999999999</v>
      </c>
      <c r="AH341">
        <v>14.9</v>
      </c>
      <c r="AI341">
        <v>5.3</v>
      </c>
      <c r="AJ341">
        <v>14.7</v>
      </c>
      <c r="AK341">
        <v>5.82</v>
      </c>
      <c r="AL341">
        <v>19.89</v>
      </c>
      <c r="AM341">
        <v>26.46</v>
      </c>
      <c r="AN341">
        <v>5.78</v>
      </c>
      <c r="AO341">
        <v>8.98</v>
      </c>
      <c r="AP341">
        <v>7.11</v>
      </c>
      <c r="AQ341">
        <v>3.68</v>
      </c>
      <c r="AR341">
        <v>12.98</v>
      </c>
      <c r="AS341">
        <v>-0.32</v>
      </c>
      <c r="AT341">
        <v>6.55</v>
      </c>
      <c r="AU341">
        <v>12.63</v>
      </c>
      <c r="AV341">
        <v>3.29</v>
      </c>
      <c r="AW341">
        <v>0.49</v>
      </c>
      <c r="AX341">
        <v>2.85</v>
      </c>
      <c r="AY341">
        <v>1.94</v>
      </c>
      <c r="AZ341">
        <v>4.97</v>
      </c>
      <c r="BA341">
        <v>3.21</v>
      </c>
      <c r="BB341">
        <v>2.7</v>
      </c>
      <c r="BC341">
        <v>1.42</v>
      </c>
      <c r="BD341">
        <v>2.74</v>
      </c>
      <c r="BE341">
        <v>8.64</v>
      </c>
      <c r="BF341">
        <v>16.32</v>
      </c>
      <c r="BG341" t="s">
        <v>463</v>
      </c>
    </row>
    <row r="342" spans="1:59" x14ac:dyDescent="0.25">
      <c r="A342" t="s">
        <v>178</v>
      </c>
      <c r="B342">
        <v>176</v>
      </c>
      <c r="C342" t="s">
        <v>179</v>
      </c>
      <c r="D342" t="s">
        <v>15</v>
      </c>
      <c r="E342" t="s">
        <v>16</v>
      </c>
      <c r="F342">
        <v>13.09</v>
      </c>
      <c r="G342">
        <v>6.74</v>
      </c>
      <c r="H342">
        <v>9.7100000000000009</v>
      </c>
      <c r="I342">
        <v>20.95</v>
      </c>
      <c r="J342">
        <v>42.73</v>
      </c>
      <c r="K342">
        <v>49.43</v>
      </c>
      <c r="L342">
        <v>32.78</v>
      </c>
      <c r="M342">
        <v>30.32</v>
      </c>
      <c r="N342">
        <v>43.75</v>
      </c>
      <c r="O342">
        <v>44.44</v>
      </c>
      <c r="P342">
        <v>58.53</v>
      </c>
      <c r="Q342">
        <v>51.79</v>
      </c>
      <c r="R342">
        <v>50.24</v>
      </c>
      <c r="S342">
        <v>83.95</v>
      </c>
      <c r="T342">
        <v>30.85</v>
      </c>
      <c r="U342">
        <v>31.99</v>
      </c>
      <c r="V342">
        <v>22.13</v>
      </c>
      <c r="W342">
        <v>18.3</v>
      </c>
      <c r="X342">
        <v>25.73</v>
      </c>
      <c r="Y342">
        <v>20.76</v>
      </c>
      <c r="Z342">
        <v>15.51</v>
      </c>
      <c r="AA342">
        <v>6.81</v>
      </c>
      <c r="AB342">
        <v>3.95</v>
      </c>
      <c r="AC342">
        <v>4.04</v>
      </c>
      <c r="AD342">
        <v>1.55</v>
      </c>
      <c r="AE342">
        <v>1.65</v>
      </c>
      <c r="AF342">
        <v>2.2599999999999998</v>
      </c>
      <c r="AG342">
        <v>1.82</v>
      </c>
      <c r="AH342">
        <v>1.66</v>
      </c>
      <c r="AI342">
        <v>3.23</v>
      </c>
      <c r="AJ342">
        <v>5.14</v>
      </c>
      <c r="AK342">
        <v>6.41</v>
      </c>
      <c r="AL342">
        <v>5.2</v>
      </c>
      <c r="AM342">
        <v>2.06</v>
      </c>
      <c r="AN342">
        <v>3.16</v>
      </c>
      <c r="AO342">
        <v>3.99</v>
      </c>
      <c r="AP342">
        <v>6.69</v>
      </c>
      <c r="AQ342">
        <v>5.05</v>
      </c>
      <c r="AR342">
        <v>12.69</v>
      </c>
      <c r="AS342">
        <v>12</v>
      </c>
      <c r="AT342">
        <v>5.4</v>
      </c>
      <c r="AU342">
        <v>4</v>
      </c>
      <c r="AV342">
        <v>5.19</v>
      </c>
      <c r="AW342">
        <v>3.87</v>
      </c>
      <c r="AX342">
        <v>2.04</v>
      </c>
      <c r="AY342">
        <v>1.63</v>
      </c>
      <c r="AZ342">
        <v>1.7</v>
      </c>
      <c r="BA342">
        <v>1.76</v>
      </c>
      <c r="BB342">
        <v>2.68</v>
      </c>
      <c r="BC342">
        <v>3.01</v>
      </c>
      <c r="BD342">
        <v>2.85</v>
      </c>
      <c r="BE342">
        <v>4.4400000000000004</v>
      </c>
      <c r="BF342">
        <v>8.3000000000000007</v>
      </c>
      <c r="BG342" t="s">
        <v>17</v>
      </c>
    </row>
    <row r="343" spans="1:59" x14ac:dyDescent="0.25">
      <c r="A343" t="s">
        <v>351</v>
      </c>
      <c r="B343">
        <v>923</v>
      </c>
      <c r="C343" t="s">
        <v>352</v>
      </c>
      <c r="D343" t="s">
        <v>15</v>
      </c>
      <c r="E343" t="s">
        <v>425</v>
      </c>
      <c r="AZ343">
        <v>5.0999999999999996</v>
      </c>
      <c r="BA343">
        <v>9.24</v>
      </c>
      <c r="BB343">
        <v>2.68</v>
      </c>
      <c r="BG343" t="s">
        <v>426</v>
      </c>
    </row>
    <row r="344" spans="1:59" x14ac:dyDescent="0.25">
      <c r="A344" t="s">
        <v>240</v>
      </c>
      <c r="B344">
        <v>678</v>
      </c>
      <c r="C344" t="s">
        <v>241</v>
      </c>
      <c r="D344" t="s">
        <v>15</v>
      </c>
      <c r="E344" t="s">
        <v>416</v>
      </c>
      <c r="AH344">
        <v>0.84</v>
      </c>
      <c r="AI344">
        <v>3.71</v>
      </c>
      <c r="AJ344">
        <v>2.74</v>
      </c>
      <c r="AK344">
        <v>4.95</v>
      </c>
      <c r="AL344">
        <v>6.82</v>
      </c>
      <c r="AM344">
        <v>-0.22</v>
      </c>
      <c r="AN344">
        <v>-1.61</v>
      </c>
      <c r="AO344">
        <v>-2.37</v>
      </c>
      <c r="AP344">
        <v>2.41</v>
      </c>
      <c r="AQ344">
        <v>2.02</v>
      </c>
      <c r="AR344">
        <v>5.25</v>
      </c>
      <c r="AS344">
        <v>0.21</v>
      </c>
      <c r="AT344">
        <v>-1.89</v>
      </c>
      <c r="AU344">
        <v>2.96</v>
      </c>
      <c r="AV344">
        <v>2</v>
      </c>
      <c r="AW344">
        <v>3.82</v>
      </c>
      <c r="AX344">
        <v>3.13</v>
      </c>
      <c r="AY344">
        <v>1.65</v>
      </c>
      <c r="AZ344">
        <v>1.78</v>
      </c>
      <c r="BA344">
        <v>-0.61</v>
      </c>
      <c r="BB344">
        <v>2.67</v>
      </c>
      <c r="BC344">
        <v>4.2300000000000004</v>
      </c>
      <c r="BD344">
        <v>0.67</v>
      </c>
      <c r="BE344">
        <v>-0.98</v>
      </c>
      <c r="BF344">
        <v>5.34</v>
      </c>
      <c r="BG344" t="s">
        <v>418</v>
      </c>
    </row>
    <row r="345" spans="1:59" x14ac:dyDescent="0.25">
      <c r="A345" t="s">
        <v>22</v>
      </c>
      <c r="B345">
        <v>914</v>
      </c>
      <c r="C345" t="s">
        <v>23</v>
      </c>
      <c r="D345" t="s">
        <v>15</v>
      </c>
      <c r="E345" t="s">
        <v>425</v>
      </c>
      <c r="Z345">
        <v>3.5</v>
      </c>
      <c r="AA345">
        <v>111.2</v>
      </c>
      <c r="AB345">
        <v>121.1</v>
      </c>
      <c r="AC345">
        <v>86.9</v>
      </c>
      <c r="AD345">
        <v>14.6</v>
      </c>
      <c r="AE345">
        <v>6.9</v>
      </c>
      <c r="AF345">
        <v>15.8</v>
      </c>
      <c r="AG345">
        <v>36.200000000000003</v>
      </c>
      <c r="AH345">
        <v>21.3</v>
      </c>
      <c r="AI345">
        <v>-0.1</v>
      </c>
      <c r="AJ345">
        <v>-2.1</v>
      </c>
      <c r="AK345">
        <v>3.7</v>
      </c>
      <c r="AL345">
        <v>6.3</v>
      </c>
      <c r="AM345">
        <v>4.3</v>
      </c>
      <c r="AN345">
        <v>-0.1</v>
      </c>
      <c r="AO345">
        <v>-0.5</v>
      </c>
      <c r="AP345">
        <v>1</v>
      </c>
      <c r="AQ345">
        <v>2.99</v>
      </c>
      <c r="AR345">
        <v>5.23</v>
      </c>
      <c r="AS345">
        <v>4.91</v>
      </c>
      <c r="AT345">
        <v>4.8099999999999996</v>
      </c>
      <c r="AU345">
        <v>4.75</v>
      </c>
      <c r="AV345">
        <v>2.34</v>
      </c>
      <c r="AW345">
        <v>4.24</v>
      </c>
      <c r="AX345">
        <v>2.2000000000000002</v>
      </c>
      <c r="AY345">
        <v>4.32</v>
      </c>
      <c r="AZ345">
        <v>3.25</v>
      </c>
      <c r="BA345">
        <v>3.91</v>
      </c>
      <c r="BB345">
        <v>2.67</v>
      </c>
      <c r="BC345">
        <v>2.91</v>
      </c>
      <c r="BD345">
        <v>3.61</v>
      </c>
      <c r="BE345">
        <v>3.9</v>
      </c>
      <c r="BF345">
        <v>11.42</v>
      </c>
      <c r="BG345" t="s">
        <v>426</v>
      </c>
    </row>
    <row r="346" spans="1:59" x14ac:dyDescent="0.25">
      <c r="A346" t="s">
        <v>335</v>
      </c>
      <c r="B346">
        <v>961</v>
      </c>
      <c r="C346" t="s">
        <v>336</v>
      </c>
      <c r="D346" t="s">
        <v>15</v>
      </c>
      <c r="E346" t="s">
        <v>425</v>
      </c>
      <c r="Q346">
        <v>49.4</v>
      </c>
      <c r="R346">
        <v>36</v>
      </c>
      <c r="S346">
        <v>44.7</v>
      </c>
      <c r="T346">
        <v>53.1</v>
      </c>
      <c r="U346">
        <v>73.3</v>
      </c>
      <c r="V346">
        <v>100</v>
      </c>
      <c r="W346">
        <v>123.1</v>
      </c>
      <c r="X346">
        <v>210.3</v>
      </c>
      <c r="Y346">
        <v>1288.9000000000001</v>
      </c>
      <c r="Z346">
        <v>516</v>
      </c>
      <c r="AA346">
        <v>112.3</v>
      </c>
      <c r="AB346">
        <v>205.8</v>
      </c>
      <c r="AC346">
        <v>25.7</v>
      </c>
      <c r="AD346">
        <v>23.1</v>
      </c>
      <c r="AE346">
        <v>15.6</v>
      </c>
      <c r="AF346">
        <v>9.0399999999999991</v>
      </c>
      <c r="AG346">
        <v>8.6</v>
      </c>
      <c r="AH346">
        <v>8.2200000000000006</v>
      </c>
      <c r="AI346">
        <v>3.72</v>
      </c>
      <c r="AJ346">
        <v>6.08</v>
      </c>
      <c r="AK346">
        <v>9.1300000000000008</v>
      </c>
      <c r="AL346">
        <v>7.51</v>
      </c>
      <c r="AM346">
        <v>4.46</v>
      </c>
      <c r="AN346">
        <v>0.53</v>
      </c>
      <c r="AO346">
        <v>-1.01</v>
      </c>
      <c r="AP346">
        <v>2.2799999999999998</v>
      </c>
      <c r="AQ346">
        <v>8.02</v>
      </c>
      <c r="AR346">
        <v>10.02</v>
      </c>
      <c r="AS346">
        <v>0.49</v>
      </c>
      <c r="AT346">
        <v>0.7</v>
      </c>
      <c r="AU346">
        <v>4.3899999999999997</v>
      </c>
      <c r="AV346">
        <v>4.1100000000000003</v>
      </c>
      <c r="AW346">
        <v>3.6</v>
      </c>
      <c r="AX346">
        <v>-0.3</v>
      </c>
      <c r="AY346">
        <v>0.83</v>
      </c>
      <c r="AZ346">
        <v>0.92</v>
      </c>
      <c r="BA346">
        <v>2.2200000000000002</v>
      </c>
      <c r="BB346">
        <v>2.67</v>
      </c>
      <c r="BC346">
        <v>1.6</v>
      </c>
      <c r="BD346">
        <v>3.52</v>
      </c>
      <c r="BE346">
        <v>-0.2</v>
      </c>
      <c r="BF346">
        <v>11.63</v>
      </c>
      <c r="BG346" t="s">
        <v>426</v>
      </c>
    </row>
    <row r="347" spans="1:59" x14ac:dyDescent="0.25">
      <c r="A347" t="s">
        <v>296</v>
      </c>
      <c r="B347">
        <v>182</v>
      </c>
      <c r="C347" t="s">
        <v>297</v>
      </c>
      <c r="D347" t="s">
        <v>15</v>
      </c>
      <c r="E347" t="s">
        <v>462</v>
      </c>
      <c r="V347">
        <v>1.68</v>
      </c>
      <c r="W347">
        <v>1.07</v>
      </c>
      <c r="AK347">
        <v>3.02</v>
      </c>
      <c r="AL347">
        <v>0.52</v>
      </c>
      <c r="AM347">
        <v>0.96</v>
      </c>
      <c r="AN347">
        <v>2.64</v>
      </c>
      <c r="AO347">
        <v>5.07</v>
      </c>
      <c r="AP347">
        <v>4.9000000000000004</v>
      </c>
      <c r="AQ347">
        <v>2.2799999999999998</v>
      </c>
      <c r="AR347">
        <v>4.7699999999999996</v>
      </c>
      <c r="AS347">
        <v>-6.34</v>
      </c>
      <c r="AT347">
        <v>3.02</v>
      </c>
      <c r="AU347">
        <v>5.82</v>
      </c>
      <c r="AV347">
        <v>3.72</v>
      </c>
      <c r="AW347">
        <v>-0.64</v>
      </c>
      <c r="AX347">
        <v>-1.89</v>
      </c>
      <c r="AY347">
        <v>-3.26</v>
      </c>
      <c r="AZ347">
        <v>-2.68</v>
      </c>
      <c r="BA347">
        <v>3.34</v>
      </c>
      <c r="BB347">
        <v>2.67</v>
      </c>
      <c r="BC347">
        <v>0.02</v>
      </c>
      <c r="BD347">
        <v>-4.18</v>
      </c>
      <c r="BE347">
        <v>8.8699999999999992</v>
      </c>
      <c r="BF347">
        <v>23</v>
      </c>
      <c r="BG347" t="s">
        <v>466</v>
      </c>
    </row>
    <row r="348" spans="1:59" x14ac:dyDescent="0.25">
      <c r="A348" t="s">
        <v>317</v>
      </c>
      <c r="B348">
        <v>813</v>
      </c>
      <c r="C348" t="s">
        <v>318</v>
      </c>
      <c r="D348" t="s">
        <v>15</v>
      </c>
      <c r="E348" t="s">
        <v>16</v>
      </c>
      <c r="P348">
        <v>8.25</v>
      </c>
      <c r="Q348">
        <v>13.14</v>
      </c>
      <c r="R348">
        <v>13</v>
      </c>
      <c r="S348">
        <v>6.95</v>
      </c>
      <c r="T348">
        <v>10.92</v>
      </c>
      <c r="U348">
        <v>9.41</v>
      </c>
      <c r="V348">
        <v>13.1</v>
      </c>
      <c r="W348">
        <v>11.49</v>
      </c>
      <c r="X348">
        <v>16.809999999999999</v>
      </c>
      <c r="Y348">
        <v>14.94</v>
      </c>
      <c r="Z348">
        <v>8.6999999999999993</v>
      </c>
      <c r="AA348">
        <v>15</v>
      </c>
      <c r="AB348">
        <v>10.8</v>
      </c>
      <c r="AC348">
        <v>9.1999999999999993</v>
      </c>
      <c r="AD348">
        <v>13.29</v>
      </c>
      <c r="AE348">
        <v>9.61</v>
      </c>
      <c r="AF348">
        <v>11.77</v>
      </c>
      <c r="AG348">
        <v>8.06</v>
      </c>
      <c r="AH348">
        <v>12.35</v>
      </c>
      <c r="AI348">
        <v>7.95</v>
      </c>
      <c r="AJ348">
        <v>6.93</v>
      </c>
      <c r="AK348">
        <v>7.63</v>
      </c>
      <c r="AL348">
        <v>9.3699999999999992</v>
      </c>
      <c r="AM348">
        <v>10.08</v>
      </c>
      <c r="AN348">
        <v>6.92</v>
      </c>
      <c r="AO348">
        <v>7.53</v>
      </c>
      <c r="AP348">
        <v>11.22</v>
      </c>
      <c r="AQ348">
        <v>7.66</v>
      </c>
      <c r="AR348">
        <v>17.32</v>
      </c>
      <c r="AS348">
        <v>7.11</v>
      </c>
      <c r="AT348">
        <v>0.95</v>
      </c>
      <c r="AU348">
        <v>7.44</v>
      </c>
      <c r="AV348">
        <v>5.91</v>
      </c>
      <c r="AW348">
        <v>5.39</v>
      </c>
      <c r="AX348">
        <v>5.17</v>
      </c>
      <c r="AY348">
        <v>-0.56000000000000005</v>
      </c>
      <c r="AZ348">
        <v>0.5</v>
      </c>
      <c r="BA348">
        <v>0.48</v>
      </c>
      <c r="BB348">
        <v>2.66</v>
      </c>
      <c r="BC348">
        <v>1.83</v>
      </c>
      <c r="BD348">
        <v>2.96</v>
      </c>
      <c r="BE348">
        <v>-0.11</v>
      </c>
      <c r="BF348">
        <v>3.74</v>
      </c>
      <c r="BG348" t="s">
        <v>17</v>
      </c>
    </row>
    <row r="349" spans="1:59" x14ac:dyDescent="0.25">
      <c r="A349" t="s">
        <v>168</v>
      </c>
      <c r="B349">
        <v>536</v>
      </c>
      <c r="C349" t="s">
        <v>169</v>
      </c>
      <c r="D349" t="s">
        <v>15</v>
      </c>
      <c r="E349" t="s">
        <v>416</v>
      </c>
      <c r="P349">
        <v>13.7</v>
      </c>
      <c r="Q349">
        <v>10.1</v>
      </c>
      <c r="R349">
        <v>33.200000000000003</v>
      </c>
      <c r="S349">
        <v>42.9</v>
      </c>
      <c r="T349">
        <v>33.700000000000003</v>
      </c>
      <c r="U349">
        <v>10.5</v>
      </c>
      <c r="V349">
        <v>3.1</v>
      </c>
      <c r="W349">
        <v>1.5</v>
      </c>
      <c r="X349">
        <v>1.9</v>
      </c>
      <c r="Y349">
        <v>5.4</v>
      </c>
      <c r="Z349">
        <v>4.9000000000000004</v>
      </c>
      <c r="AA349">
        <v>4.9000000000000004</v>
      </c>
      <c r="AB349">
        <v>8.3000000000000007</v>
      </c>
      <c r="AC349">
        <v>16</v>
      </c>
      <c r="AD349">
        <v>4.8</v>
      </c>
      <c r="AE349">
        <v>5.7</v>
      </c>
      <c r="AF349">
        <v>3.4</v>
      </c>
      <c r="AG349">
        <v>5.44</v>
      </c>
      <c r="AH349">
        <v>34.65</v>
      </c>
      <c r="AI349">
        <v>16.02</v>
      </c>
      <c r="AJ349">
        <v>6.39</v>
      </c>
      <c r="AK349">
        <v>11.98</v>
      </c>
      <c r="AL349">
        <v>14.55</v>
      </c>
      <c r="AM349">
        <v>11.74</v>
      </c>
      <c r="AN349">
        <v>7.78</v>
      </c>
      <c r="AO349">
        <v>9.09</v>
      </c>
      <c r="AP349">
        <v>10.63</v>
      </c>
      <c r="AQ349">
        <v>4.95</v>
      </c>
      <c r="AR349">
        <v>8.57</v>
      </c>
      <c r="AS349">
        <v>5.03</v>
      </c>
      <c r="AT349">
        <v>2.96</v>
      </c>
      <c r="AU349">
        <v>4.18</v>
      </c>
      <c r="AV349">
        <v>3.36</v>
      </c>
      <c r="AW349">
        <v>4.8899999999999997</v>
      </c>
      <c r="AX349">
        <v>5.91</v>
      </c>
      <c r="AY349">
        <v>6.31</v>
      </c>
      <c r="AZ349">
        <v>1.79</v>
      </c>
      <c r="BA349">
        <v>4.99</v>
      </c>
      <c r="BB349">
        <v>2.65</v>
      </c>
      <c r="BC349">
        <v>2.2799999999999998</v>
      </c>
      <c r="BD349">
        <v>0.95</v>
      </c>
      <c r="BE349">
        <v>0.37</v>
      </c>
      <c r="BF349">
        <v>2.5</v>
      </c>
      <c r="BG349" t="s">
        <v>418</v>
      </c>
    </row>
    <row r="350" spans="1:59" x14ac:dyDescent="0.25">
      <c r="A350" t="s">
        <v>124</v>
      </c>
      <c r="B350">
        <v>939</v>
      </c>
      <c r="C350" t="s">
        <v>125</v>
      </c>
      <c r="D350" t="s">
        <v>15</v>
      </c>
      <c r="E350" t="s">
        <v>462</v>
      </c>
      <c r="AE350">
        <v>25.59</v>
      </c>
      <c r="AF350">
        <v>14.79</v>
      </c>
      <c r="AG350">
        <v>8.81</v>
      </c>
      <c r="AH350">
        <v>4.2300000000000004</v>
      </c>
      <c r="AI350">
        <v>-1.23</v>
      </c>
      <c r="AJ350">
        <v>5.33</v>
      </c>
      <c r="AK350">
        <v>3.51</v>
      </c>
      <c r="AL350">
        <v>-0.16</v>
      </c>
      <c r="AM350">
        <v>0.19</v>
      </c>
      <c r="AN350">
        <v>2.87</v>
      </c>
      <c r="AO350">
        <v>2.13</v>
      </c>
      <c r="AP350">
        <v>4.4000000000000004</v>
      </c>
      <c r="AQ350">
        <v>8.25</v>
      </c>
      <c r="AR350">
        <v>7.03</v>
      </c>
      <c r="AS350">
        <v>-0.61</v>
      </c>
      <c r="AT350">
        <v>3.32</v>
      </c>
      <c r="AU350">
        <v>4.4400000000000004</v>
      </c>
      <c r="AV350">
        <v>2.2999999999999998</v>
      </c>
      <c r="AW350">
        <v>4.12</v>
      </c>
      <c r="AX350">
        <v>-1.57</v>
      </c>
      <c r="AY350">
        <v>-2.0499999999999998</v>
      </c>
      <c r="AZ350">
        <v>-0.71</v>
      </c>
      <c r="BA350">
        <v>3.6</v>
      </c>
      <c r="BB350">
        <v>2.64</v>
      </c>
      <c r="BC350">
        <v>-0.19</v>
      </c>
      <c r="BD350">
        <v>-2.44</v>
      </c>
      <c r="BE350">
        <v>12.47</v>
      </c>
      <c r="BF350">
        <v>30.16</v>
      </c>
      <c r="BG350" t="s">
        <v>463</v>
      </c>
    </row>
    <row r="351" spans="1:59" x14ac:dyDescent="0.25">
      <c r="A351" t="s">
        <v>139</v>
      </c>
      <c r="B351">
        <v>915</v>
      </c>
      <c r="C351" t="s">
        <v>140</v>
      </c>
      <c r="D351" t="s">
        <v>15</v>
      </c>
      <c r="E351" t="s">
        <v>16</v>
      </c>
      <c r="AB351">
        <v>887.45</v>
      </c>
      <c r="AC351">
        <v>3125.37</v>
      </c>
      <c r="AD351">
        <v>15606.5</v>
      </c>
      <c r="AE351">
        <v>162.72</v>
      </c>
      <c r="AF351">
        <v>39.33</v>
      </c>
      <c r="AG351">
        <v>7.14</v>
      </c>
      <c r="AH351">
        <v>3.5</v>
      </c>
      <c r="AI351">
        <v>19.170000000000002</v>
      </c>
      <c r="AJ351">
        <v>4.0199999999999996</v>
      </c>
      <c r="AK351">
        <v>4.67</v>
      </c>
      <c r="AL351">
        <v>5.59</v>
      </c>
      <c r="AM351">
        <v>4.84</v>
      </c>
      <c r="AN351">
        <v>5.6</v>
      </c>
      <c r="AO351">
        <v>8.24</v>
      </c>
      <c r="AP351">
        <v>9.2200000000000006</v>
      </c>
      <c r="AQ351">
        <v>9.23</v>
      </c>
      <c r="AR351">
        <v>10</v>
      </c>
      <c r="AS351">
        <v>1.72</v>
      </c>
      <c r="AT351">
        <v>7.11</v>
      </c>
      <c r="AU351">
        <v>8.52</v>
      </c>
      <c r="AV351">
        <v>-0.91</v>
      </c>
      <c r="AW351">
        <v>-0.51</v>
      </c>
      <c r="AX351">
        <v>3.07</v>
      </c>
      <c r="AY351">
        <v>4.03</v>
      </c>
      <c r="AZ351">
        <v>2.12</v>
      </c>
      <c r="BA351">
        <v>6.04</v>
      </c>
      <c r="BB351">
        <v>2.62</v>
      </c>
      <c r="BC351">
        <v>4.8499999999999996</v>
      </c>
      <c r="BD351">
        <v>5.2</v>
      </c>
      <c r="BE351">
        <v>9.57</v>
      </c>
      <c r="BF351">
        <v>11.9</v>
      </c>
      <c r="BG351" t="s">
        <v>17</v>
      </c>
    </row>
    <row r="352" spans="1:59" x14ac:dyDescent="0.25">
      <c r="A352" t="s">
        <v>367</v>
      </c>
      <c r="B352">
        <v>746</v>
      </c>
      <c r="C352" t="s">
        <v>368</v>
      </c>
      <c r="D352" t="s">
        <v>15</v>
      </c>
      <c r="E352" t="s">
        <v>16</v>
      </c>
      <c r="F352">
        <v>9.8000000000000007</v>
      </c>
      <c r="G352">
        <v>15.8</v>
      </c>
      <c r="H352">
        <v>-3</v>
      </c>
      <c r="I352">
        <v>24.4</v>
      </c>
      <c r="J352">
        <v>67.2</v>
      </c>
      <c r="K352">
        <v>20.2</v>
      </c>
      <c r="L352">
        <v>54.6</v>
      </c>
      <c r="M352">
        <v>68.099999999999994</v>
      </c>
      <c r="N352">
        <v>49.45</v>
      </c>
      <c r="O352">
        <v>94.95</v>
      </c>
      <c r="P352">
        <v>99.2</v>
      </c>
      <c r="Q352">
        <v>100</v>
      </c>
      <c r="R352">
        <v>100</v>
      </c>
      <c r="S352">
        <v>150</v>
      </c>
      <c r="T352">
        <v>16.71</v>
      </c>
      <c r="U352">
        <v>100</v>
      </c>
      <c r="V352">
        <v>143.80000000000001</v>
      </c>
      <c r="W352">
        <v>215.4</v>
      </c>
      <c r="X352">
        <v>166.7</v>
      </c>
      <c r="Y352">
        <v>130.80000000000001</v>
      </c>
      <c r="Z352">
        <v>45.4</v>
      </c>
      <c r="AA352">
        <v>20.82</v>
      </c>
      <c r="AB352">
        <v>42.25</v>
      </c>
      <c r="AC352">
        <v>29.97</v>
      </c>
      <c r="AD352">
        <v>5.85</v>
      </c>
      <c r="AE352">
        <v>6.79</v>
      </c>
      <c r="AF352">
        <v>7.52</v>
      </c>
      <c r="AG352">
        <v>7.73</v>
      </c>
      <c r="AH352">
        <v>5.83</v>
      </c>
      <c r="AI352">
        <v>5.76</v>
      </c>
      <c r="AJ352">
        <v>3.38</v>
      </c>
      <c r="AK352">
        <v>1.94</v>
      </c>
      <c r="AL352">
        <v>-0.3</v>
      </c>
      <c r="AM352">
        <v>8.7200000000000006</v>
      </c>
      <c r="AN352">
        <v>3.67</v>
      </c>
      <c r="AO352">
        <v>8.61</v>
      </c>
      <c r="AP352">
        <v>7.22</v>
      </c>
      <c r="AQ352">
        <v>6.09</v>
      </c>
      <c r="AR352">
        <v>12.03</v>
      </c>
      <c r="AS352">
        <v>13.01</v>
      </c>
      <c r="AT352">
        <v>4</v>
      </c>
      <c r="AU352">
        <v>18.66</v>
      </c>
      <c r="AV352">
        <v>14.03</v>
      </c>
      <c r="AW352">
        <v>5.47</v>
      </c>
      <c r="AX352">
        <v>4.3</v>
      </c>
      <c r="AY352">
        <v>3.69</v>
      </c>
      <c r="AZ352">
        <v>5.17</v>
      </c>
      <c r="BA352">
        <v>5.63</v>
      </c>
      <c r="BB352">
        <v>2.62</v>
      </c>
      <c r="BC352">
        <v>2.87</v>
      </c>
      <c r="BD352">
        <v>3.79</v>
      </c>
      <c r="BE352">
        <v>2.21</v>
      </c>
      <c r="BF352">
        <v>7.2</v>
      </c>
      <c r="BG352" t="s">
        <v>17</v>
      </c>
    </row>
    <row r="353" spans="1:59" x14ac:dyDescent="0.25">
      <c r="A353" t="s">
        <v>227</v>
      </c>
      <c r="B353">
        <v>686</v>
      </c>
      <c r="C353" t="s">
        <v>228</v>
      </c>
      <c r="D353" t="s">
        <v>15</v>
      </c>
      <c r="E353" t="s">
        <v>462</v>
      </c>
      <c r="AO353">
        <v>9.1199999999999992</v>
      </c>
      <c r="AP353">
        <v>5.93</v>
      </c>
      <c r="AQ353">
        <v>1.76</v>
      </c>
      <c r="AR353">
        <v>17.96</v>
      </c>
      <c r="AS353">
        <v>-15.1</v>
      </c>
      <c r="AT353">
        <v>6.41</v>
      </c>
      <c r="AU353">
        <v>12.75</v>
      </c>
      <c r="AV353">
        <v>2.91</v>
      </c>
      <c r="AW353">
        <v>-1.87</v>
      </c>
      <c r="AX353">
        <v>-2.83</v>
      </c>
      <c r="AY353">
        <v>-4.58</v>
      </c>
      <c r="AZ353">
        <v>1.61</v>
      </c>
      <c r="BA353">
        <v>1.68</v>
      </c>
      <c r="BB353">
        <v>2.62</v>
      </c>
      <c r="BC353">
        <v>0.51</v>
      </c>
      <c r="BD353">
        <v>-1.87</v>
      </c>
      <c r="BE353">
        <v>5.0199999999999996</v>
      </c>
      <c r="BF353">
        <v>13.73</v>
      </c>
      <c r="BG353" t="s">
        <v>463</v>
      </c>
    </row>
    <row r="354" spans="1:59" x14ac:dyDescent="0.25">
      <c r="A354" t="s">
        <v>246</v>
      </c>
      <c r="B354">
        <v>943</v>
      </c>
      <c r="C354" t="s">
        <v>247</v>
      </c>
      <c r="D354" t="s">
        <v>15</v>
      </c>
      <c r="E354" t="s">
        <v>16</v>
      </c>
      <c r="AJ354">
        <v>29.86</v>
      </c>
      <c r="AK354">
        <v>23.73</v>
      </c>
      <c r="AL354">
        <v>19.7</v>
      </c>
      <c r="AM354">
        <v>7.5</v>
      </c>
      <c r="AN354">
        <v>3.1</v>
      </c>
      <c r="AO354">
        <v>3.45</v>
      </c>
      <c r="AP354">
        <v>2.12</v>
      </c>
      <c r="AQ354">
        <v>3.37</v>
      </c>
      <c r="AR354">
        <v>9</v>
      </c>
      <c r="AS354">
        <v>3.55</v>
      </c>
      <c r="AT354">
        <v>0.38</v>
      </c>
      <c r="AU354">
        <v>3.44</v>
      </c>
      <c r="AV354">
        <v>4.1500000000000004</v>
      </c>
      <c r="AW354">
        <v>2.21</v>
      </c>
      <c r="AX354">
        <v>-0.7</v>
      </c>
      <c r="AY354">
        <v>1.56</v>
      </c>
      <c r="AZ354">
        <v>-0.27</v>
      </c>
      <c r="BA354">
        <v>2.37</v>
      </c>
      <c r="BB354">
        <v>2.6</v>
      </c>
      <c r="BC354">
        <v>0.37</v>
      </c>
      <c r="BD354">
        <v>-0.26</v>
      </c>
      <c r="BE354">
        <v>2.41</v>
      </c>
      <c r="BF354">
        <v>13.05</v>
      </c>
      <c r="BG354" t="s">
        <v>17</v>
      </c>
    </row>
    <row r="355" spans="1:59" x14ac:dyDescent="0.25">
      <c r="A355" t="s">
        <v>60</v>
      </c>
      <c r="B355">
        <v>218</v>
      </c>
      <c r="C355" t="s">
        <v>61</v>
      </c>
      <c r="D355" t="s">
        <v>15</v>
      </c>
      <c r="E355" t="s">
        <v>416</v>
      </c>
      <c r="F355">
        <v>0</v>
      </c>
      <c r="G355">
        <v>0</v>
      </c>
      <c r="H355">
        <v>1.9</v>
      </c>
      <c r="I355">
        <v>7.9</v>
      </c>
      <c r="J355">
        <v>14.9</v>
      </c>
      <c r="K355">
        <v>31.8</v>
      </c>
      <c r="L355">
        <v>7.4</v>
      </c>
      <c r="M355">
        <v>10</v>
      </c>
      <c r="N355">
        <v>0</v>
      </c>
      <c r="O355">
        <v>3.5</v>
      </c>
      <c r="P355">
        <v>73.900000000000006</v>
      </c>
      <c r="Q355">
        <v>91.9</v>
      </c>
      <c r="R355">
        <v>86.9</v>
      </c>
      <c r="S355">
        <v>230.3</v>
      </c>
      <c r="T355">
        <v>1312.6</v>
      </c>
      <c r="U355">
        <v>21271.599999999999</v>
      </c>
      <c r="V355">
        <v>317.7</v>
      </c>
      <c r="W355">
        <v>18.8</v>
      </c>
      <c r="X355">
        <v>33.4</v>
      </c>
      <c r="Y355">
        <v>29.3</v>
      </c>
      <c r="Z355">
        <v>18.3</v>
      </c>
      <c r="AA355">
        <v>35.5</v>
      </c>
      <c r="AB355">
        <v>6.4</v>
      </c>
      <c r="AC355">
        <v>12.6</v>
      </c>
      <c r="AD355">
        <v>9.4</v>
      </c>
      <c r="AE355">
        <v>7.9</v>
      </c>
      <c r="AF355">
        <v>16</v>
      </c>
      <c r="AG355">
        <v>6.9</v>
      </c>
      <c r="AH355">
        <v>8.5</v>
      </c>
      <c r="AI355">
        <v>9.3000000000000007</v>
      </c>
      <c r="AJ355">
        <v>13.8</v>
      </c>
      <c r="AK355">
        <v>4.4000000000000004</v>
      </c>
      <c r="AL355">
        <v>4.4000000000000004</v>
      </c>
      <c r="AM355">
        <v>4.9000000000000004</v>
      </c>
      <c r="AN355">
        <v>4</v>
      </c>
      <c r="AO355">
        <v>3.6</v>
      </c>
      <c r="AP355">
        <v>2.57</v>
      </c>
      <c r="AQ355">
        <v>3.8</v>
      </c>
      <c r="AR355">
        <v>5.38</v>
      </c>
      <c r="AS355">
        <v>2.5</v>
      </c>
      <c r="AT355">
        <v>2.58</v>
      </c>
      <c r="AU355">
        <v>5.45</v>
      </c>
      <c r="AV355">
        <v>5.01</v>
      </c>
      <c r="AW355">
        <v>4.3899999999999997</v>
      </c>
      <c r="AX355">
        <v>5.82</v>
      </c>
      <c r="AY355">
        <v>5.01</v>
      </c>
      <c r="AZ355">
        <v>3.66</v>
      </c>
      <c r="BA355">
        <v>4.8</v>
      </c>
      <c r="BB355">
        <v>2.59</v>
      </c>
      <c r="BC355">
        <v>0.48</v>
      </c>
      <c r="BD355">
        <v>-0.21</v>
      </c>
      <c r="BE355">
        <v>0.23</v>
      </c>
      <c r="BF355">
        <v>0.7</v>
      </c>
      <c r="BG355" t="s">
        <v>417</v>
      </c>
    </row>
    <row r="356" spans="1:59" x14ac:dyDescent="0.25">
      <c r="A356" t="s">
        <v>99</v>
      </c>
      <c r="B356">
        <v>354</v>
      </c>
      <c r="C356" t="s">
        <v>100</v>
      </c>
      <c r="D356" t="s">
        <v>15</v>
      </c>
      <c r="E356" t="s">
        <v>16</v>
      </c>
      <c r="I356">
        <v>9.6199999999999992</v>
      </c>
      <c r="J356">
        <v>22.46</v>
      </c>
      <c r="K356">
        <v>12.32</v>
      </c>
      <c r="L356">
        <v>3.57</v>
      </c>
      <c r="M356">
        <v>2.71</v>
      </c>
      <c r="N356">
        <v>6.24</v>
      </c>
      <c r="O356">
        <v>7</v>
      </c>
      <c r="P356">
        <v>12.03</v>
      </c>
      <c r="Q356">
        <v>9.23</v>
      </c>
      <c r="R356">
        <v>3.45</v>
      </c>
      <c r="S356">
        <v>1.33</v>
      </c>
      <c r="T356">
        <v>1.32</v>
      </c>
      <c r="U356">
        <v>-0.49</v>
      </c>
      <c r="V356">
        <v>3.1</v>
      </c>
      <c r="W356">
        <v>3.64</v>
      </c>
      <c r="X356">
        <v>3.66</v>
      </c>
      <c r="Y356">
        <v>3.24</v>
      </c>
      <c r="Z356">
        <v>3.71</v>
      </c>
      <c r="AA356">
        <v>3.44</v>
      </c>
      <c r="AB356">
        <v>1.86</v>
      </c>
      <c r="AC356">
        <v>1.04</v>
      </c>
      <c r="AD356">
        <v>2.0699999999999998</v>
      </c>
      <c r="AE356">
        <v>2.91</v>
      </c>
      <c r="AF356">
        <v>2.46</v>
      </c>
      <c r="AG356">
        <v>3.12</v>
      </c>
      <c r="AH356">
        <v>2.1</v>
      </c>
      <c r="AI356">
        <v>2.0499999999999998</v>
      </c>
      <c r="AJ356">
        <v>0.45</v>
      </c>
      <c r="AK356">
        <v>1</v>
      </c>
      <c r="AL356">
        <v>0.55000000000000004</v>
      </c>
      <c r="AM356">
        <v>1.64</v>
      </c>
      <c r="AN356">
        <v>2.16</v>
      </c>
      <c r="AO356">
        <v>3.06</v>
      </c>
      <c r="AP356">
        <v>2.35</v>
      </c>
      <c r="AQ356">
        <v>2.2999999999999998</v>
      </c>
      <c r="AR356">
        <v>4.59</v>
      </c>
      <c r="AS356">
        <v>0.75</v>
      </c>
      <c r="AT356">
        <v>3.15</v>
      </c>
      <c r="AU356">
        <v>4.59</v>
      </c>
      <c r="AV356">
        <v>4.04</v>
      </c>
      <c r="AW356">
        <v>2.48</v>
      </c>
      <c r="AX356">
        <v>1.94</v>
      </c>
      <c r="AY356">
        <v>0.32</v>
      </c>
      <c r="AZ356">
        <v>0.08</v>
      </c>
      <c r="BA356">
        <v>1.58</v>
      </c>
      <c r="BB356">
        <v>2.58</v>
      </c>
      <c r="BC356">
        <v>2.62</v>
      </c>
      <c r="BG356" t="s">
        <v>17</v>
      </c>
    </row>
    <row r="357" spans="1:59" x14ac:dyDescent="0.25">
      <c r="A357" t="s">
        <v>112</v>
      </c>
      <c r="B357">
        <v>243</v>
      </c>
      <c r="C357" t="s">
        <v>113</v>
      </c>
      <c r="D357" t="s">
        <v>15</v>
      </c>
      <c r="E357" t="s">
        <v>441</v>
      </c>
      <c r="AK357">
        <v>7.76</v>
      </c>
      <c r="AL357">
        <v>4.84</v>
      </c>
      <c r="AM357">
        <v>23.72</v>
      </c>
      <c r="AN357">
        <v>47.11</v>
      </c>
      <c r="AO357">
        <v>4.9000000000000004</v>
      </c>
      <c r="AP357">
        <v>5.09</v>
      </c>
      <c r="AQ357">
        <v>4.58</v>
      </c>
      <c r="AR357">
        <v>7.22</v>
      </c>
      <c r="AS357">
        <v>5.18</v>
      </c>
      <c r="AT357">
        <v>3.46</v>
      </c>
      <c r="AU357">
        <v>5.54</v>
      </c>
      <c r="AV357">
        <v>3.71</v>
      </c>
      <c r="AW357">
        <v>4.88</v>
      </c>
      <c r="AX357">
        <v>3.24</v>
      </c>
      <c r="AY357">
        <v>2.23</v>
      </c>
      <c r="AZ357">
        <v>1.68</v>
      </c>
      <c r="BA357">
        <v>2.1800000000000002</v>
      </c>
      <c r="BB357">
        <v>2.58</v>
      </c>
      <c r="BC357">
        <v>2.14</v>
      </c>
      <c r="BD357">
        <v>3.63</v>
      </c>
      <c r="BE357">
        <v>5.92</v>
      </c>
      <c r="BF357">
        <v>7.07</v>
      </c>
      <c r="BG357" t="s">
        <v>442</v>
      </c>
    </row>
    <row r="358" spans="1:59" x14ac:dyDescent="0.25">
      <c r="A358" t="s">
        <v>182</v>
      </c>
      <c r="B358">
        <v>136</v>
      </c>
      <c r="C358" t="s">
        <v>183</v>
      </c>
      <c r="D358" t="s">
        <v>15</v>
      </c>
      <c r="E358" t="s">
        <v>416</v>
      </c>
      <c r="F358">
        <v>7.9</v>
      </c>
      <c r="G358">
        <v>-4.7</v>
      </c>
      <c r="H358">
        <v>1.7</v>
      </c>
      <c r="I358">
        <v>10.6</v>
      </c>
      <c r="J358">
        <v>51.4</v>
      </c>
      <c r="K358">
        <v>9.6</v>
      </c>
      <c r="L358">
        <v>11</v>
      </c>
      <c r="M358">
        <v>19.100000000000001</v>
      </c>
      <c r="N358">
        <v>4.5999999999999996</v>
      </c>
      <c r="O358">
        <v>12.4</v>
      </c>
      <c r="P358">
        <v>26.1</v>
      </c>
      <c r="Q358">
        <v>21.5</v>
      </c>
      <c r="R358">
        <v>14.4</v>
      </c>
      <c r="S358">
        <v>24.8</v>
      </c>
      <c r="T358">
        <v>10.6</v>
      </c>
      <c r="U358">
        <v>6.4</v>
      </c>
      <c r="V358">
        <v>-5.5</v>
      </c>
      <c r="W358">
        <v>0.5</v>
      </c>
      <c r="X358">
        <v>4.3</v>
      </c>
      <c r="Y358">
        <v>4.5999999999999996</v>
      </c>
      <c r="Z358">
        <v>11.7</v>
      </c>
      <c r="AA358">
        <v>11.1</v>
      </c>
      <c r="AB358">
        <v>1.6</v>
      </c>
      <c r="AC358">
        <v>4.3</v>
      </c>
      <c r="AD358">
        <v>4</v>
      </c>
      <c r="AE358">
        <v>4.7</v>
      </c>
      <c r="AF358">
        <v>3.1</v>
      </c>
      <c r="AG358">
        <v>4.08</v>
      </c>
      <c r="AH358">
        <v>2.15</v>
      </c>
      <c r="AI358">
        <v>1.55</v>
      </c>
      <c r="AJ358">
        <v>5.83</v>
      </c>
      <c r="AK358">
        <v>3.08</v>
      </c>
      <c r="AL358">
        <v>0.27</v>
      </c>
      <c r="AM358">
        <v>3.32</v>
      </c>
      <c r="AN358">
        <v>1.96</v>
      </c>
      <c r="AO358">
        <v>4.9000000000000004</v>
      </c>
      <c r="AP358">
        <v>5.7</v>
      </c>
      <c r="AQ358">
        <v>2.58</v>
      </c>
      <c r="AR358">
        <v>6.45</v>
      </c>
      <c r="AS358">
        <v>-0.12</v>
      </c>
      <c r="AT358">
        <v>1.21</v>
      </c>
      <c r="AU358">
        <v>5.18</v>
      </c>
      <c r="AV358">
        <v>7.03</v>
      </c>
      <c r="AW358">
        <v>2.08</v>
      </c>
      <c r="AX358">
        <v>0.02</v>
      </c>
      <c r="AY358">
        <v>-0.81</v>
      </c>
      <c r="AZ358">
        <v>-1.64</v>
      </c>
      <c r="BA358">
        <v>1.76</v>
      </c>
      <c r="BB358">
        <v>2.56</v>
      </c>
      <c r="BC358">
        <v>0.48</v>
      </c>
      <c r="BD358">
        <v>-8.2100000000000009</v>
      </c>
      <c r="BE358">
        <v>14.08</v>
      </c>
      <c r="BF358">
        <v>48.83</v>
      </c>
      <c r="BG358" t="s">
        <v>419</v>
      </c>
    </row>
    <row r="359" spans="1:59" x14ac:dyDescent="0.25">
      <c r="A359" t="s">
        <v>292</v>
      </c>
      <c r="B359">
        <v>964</v>
      </c>
      <c r="C359" t="s">
        <v>293</v>
      </c>
      <c r="D359" t="s">
        <v>15</v>
      </c>
      <c r="E359" t="s">
        <v>425</v>
      </c>
      <c r="F359">
        <v>2.2000000000000002</v>
      </c>
      <c r="G359">
        <v>1.9</v>
      </c>
      <c r="H359">
        <v>-0.1</v>
      </c>
      <c r="I359">
        <v>1</v>
      </c>
      <c r="J359">
        <v>10</v>
      </c>
      <c r="K359">
        <v>0.9</v>
      </c>
      <c r="L359">
        <v>3.4</v>
      </c>
      <c r="M359">
        <v>5.0999999999999996</v>
      </c>
      <c r="N359">
        <v>10.3</v>
      </c>
      <c r="O359">
        <v>8.1</v>
      </c>
      <c r="P359">
        <v>10.7</v>
      </c>
      <c r="Q359">
        <v>30.1</v>
      </c>
      <c r="R359">
        <v>126.3</v>
      </c>
      <c r="S359">
        <v>20.3</v>
      </c>
      <c r="T359">
        <v>13.4</v>
      </c>
      <c r="U359">
        <v>11.8</v>
      </c>
      <c r="V359">
        <v>15</v>
      </c>
      <c r="W359">
        <v>23.2</v>
      </c>
      <c r="X359">
        <v>54.5</v>
      </c>
      <c r="Y359">
        <v>300.8</v>
      </c>
      <c r="Z359">
        <v>533.29999999999995</v>
      </c>
      <c r="AA359">
        <v>51</v>
      </c>
      <c r="AB359">
        <v>36.799999999999997</v>
      </c>
      <c r="AC359">
        <v>32.5</v>
      </c>
      <c r="AD359">
        <v>32.6</v>
      </c>
      <c r="AE359">
        <v>27.2</v>
      </c>
      <c r="AF359">
        <v>17.739999999999998</v>
      </c>
      <c r="AG359">
        <v>12.39</v>
      </c>
      <c r="AH359">
        <v>7.01</v>
      </c>
      <c r="AI359">
        <v>1.71</v>
      </c>
      <c r="AJ359">
        <v>9.7100000000000009</v>
      </c>
      <c r="AK359">
        <v>4.6500000000000004</v>
      </c>
      <c r="AL359">
        <v>-0.66</v>
      </c>
      <c r="AM359">
        <v>-1.19</v>
      </c>
      <c r="AN359">
        <v>6.2</v>
      </c>
      <c r="AO359">
        <v>2.17</v>
      </c>
      <c r="AP359">
        <v>0.63</v>
      </c>
      <c r="AQ359">
        <v>4.5</v>
      </c>
      <c r="AR359">
        <v>5.67</v>
      </c>
      <c r="AS359">
        <v>4.5599999999999996</v>
      </c>
      <c r="AT359">
        <v>2.76</v>
      </c>
      <c r="AU359">
        <v>5.1100000000000003</v>
      </c>
      <c r="AV359">
        <v>4.1100000000000003</v>
      </c>
      <c r="AW359">
        <v>1.94</v>
      </c>
      <c r="AX359">
        <v>-0.92</v>
      </c>
      <c r="AY359">
        <v>-1.63</v>
      </c>
      <c r="AZ359">
        <v>0.89</v>
      </c>
      <c r="BA359">
        <v>4.3499999999999996</v>
      </c>
      <c r="BB359">
        <v>2.56</v>
      </c>
      <c r="BC359">
        <v>4.8499999999999996</v>
      </c>
      <c r="BD359">
        <v>4.7300000000000004</v>
      </c>
      <c r="BE359">
        <v>3.18</v>
      </c>
      <c r="BF359">
        <v>14.81</v>
      </c>
      <c r="BG359" t="s">
        <v>426</v>
      </c>
    </row>
    <row r="360" spans="1:59" x14ac:dyDescent="0.25">
      <c r="A360" t="s">
        <v>60</v>
      </c>
      <c r="B360">
        <v>218</v>
      </c>
      <c r="C360" t="s">
        <v>61</v>
      </c>
      <c r="D360" t="s">
        <v>15</v>
      </c>
      <c r="E360" t="s">
        <v>425</v>
      </c>
      <c r="F360">
        <v>4.5</v>
      </c>
      <c r="G360">
        <v>4</v>
      </c>
      <c r="H360">
        <v>6.4</v>
      </c>
      <c r="I360">
        <v>35</v>
      </c>
      <c r="J360">
        <v>81.7</v>
      </c>
      <c r="K360">
        <v>5.3</v>
      </c>
      <c r="L360">
        <v>2.4</v>
      </c>
      <c r="M360">
        <v>8.1999999999999993</v>
      </c>
      <c r="N360">
        <v>10</v>
      </c>
      <c r="O360">
        <v>18.600000000000001</v>
      </c>
      <c r="P360">
        <v>47.6</v>
      </c>
      <c r="Q360">
        <v>35.200000000000003</v>
      </c>
      <c r="R360">
        <v>123.9</v>
      </c>
      <c r="S360">
        <v>303.7</v>
      </c>
      <c r="T360">
        <v>1315.6</v>
      </c>
      <c r="U360">
        <v>11275.6</v>
      </c>
      <c r="V360">
        <v>276.7</v>
      </c>
      <c r="W360">
        <v>10.3</v>
      </c>
      <c r="X360">
        <v>11.4</v>
      </c>
      <c r="Y360">
        <v>14.4</v>
      </c>
      <c r="Z360">
        <v>18.7</v>
      </c>
      <c r="AA360">
        <v>21.7</v>
      </c>
      <c r="AB360">
        <v>13.4</v>
      </c>
      <c r="AC360">
        <v>6.7</v>
      </c>
      <c r="AD360">
        <v>9</v>
      </c>
      <c r="AE360">
        <v>12</v>
      </c>
      <c r="AF360">
        <v>14.3</v>
      </c>
      <c r="AG360">
        <v>3.4</v>
      </c>
      <c r="AH360">
        <v>5.4</v>
      </c>
      <c r="AI360">
        <v>-1.6</v>
      </c>
      <c r="AJ360">
        <v>2.1</v>
      </c>
      <c r="AK360">
        <v>0.6</v>
      </c>
      <c r="AL360">
        <v>-0.9</v>
      </c>
      <c r="AM360">
        <v>3.5</v>
      </c>
      <c r="AN360">
        <v>6</v>
      </c>
      <c r="AO360">
        <v>5.8</v>
      </c>
      <c r="AP360">
        <v>5.85</v>
      </c>
      <c r="AQ360">
        <v>14.58</v>
      </c>
      <c r="AR360">
        <v>25.61</v>
      </c>
      <c r="AS360">
        <v>1.28</v>
      </c>
      <c r="AT360">
        <v>2.95</v>
      </c>
      <c r="AU360">
        <v>13.94</v>
      </c>
      <c r="AV360">
        <v>3.92</v>
      </c>
      <c r="AW360">
        <v>8.85</v>
      </c>
      <c r="AX360">
        <v>8.1199999999999992</v>
      </c>
      <c r="AY360">
        <v>4.6100000000000003</v>
      </c>
      <c r="AZ360">
        <v>5.51</v>
      </c>
      <c r="BA360">
        <v>3.35</v>
      </c>
      <c r="BB360">
        <v>2.54</v>
      </c>
      <c r="BC360">
        <v>3.36</v>
      </c>
      <c r="BD360">
        <v>-0.65</v>
      </c>
      <c r="BE360">
        <v>0.61</v>
      </c>
      <c r="BF360">
        <v>1.64</v>
      </c>
      <c r="BG360" t="s">
        <v>426</v>
      </c>
    </row>
    <row r="361" spans="1:59" x14ac:dyDescent="0.25">
      <c r="A361" t="s">
        <v>223</v>
      </c>
      <c r="B361">
        <v>941</v>
      </c>
      <c r="C361" t="s">
        <v>224</v>
      </c>
      <c r="D361" t="s">
        <v>15</v>
      </c>
      <c r="E361" t="s">
        <v>16</v>
      </c>
      <c r="AB361">
        <v>951.7</v>
      </c>
      <c r="AC361">
        <v>108.99</v>
      </c>
      <c r="AD361">
        <v>35.92</v>
      </c>
      <c r="AE361">
        <v>24.98</v>
      </c>
      <c r="AF361">
        <v>17.61</v>
      </c>
      <c r="AG361">
        <v>8.4499999999999993</v>
      </c>
      <c r="AH361">
        <v>4.6399999999999997</v>
      </c>
      <c r="AI361">
        <v>2.36</v>
      </c>
      <c r="AJ361">
        <v>2.65</v>
      </c>
      <c r="AK361">
        <v>2.4900000000000002</v>
      </c>
      <c r="AL361">
        <v>1.94</v>
      </c>
      <c r="AM361">
        <v>2.94</v>
      </c>
      <c r="AN361">
        <v>6.19</v>
      </c>
      <c r="AO361">
        <v>6.75</v>
      </c>
      <c r="AP361">
        <v>6.54</v>
      </c>
      <c r="AQ361">
        <v>10.09</v>
      </c>
      <c r="AR361">
        <v>15.4</v>
      </c>
      <c r="AS361">
        <v>3.53</v>
      </c>
      <c r="AT361">
        <v>-1.08</v>
      </c>
      <c r="AU361">
        <v>4.37</v>
      </c>
      <c r="AV361">
        <v>2.2599999999999998</v>
      </c>
      <c r="AW361">
        <v>-0.03</v>
      </c>
      <c r="AX361">
        <v>0.62</v>
      </c>
      <c r="AY361">
        <v>0.17</v>
      </c>
      <c r="AZ361">
        <v>0.14000000000000001</v>
      </c>
      <c r="BA361">
        <v>2.89</v>
      </c>
      <c r="BB361">
        <v>2.5299999999999998</v>
      </c>
      <c r="BC361">
        <v>2.75</v>
      </c>
      <c r="BD361">
        <v>0.22</v>
      </c>
      <c r="BE361">
        <v>3.28</v>
      </c>
      <c r="BF361">
        <v>17.3</v>
      </c>
      <c r="BG361" t="s">
        <v>17</v>
      </c>
    </row>
    <row r="362" spans="1:59" x14ac:dyDescent="0.25">
      <c r="A362" t="s">
        <v>270</v>
      </c>
      <c r="B362">
        <v>142</v>
      </c>
      <c r="C362" t="s">
        <v>271</v>
      </c>
      <c r="D362" t="s">
        <v>15</v>
      </c>
      <c r="E362" t="s">
        <v>425</v>
      </c>
      <c r="F362">
        <v>13.1</v>
      </c>
      <c r="G362">
        <v>6</v>
      </c>
      <c r="H362">
        <v>7</v>
      </c>
      <c r="I362">
        <v>7</v>
      </c>
      <c r="J362">
        <v>8.1999999999999993</v>
      </c>
      <c r="K362">
        <v>15.3</v>
      </c>
      <c r="L362">
        <v>10.1</v>
      </c>
      <c r="M362">
        <v>8.5</v>
      </c>
      <c r="N362">
        <v>5.8</v>
      </c>
      <c r="O362">
        <v>4.0999999999999996</v>
      </c>
      <c r="P362">
        <v>8.66</v>
      </c>
      <c r="Q362">
        <v>16.75</v>
      </c>
      <c r="R362">
        <v>13.91</v>
      </c>
      <c r="S362">
        <v>7.92</v>
      </c>
      <c r="T362">
        <v>6.91</v>
      </c>
      <c r="U362">
        <v>6.43</v>
      </c>
      <c r="V362">
        <v>9.1999999999999993</v>
      </c>
      <c r="W362">
        <v>7.59</v>
      </c>
      <c r="X362">
        <v>6.36</v>
      </c>
      <c r="Y362">
        <v>2.81</v>
      </c>
      <c r="Z362">
        <v>3.41</v>
      </c>
      <c r="AA362">
        <v>1.84</v>
      </c>
      <c r="AB362">
        <v>1.63</v>
      </c>
      <c r="AC362">
        <v>-0.96</v>
      </c>
      <c r="AD362">
        <v>1.4</v>
      </c>
      <c r="AE362">
        <v>1.57</v>
      </c>
      <c r="AF362">
        <v>1.56</v>
      </c>
      <c r="AG362">
        <v>3.37</v>
      </c>
      <c r="AH362">
        <v>4.8</v>
      </c>
      <c r="AI362">
        <v>2.85</v>
      </c>
      <c r="AJ362">
        <v>1.9</v>
      </c>
      <c r="AK362">
        <v>-1.91</v>
      </c>
      <c r="AL362">
        <v>-1.71</v>
      </c>
      <c r="AM362">
        <v>3.36</v>
      </c>
      <c r="AN362">
        <v>1.81</v>
      </c>
      <c r="AO362">
        <v>1.6</v>
      </c>
      <c r="AP362">
        <v>1.39</v>
      </c>
      <c r="AQ362">
        <v>2.71</v>
      </c>
      <c r="AR362">
        <v>4.21</v>
      </c>
      <c r="AS362">
        <v>4.18</v>
      </c>
      <c r="AT362">
        <v>0.21</v>
      </c>
      <c r="AU362">
        <v>-0.09</v>
      </c>
      <c r="AV362">
        <v>1.21</v>
      </c>
      <c r="AW362">
        <v>1.05</v>
      </c>
      <c r="AX362">
        <v>3.09</v>
      </c>
      <c r="AY362">
        <v>2.89</v>
      </c>
      <c r="AZ362">
        <v>2.58</v>
      </c>
      <c r="BA362">
        <v>0.01</v>
      </c>
      <c r="BB362">
        <v>2.5299999999999998</v>
      </c>
      <c r="BC362">
        <v>1.07</v>
      </c>
      <c r="BD362">
        <v>3.27</v>
      </c>
      <c r="BE362">
        <v>-2.0299999999999998</v>
      </c>
      <c r="BF362">
        <v>6.1</v>
      </c>
      <c r="BG362" t="s">
        <v>426</v>
      </c>
    </row>
    <row r="363" spans="1:59" x14ac:dyDescent="0.25">
      <c r="A363" t="s">
        <v>178</v>
      </c>
      <c r="B363">
        <v>176</v>
      </c>
      <c r="C363" t="s">
        <v>179</v>
      </c>
      <c r="D363" t="s">
        <v>15</v>
      </c>
      <c r="E363" t="s">
        <v>441</v>
      </c>
      <c r="K363">
        <v>-42.67</v>
      </c>
      <c r="L363">
        <v>84.4</v>
      </c>
      <c r="U363">
        <v>-1.2</v>
      </c>
      <c r="AC363">
        <v>3.68</v>
      </c>
      <c r="AD363">
        <v>2.5299999999999998</v>
      </c>
      <c r="AE363">
        <v>1.49</v>
      </c>
      <c r="AF363">
        <v>1.88</v>
      </c>
      <c r="AG363">
        <v>1.1200000000000001</v>
      </c>
      <c r="AH363">
        <v>1.92</v>
      </c>
      <c r="AI363">
        <v>3.26</v>
      </c>
      <c r="AJ363">
        <v>4.7300000000000004</v>
      </c>
      <c r="AK363">
        <v>6.55</v>
      </c>
      <c r="AL363">
        <v>6.17</v>
      </c>
      <c r="AM363">
        <v>3.03</v>
      </c>
      <c r="AN363">
        <v>3.21</v>
      </c>
      <c r="AO363">
        <v>5.05</v>
      </c>
      <c r="AP363">
        <v>6.29</v>
      </c>
      <c r="AQ363">
        <v>6.55</v>
      </c>
      <c r="AR363">
        <v>11.4</v>
      </c>
      <c r="AS363">
        <v>11.39</v>
      </c>
      <c r="AT363">
        <v>4.68</v>
      </c>
      <c r="AU363">
        <v>2.61</v>
      </c>
      <c r="AV363">
        <v>4.59</v>
      </c>
      <c r="AW363">
        <v>4.0999999999999996</v>
      </c>
      <c r="AX363">
        <v>2.73</v>
      </c>
      <c r="AY363">
        <v>2.09</v>
      </c>
      <c r="AZ363">
        <v>2.16</v>
      </c>
      <c r="BA363">
        <v>2.4300000000000002</v>
      </c>
      <c r="BB363">
        <v>2.5299999999999998</v>
      </c>
      <c r="BC363">
        <v>2.93</v>
      </c>
      <c r="BD363">
        <v>2.89</v>
      </c>
      <c r="BE363">
        <v>4.38</v>
      </c>
      <c r="BF363">
        <v>7.67</v>
      </c>
      <c r="BG363" t="s">
        <v>445</v>
      </c>
    </row>
    <row r="364" spans="1:59" x14ac:dyDescent="0.25">
      <c r="A364" t="s">
        <v>28</v>
      </c>
      <c r="B364">
        <v>911</v>
      </c>
      <c r="C364" t="s">
        <v>29</v>
      </c>
      <c r="D364" t="s">
        <v>15</v>
      </c>
      <c r="E364" t="s">
        <v>16</v>
      </c>
      <c r="AC364">
        <v>3731.8</v>
      </c>
      <c r="AD364">
        <v>5273.45</v>
      </c>
      <c r="AE364">
        <v>176.74</v>
      </c>
      <c r="AF364">
        <v>18.649999999999999</v>
      </c>
      <c r="AG364">
        <v>14.05</v>
      </c>
      <c r="AH364">
        <v>8.67</v>
      </c>
      <c r="AI364">
        <v>0.65</v>
      </c>
      <c r="AJ364">
        <v>-0.79</v>
      </c>
      <c r="AK364">
        <v>3.15</v>
      </c>
      <c r="AL364">
        <v>1.79</v>
      </c>
      <c r="AM364">
        <v>4.54</v>
      </c>
      <c r="AN364">
        <v>5.93</v>
      </c>
      <c r="AO364">
        <v>0.72</v>
      </c>
      <c r="AP364">
        <v>3.43</v>
      </c>
      <c r="AQ364">
        <v>4.55</v>
      </c>
      <c r="AR364">
        <v>9.02</v>
      </c>
      <c r="AS364">
        <v>3.54</v>
      </c>
      <c r="AT364">
        <v>7.27</v>
      </c>
      <c r="AU364">
        <v>7.65</v>
      </c>
      <c r="AV364">
        <v>2.54</v>
      </c>
      <c r="AW364">
        <v>5.79</v>
      </c>
      <c r="AX364">
        <v>2.98</v>
      </c>
      <c r="AY364">
        <v>3.73</v>
      </c>
      <c r="AZ364">
        <v>-1.41</v>
      </c>
      <c r="BA364">
        <v>1.03</v>
      </c>
      <c r="BB364">
        <v>2.52</v>
      </c>
      <c r="BC364">
        <v>1.44</v>
      </c>
      <c r="BD364">
        <v>1.21</v>
      </c>
      <c r="BE364">
        <v>7.18</v>
      </c>
      <c r="BF364">
        <v>8.7799999999999994</v>
      </c>
      <c r="BG364" t="s">
        <v>17</v>
      </c>
    </row>
    <row r="365" spans="1:59" x14ac:dyDescent="0.25">
      <c r="A365" t="s">
        <v>333</v>
      </c>
      <c r="B365">
        <v>936</v>
      </c>
      <c r="C365" t="s">
        <v>454</v>
      </c>
      <c r="D365" t="s">
        <v>15</v>
      </c>
      <c r="E365" t="s">
        <v>462</v>
      </c>
      <c r="AD365">
        <v>9.98</v>
      </c>
      <c r="AE365">
        <v>9.01</v>
      </c>
      <c r="AF365">
        <v>4.0999999999999996</v>
      </c>
      <c r="AG365">
        <v>4.49</v>
      </c>
      <c r="AH365">
        <v>3.25</v>
      </c>
      <c r="AI365">
        <v>3.81</v>
      </c>
      <c r="AJ365">
        <v>9.8000000000000007</v>
      </c>
      <c r="AK365">
        <v>6.04</v>
      </c>
      <c r="AL365">
        <v>2.0699999999999998</v>
      </c>
      <c r="AM365">
        <v>6.3</v>
      </c>
      <c r="AN365">
        <v>1.83</v>
      </c>
      <c r="AO365">
        <v>3.49</v>
      </c>
      <c r="AP365">
        <v>3.26</v>
      </c>
      <c r="AQ365">
        <v>-1.19</v>
      </c>
      <c r="AR365">
        <v>2.21</v>
      </c>
      <c r="AS365">
        <v>-6.95</v>
      </c>
      <c r="AT365">
        <v>0.53</v>
      </c>
      <c r="AU365">
        <v>4.5999999999999996</v>
      </c>
      <c r="AV365">
        <v>1.74</v>
      </c>
      <c r="AW365">
        <v>-0.99</v>
      </c>
      <c r="AX365">
        <v>-3.42</v>
      </c>
      <c r="AY365">
        <v>-2.89</v>
      </c>
      <c r="AZ365">
        <v>-3.98</v>
      </c>
      <c r="BA365">
        <v>2.4300000000000002</v>
      </c>
      <c r="BB365">
        <v>2.52</v>
      </c>
      <c r="BC365">
        <v>1.91</v>
      </c>
      <c r="BD365">
        <v>-1.52</v>
      </c>
      <c r="BE365">
        <v>6.8</v>
      </c>
      <c r="BF365">
        <v>29.48</v>
      </c>
      <c r="BG365" t="s">
        <v>463</v>
      </c>
    </row>
    <row r="366" spans="1:59" x14ac:dyDescent="0.25">
      <c r="A366" t="s">
        <v>333</v>
      </c>
      <c r="B366">
        <v>936</v>
      </c>
      <c r="C366" t="s">
        <v>334</v>
      </c>
      <c r="D366" t="s">
        <v>15</v>
      </c>
      <c r="E366" t="s">
        <v>16</v>
      </c>
      <c r="V366">
        <v>0.5</v>
      </c>
      <c r="W366">
        <v>0.2</v>
      </c>
      <c r="X366">
        <v>0.2</v>
      </c>
      <c r="Y366">
        <v>1.3</v>
      </c>
      <c r="Z366">
        <v>10.4</v>
      </c>
      <c r="AA366">
        <v>60.5</v>
      </c>
      <c r="AB366">
        <v>9.89</v>
      </c>
      <c r="AC366">
        <v>23.29</v>
      </c>
      <c r="AD366">
        <v>13.42</v>
      </c>
      <c r="AE366">
        <v>9.84</v>
      </c>
      <c r="AF366">
        <v>5.78</v>
      </c>
      <c r="AG366">
        <v>6.14</v>
      </c>
      <c r="AH366">
        <v>6.67</v>
      </c>
      <c r="AI366">
        <v>10.57</v>
      </c>
      <c r="AJ366">
        <v>12.04</v>
      </c>
      <c r="AK366">
        <v>7.33</v>
      </c>
      <c r="AL366">
        <v>3.13</v>
      </c>
      <c r="AM366">
        <v>8.5500000000000007</v>
      </c>
      <c r="AN366">
        <v>7.55</v>
      </c>
      <c r="AO366">
        <v>2.71</v>
      </c>
      <c r="AP366">
        <v>4.4800000000000004</v>
      </c>
      <c r="AQ366">
        <v>2.76</v>
      </c>
      <c r="AR366">
        <v>4.5999999999999996</v>
      </c>
      <c r="AS366">
        <v>1.62</v>
      </c>
      <c r="AT366">
        <v>0.96</v>
      </c>
      <c r="AU366">
        <v>3.92</v>
      </c>
      <c r="AV366">
        <v>3.61</v>
      </c>
      <c r="AW366">
        <v>1.4</v>
      </c>
      <c r="AX366">
        <v>-0.08</v>
      </c>
      <c r="AY366">
        <v>-0.33</v>
      </c>
      <c r="AZ366">
        <v>-0.52</v>
      </c>
      <c r="BA366">
        <v>1.39</v>
      </c>
      <c r="BB366">
        <v>2.5099999999999998</v>
      </c>
      <c r="BC366">
        <v>2.77</v>
      </c>
      <c r="BD366">
        <v>1.94</v>
      </c>
      <c r="BE366">
        <v>3.15</v>
      </c>
      <c r="BF366">
        <v>12.8</v>
      </c>
      <c r="BG366" t="s">
        <v>17</v>
      </c>
    </row>
    <row r="367" spans="1:59" x14ac:dyDescent="0.25">
      <c r="A367" t="s">
        <v>377</v>
      </c>
      <c r="B367">
        <v>364</v>
      </c>
      <c r="C367" t="s">
        <v>378</v>
      </c>
      <c r="D367" t="s">
        <v>15</v>
      </c>
      <c r="E367" t="s">
        <v>416</v>
      </c>
      <c r="F367">
        <v>12.1</v>
      </c>
      <c r="G367">
        <v>12.1</v>
      </c>
      <c r="H367">
        <v>-1.1000000000000001</v>
      </c>
      <c r="I367">
        <v>22.2</v>
      </c>
      <c r="J367">
        <v>63.2</v>
      </c>
      <c r="K367">
        <v>4.8</v>
      </c>
      <c r="L367">
        <v>-4</v>
      </c>
      <c r="M367">
        <v>17.8</v>
      </c>
      <c r="N367">
        <v>22.7</v>
      </c>
      <c r="O367">
        <v>30.3</v>
      </c>
      <c r="P367">
        <v>34.6</v>
      </c>
      <c r="Q367">
        <v>9.1999999999999993</v>
      </c>
      <c r="R367">
        <v>9.1999999999999993</v>
      </c>
      <c r="S367">
        <v>9.1999999999999993</v>
      </c>
      <c r="T367">
        <v>4.5999999999999996</v>
      </c>
      <c r="U367">
        <v>4.5</v>
      </c>
      <c r="V367">
        <v>-2.6</v>
      </c>
      <c r="W367">
        <v>1.5</v>
      </c>
      <c r="X367">
        <v>-6.3</v>
      </c>
      <c r="Y367">
        <v>-0.2</v>
      </c>
      <c r="Z367">
        <v>13.4</v>
      </c>
      <c r="AA367">
        <v>-1.4</v>
      </c>
      <c r="AB367">
        <v>1.3</v>
      </c>
      <c r="AC367">
        <v>-1.2</v>
      </c>
      <c r="AD367">
        <v>0.1</v>
      </c>
      <c r="AE367">
        <v>0.2</v>
      </c>
      <c r="AF367">
        <v>1.4</v>
      </c>
      <c r="AG367">
        <v>-2.4</v>
      </c>
      <c r="AH367">
        <v>-1.2</v>
      </c>
      <c r="AI367">
        <v>4.0999999999999996</v>
      </c>
      <c r="AJ367">
        <v>1.9</v>
      </c>
      <c r="AK367">
        <v>3.6</v>
      </c>
      <c r="AL367">
        <v>0.4</v>
      </c>
      <c r="AM367">
        <v>2</v>
      </c>
      <c r="AN367">
        <v>1.9</v>
      </c>
      <c r="AO367">
        <v>18.899999999999999</v>
      </c>
      <c r="AP367">
        <v>10.5</v>
      </c>
      <c r="AQ367">
        <v>5.9</v>
      </c>
      <c r="AR367">
        <v>11</v>
      </c>
      <c r="AS367">
        <v>-19.8</v>
      </c>
      <c r="AT367">
        <v>6.6</v>
      </c>
      <c r="AU367">
        <v>2.5</v>
      </c>
      <c r="AV367">
        <v>2.4300000000000002</v>
      </c>
      <c r="AW367">
        <v>0.27</v>
      </c>
      <c r="AX367">
        <v>-0.13</v>
      </c>
      <c r="AY367">
        <v>-5.31</v>
      </c>
      <c r="AZ367">
        <v>-1.55</v>
      </c>
      <c r="BA367">
        <v>1.57</v>
      </c>
      <c r="BB367">
        <v>2.5099999999999998</v>
      </c>
      <c r="BC367">
        <v>0.77</v>
      </c>
      <c r="BD367">
        <v>-2.54</v>
      </c>
      <c r="BE367">
        <v>2.37</v>
      </c>
      <c r="BG367" t="s">
        <v>419</v>
      </c>
    </row>
    <row r="368" spans="1:59" x14ac:dyDescent="0.25">
      <c r="A368" t="s">
        <v>306</v>
      </c>
      <c r="B368">
        <v>922</v>
      </c>
      <c r="C368" t="s">
        <v>307</v>
      </c>
      <c r="D368" t="s">
        <v>15</v>
      </c>
      <c r="E368" t="s">
        <v>441</v>
      </c>
      <c r="AN368">
        <v>10.67</v>
      </c>
      <c r="AO368">
        <v>9.99</v>
      </c>
      <c r="AP368">
        <v>8.06</v>
      </c>
      <c r="AQ368">
        <v>8.17</v>
      </c>
      <c r="AR368">
        <v>13.7</v>
      </c>
      <c r="AS368">
        <v>12.07</v>
      </c>
      <c r="AT368">
        <v>5.46</v>
      </c>
      <c r="AU368">
        <v>7.63</v>
      </c>
      <c r="AV368">
        <v>5.56</v>
      </c>
      <c r="AW368">
        <v>5.63</v>
      </c>
      <c r="AX368">
        <v>7.59</v>
      </c>
      <c r="AY368">
        <v>16.28</v>
      </c>
      <c r="AZ368">
        <v>7.47</v>
      </c>
      <c r="BA368">
        <v>3.5</v>
      </c>
      <c r="BB368">
        <v>2.5099999999999998</v>
      </c>
      <c r="BC368">
        <v>4.17</v>
      </c>
      <c r="BD368">
        <v>3.01</v>
      </c>
      <c r="BE368">
        <v>6.69</v>
      </c>
      <c r="BF368">
        <v>16.649999999999999</v>
      </c>
      <c r="BG368" t="s">
        <v>442</v>
      </c>
    </row>
    <row r="369" spans="1:59" x14ac:dyDescent="0.25">
      <c r="A369" t="s">
        <v>188</v>
      </c>
      <c r="B369">
        <v>158</v>
      </c>
      <c r="C369" t="s">
        <v>189</v>
      </c>
      <c r="D369" t="s">
        <v>15</v>
      </c>
      <c r="E369" t="s">
        <v>462</v>
      </c>
      <c r="F369">
        <v>3.39</v>
      </c>
      <c r="G369">
        <v>-0.79</v>
      </c>
      <c r="H369">
        <v>1.61</v>
      </c>
      <c r="I369">
        <v>15.72</v>
      </c>
      <c r="J369">
        <v>27.51</v>
      </c>
      <c r="K369">
        <v>2.83</v>
      </c>
      <c r="L369">
        <v>5.46</v>
      </c>
      <c r="M369">
        <v>3.35</v>
      </c>
      <c r="N369">
        <v>-0.49</v>
      </c>
      <c r="O369">
        <v>5</v>
      </c>
      <c r="P369">
        <v>14.94</v>
      </c>
      <c r="Q369">
        <v>1.37</v>
      </c>
      <c r="R369">
        <v>0.44</v>
      </c>
      <c r="S369">
        <v>-0.61</v>
      </c>
      <c r="T369">
        <v>0.09</v>
      </c>
      <c r="U369">
        <v>-0.79</v>
      </c>
      <c r="V369">
        <v>-4.6900000000000004</v>
      </c>
      <c r="W369">
        <v>-3.12</v>
      </c>
      <c r="X369">
        <v>-0.54</v>
      </c>
      <c r="Y369">
        <v>1.88</v>
      </c>
      <c r="Z369">
        <v>1.5</v>
      </c>
      <c r="AA369">
        <v>1.05</v>
      </c>
      <c r="AB369">
        <v>-0.91</v>
      </c>
      <c r="AC369">
        <v>-1.55</v>
      </c>
      <c r="AD369">
        <v>-1.64</v>
      </c>
      <c r="AE369">
        <v>-0.85</v>
      </c>
      <c r="AF369">
        <v>-1.66</v>
      </c>
      <c r="AG369">
        <v>0.66</v>
      </c>
      <c r="AH369">
        <v>-1.51</v>
      </c>
      <c r="AI369">
        <v>-1.47</v>
      </c>
      <c r="AJ369">
        <v>0.05</v>
      </c>
      <c r="AK369">
        <v>-2.2799999999999998</v>
      </c>
      <c r="AL369">
        <v>-2.08</v>
      </c>
      <c r="AM369">
        <v>-0.83</v>
      </c>
      <c r="AN369">
        <v>1.27</v>
      </c>
      <c r="AO369">
        <v>1.66</v>
      </c>
      <c r="AP369">
        <v>2.17</v>
      </c>
      <c r="AQ369">
        <v>1.74</v>
      </c>
      <c r="AR369">
        <v>4.57</v>
      </c>
      <c r="AS369">
        <v>-5.25</v>
      </c>
      <c r="AT369">
        <v>-0.56999999999999995</v>
      </c>
      <c r="AU369">
        <v>1.43</v>
      </c>
      <c r="AV369">
        <v>-0.86</v>
      </c>
      <c r="AW369">
        <v>1.24</v>
      </c>
      <c r="AX369">
        <v>3.21</v>
      </c>
      <c r="AY369">
        <v>-2.29</v>
      </c>
      <c r="AZ369">
        <v>-3.5</v>
      </c>
      <c r="BA369">
        <v>2.34</v>
      </c>
      <c r="BB369">
        <v>2.5099999999999998</v>
      </c>
      <c r="BC369">
        <v>4.12</v>
      </c>
      <c r="BD369">
        <v>3</v>
      </c>
      <c r="BE369">
        <v>4.75</v>
      </c>
      <c r="BF369">
        <v>8.51</v>
      </c>
      <c r="BG369" t="s">
        <v>463</v>
      </c>
    </row>
    <row r="370" spans="1:59" x14ac:dyDescent="0.25">
      <c r="A370" t="s">
        <v>178</v>
      </c>
      <c r="B370">
        <v>176</v>
      </c>
      <c r="C370" t="s">
        <v>179</v>
      </c>
      <c r="D370" t="s">
        <v>15</v>
      </c>
      <c r="E370" t="s">
        <v>425</v>
      </c>
      <c r="F370">
        <v>15.9</v>
      </c>
      <c r="G370">
        <v>1.9</v>
      </c>
      <c r="H370">
        <v>16.5</v>
      </c>
      <c r="I370">
        <v>30</v>
      </c>
      <c r="J370">
        <v>45.2</v>
      </c>
      <c r="K370">
        <v>50.8</v>
      </c>
      <c r="L370">
        <v>36</v>
      </c>
      <c r="M370">
        <v>32.5</v>
      </c>
      <c r="N370">
        <v>43.8</v>
      </c>
      <c r="O370">
        <v>32.299999999999997</v>
      </c>
      <c r="P370">
        <v>65.900000000000006</v>
      </c>
      <c r="Q370">
        <v>55.9</v>
      </c>
      <c r="R370">
        <v>46.2</v>
      </c>
      <c r="S370">
        <v>92.9</v>
      </c>
      <c r="T370">
        <v>31.1</v>
      </c>
      <c r="U370">
        <v>37.67</v>
      </c>
      <c r="V370">
        <v>22.9</v>
      </c>
      <c r="W370">
        <v>16.72</v>
      </c>
      <c r="X370">
        <v>33.93</v>
      </c>
      <c r="Y370">
        <v>19.04</v>
      </c>
      <c r="Z370">
        <v>12.82</v>
      </c>
      <c r="AA370">
        <v>2.57</v>
      </c>
      <c r="AB370">
        <v>1.34</v>
      </c>
      <c r="AC370">
        <v>2.33</v>
      </c>
      <c r="AD370">
        <v>-2.23</v>
      </c>
      <c r="AE370">
        <v>2.85</v>
      </c>
      <c r="AF370">
        <v>3.17</v>
      </c>
      <c r="AG370">
        <v>3.3</v>
      </c>
      <c r="AH370">
        <v>2.75</v>
      </c>
      <c r="AI370">
        <v>3.27</v>
      </c>
      <c r="AJ370">
        <v>4.12</v>
      </c>
      <c r="AK370">
        <v>6.9</v>
      </c>
      <c r="AL370">
        <v>4.21</v>
      </c>
      <c r="AM370">
        <v>-2.66</v>
      </c>
      <c r="AN370">
        <v>1.07</v>
      </c>
      <c r="AO370">
        <v>-2.57</v>
      </c>
      <c r="AP370">
        <v>7.97</v>
      </c>
      <c r="AQ370">
        <v>-1.06</v>
      </c>
      <c r="AR370">
        <v>15.99</v>
      </c>
      <c r="AS370">
        <v>17.53</v>
      </c>
      <c r="AT370">
        <v>4.24</v>
      </c>
      <c r="AU370">
        <v>3.83</v>
      </c>
      <c r="AV370">
        <v>6.09</v>
      </c>
      <c r="AW370">
        <v>5.09</v>
      </c>
      <c r="AX370">
        <v>0.51</v>
      </c>
      <c r="AY370">
        <v>2.84</v>
      </c>
      <c r="AZ370">
        <v>1.32</v>
      </c>
      <c r="BA370">
        <v>-2.42</v>
      </c>
      <c r="BB370">
        <v>2.4900000000000002</v>
      </c>
      <c r="BC370">
        <v>3.8</v>
      </c>
      <c r="BD370">
        <v>4.9000000000000004</v>
      </c>
      <c r="BE370">
        <v>3.51</v>
      </c>
      <c r="BF370">
        <v>6.97</v>
      </c>
      <c r="BG370" t="s">
        <v>426</v>
      </c>
    </row>
    <row r="371" spans="1:59" x14ac:dyDescent="0.25">
      <c r="A371" t="s">
        <v>166</v>
      </c>
      <c r="B371">
        <v>944</v>
      </c>
      <c r="C371" t="s">
        <v>167</v>
      </c>
      <c r="D371" t="s">
        <v>15</v>
      </c>
      <c r="E371" t="s">
        <v>441</v>
      </c>
      <c r="AA371">
        <v>35.79</v>
      </c>
      <c r="AB371">
        <v>24.88</v>
      </c>
      <c r="AC371">
        <v>21</v>
      </c>
      <c r="AD371">
        <v>18.32</v>
      </c>
      <c r="AE371">
        <v>26.56</v>
      </c>
      <c r="AF371">
        <v>22.89</v>
      </c>
      <c r="AG371">
        <v>16.53</v>
      </c>
      <c r="AH371">
        <v>13.45</v>
      </c>
      <c r="AI371">
        <v>9.42</v>
      </c>
      <c r="AJ371">
        <v>8.15</v>
      </c>
      <c r="AK371">
        <v>9.4</v>
      </c>
      <c r="AL371">
        <v>5.84</v>
      </c>
      <c r="AM371">
        <v>4.53</v>
      </c>
      <c r="AN371">
        <v>5.7</v>
      </c>
      <c r="AO371">
        <v>2.06</v>
      </c>
      <c r="AP371">
        <v>2.23</v>
      </c>
      <c r="AQ371">
        <v>5.3</v>
      </c>
      <c r="AR371">
        <v>5.08</v>
      </c>
      <c r="AS371">
        <v>4.12</v>
      </c>
      <c r="AT371">
        <v>2.99</v>
      </c>
      <c r="AU371">
        <v>2.73</v>
      </c>
      <c r="AV371">
        <v>5.07</v>
      </c>
      <c r="AW371">
        <v>3.33</v>
      </c>
      <c r="AX371">
        <v>2.17</v>
      </c>
      <c r="AY371">
        <v>1.21</v>
      </c>
      <c r="AZ371">
        <v>1.39</v>
      </c>
      <c r="BA371">
        <v>2.3199999999999998</v>
      </c>
      <c r="BB371">
        <v>2.48</v>
      </c>
      <c r="BC371">
        <v>3.78</v>
      </c>
      <c r="BD371">
        <v>3.05</v>
      </c>
      <c r="BE371">
        <v>4.55</v>
      </c>
      <c r="BF371">
        <v>9.8000000000000007</v>
      </c>
      <c r="BG371" t="s">
        <v>442</v>
      </c>
    </row>
    <row r="372" spans="1:59" x14ac:dyDescent="0.25">
      <c r="A372" t="s">
        <v>333</v>
      </c>
      <c r="B372">
        <v>936</v>
      </c>
      <c r="C372" t="s">
        <v>454</v>
      </c>
      <c r="D372" t="s">
        <v>15</v>
      </c>
      <c r="E372" t="s">
        <v>441</v>
      </c>
      <c r="AF372">
        <v>6.6</v>
      </c>
      <c r="AG372">
        <v>6.68</v>
      </c>
      <c r="AH372">
        <v>7.58</v>
      </c>
      <c r="AI372">
        <v>9</v>
      </c>
      <c r="AJ372">
        <v>9.83</v>
      </c>
      <c r="AK372">
        <v>7.01</v>
      </c>
      <c r="AL372">
        <v>4.0199999999999996</v>
      </c>
      <c r="AM372">
        <v>3.45</v>
      </c>
      <c r="AN372">
        <v>3.21</v>
      </c>
      <c r="AO372">
        <v>1.82</v>
      </c>
      <c r="AP372">
        <v>2.77</v>
      </c>
      <c r="AQ372">
        <v>2.68</v>
      </c>
      <c r="AR372">
        <v>3.86</v>
      </c>
      <c r="AS372">
        <v>1.38</v>
      </c>
      <c r="AT372">
        <v>0.79</v>
      </c>
      <c r="AU372">
        <v>1.36</v>
      </c>
      <c r="AV372">
        <v>2.56</v>
      </c>
      <c r="AW372">
        <v>0.84</v>
      </c>
      <c r="AX372">
        <v>0.28000000000000003</v>
      </c>
      <c r="AY372">
        <v>0.16</v>
      </c>
      <c r="AZ372">
        <v>0.21</v>
      </c>
      <c r="BA372">
        <v>1.49</v>
      </c>
      <c r="BB372">
        <v>2.48</v>
      </c>
      <c r="BC372">
        <v>1.92</v>
      </c>
      <c r="BD372">
        <v>2.16</v>
      </c>
      <c r="BE372">
        <v>4.1100000000000003</v>
      </c>
      <c r="BF372">
        <v>10.4</v>
      </c>
      <c r="BG372" t="s">
        <v>442</v>
      </c>
    </row>
    <row r="373" spans="1:59" x14ac:dyDescent="0.25">
      <c r="A373" t="s">
        <v>310</v>
      </c>
      <c r="B373">
        <v>456</v>
      </c>
      <c r="C373" t="s">
        <v>311</v>
      </c>
      <c r="D373" t="s">
        <v>15</v>
      </c>
      <c r="E373" t="s">
        <v>16</v>
      </c>
      <c r="F373">
        <v>0.18</v>
      </c>
      <c r="G373">
        <v>4.47</v>
      </c>
      <c r="H373">
        <v>4.33</v>
      </c>
      <c r="I373">
        <v>16.510000000000002</v>
      </c>
      <c r="J373">
        <v>21.44</v>
      </c>
      <c r="K373">
        <v>34.58</v>
      </c>
      <c r="L373">
        <v>31.56</v>
      </c>
      <c r="M373">
        <v>11.4</v>
      </c>
      <c r="N373">
        <v>-1.58</v>
      </c>
      <c r="O373">
        <v>1.08</v>
      </c>
      <c r="P373">
        <v>4.4000000000000004</v>
      </c>
      <c r="Q373">
        <v>3.59</v>
      </c>
      <c r="R373">
        <v>1</v>
      </c>
      <c r="S373">
        <v>0.16</v>
      </c>
      <c r="T373">
        <v>-1.52</v>
      </c>
      <c r="U373">
        <v>-3.07</v>
      </c>
      <c r="V373">
        <v>-3.17</v>
      </c>
      <c r="W373">
        <v>-1.56</v>
      </c>
      <c r="X373">
        <v>0.93</v>
      </c>
      <c r="Y373">
        <v>0.92</v>
      </c>
      <c r="Z373">
        <v>2.0699999999999998</v>
      </c>
      <c r="AA373">
        <v>4.9400000000000004</v>
      </c>
      <c r="AB373">
        <v>-0.04</v>
      </c>
      <c r="AC373">
        <v>1.03</v>
      </c>
      <c r="AD373">
        <v>0.56999999999999995</v>
      </c>
      <c r="AE373">
        <v>4.82</v>
      </c>
      <c r="AF373">
        <v>1.22</v>
      </c>
      <c r="AG373">
        <v>0.06</v>
      </c>
      <c r="AH373">
        <v>-0.37</v>
      </c>
      <c r="AI373">
        <v>-1.33</v>
      </c>
      <c r="AJ373">
        <v>-1.1200000000000001</v>
      </c>
      <c r="AK373">
        <v>-1.1200000000000001</v>
      </c>
      <c r="AL373">
        <v>0.25</v>
      </c>
      <c r="AM373">
        <v>0.61</v>
      </c>
      <c r="AN373">
        <v>0.52</v>
      </c>
      <c r="AO373">
        <v>0.48</v>
      </c>
      <c r="AP373">
        <v>2.21</v>
      </c>
      <c r="AQ373">
        <v>4.17</v>
      </c>
      <c r="AR373">
        <v>9.8699999999999992</v>
      </c>
      <c r="AS373">
        <v>5.0599999999999996</v>
      </c>
      <c r="AT373">
        <v>5.34</v>
      </c>
      <c r="AU373">
        <v>5.83</v>
      </c>
      <c r="AV373">
        <v>2.87</v>
      </c>
      <c r="AW373">
        <v>3.51</v>
      </c>
      <c r="AX373">
        <v>2.2400000000000002</v>
      </c>
      <c r="AY373">
        <v>1.22</v>
      </c>
      <c r="AZ373">
        <v>2.0499999999999998</v>
      </c>
      <c r="BA373">
        <v>-0.85</v>
      </c>
      <c r="BB373">
        <v>2.4700000000000002</v>
      </c>
      <c r="BC373">
        <v>-2.09</v>
      </c>
      <c r="BD373">
        <v>3.45</v>
      </c>
      <c r="BE373">
        <v>3.06</v>
      </c>
      <c r="BF373">
        <v>2.5</v>
      </c>
      <c r="BG373" t="s">
        <v>17</v>
      </c>
    </row>
    <row r="374" spans="1:59" x14ac:dyDescent="0.25">
      <c r="A374" t="s">
        <v>196</v>
      </c>
      <c r="B374">
        <v>522</v>
      </c>
      <c r="C374" t="s">
        <v>197</v>
      </c>
      <c r="D374" t="s">
        <v>15</v>
      </c>
      <c r="E374" t="s">
        <v>425</v>
      </c>
      <c r="F374">
        <v>20.2</v>
      </c>
      <c r="G374">
        <v>94.5</v>
      </c>
      <c r="H374">
        <v>28.4</v>
      </c>
      <c r="I374">
        <v>186.4</v>
      </c>
      <c r="J374">
        <v>218.6</v>
      </c>
      <c r="AE374">
        <v>-0.9</v>
      </c>
      <c r="AF374">
        <v>7.6</v>
      </c>
      <c r="AG374">
        <v>6.7</v>
      </c>
      <c r="AH374">
        <v>14</v>
      </c>
      <c r="AI374">
        <v>7.6</v>
      </c>
      <c r="AJ374">
        <v>-3.4</v>
      </c>
      <c r="AK374">
        <v>-2</v>
      </c>
      <c r="AL374">
        <v>1.8</v>
      </c>
      <c r="AM374">
        <v>1.5</v>
      </c>
      <c r="AN374">
        <v>6.4</v>
      </c>
      <c r="AO374">
        <v>8.4</v>
      </c>
      <c r="AP374">
        <v>6.5</v>
      </c>
      <c r="AQ374">
        <v>10</v>
      </c>
      <c r="AR374">
        <v>33</v>
      </c>
      <c r="AS374">
        <v>1.7</v>
      </c>
      <c r="AT374">
        <v>2.2999999999999998</v>
      </c>
      <c r="AU374">
        <v>6.14</v>
      </c>
      <c r="AV374">
        <v>3.51</v>
      </c>
      <c r="AW374">
        <v>3.88</v>
      </c>
      <c r="AX374">
        <v>4.8899999999999997</v>
      </c>
      <c r="AY374">
        <v>4.0199999999999996</v>
      </c>
      <c r="AZ374">
        <v>5.6</v>
      </c>
      <c r="BA374">
        <v>3.39</v>
      </c>
      <c r="BB374">
        <v>2.46</v>
      </c>
      <c r="BC374">
        <v>2.0699999999999998</v>
      </c>
      <c r="BD374">
        <v>4.6500000000000004</v>
      </c>
      <c r="BE374">
        <v>2.75</v>
      </c>
      <c r="BF374">
        <v>5.25</v>
      </c>
      <c r="BG374" t="s">
        <v>426</v>
      </c>
    </row>
    <row r="375" spans="1:59" x14ac:dyDescent="0.25">
      <c r="A375" t="s">
        <v>312</v>
      </c>
      <c r="B375">
        <v>732</v>
      </c>
      <c r="C375" t="s">
        <v>313</v>
      </c>
      <c r="D375" t="s">
        <v>15</v>
      </c>
      <c r="E375" t="s">
        <v>425</v>
      </c>
      <c r="F375">
        <v>-0.8</v>
      </c>
      <c r="G375">
        <v>-0.8</v>
      </c>
      <c r="H375">
        <v>10.4</v>
      </c>
      <c r="I375">
        <v>16.399999999999999</v>
      </c>
      <c r="J375">
        <v>25.5</v>
      </c>
      <c r="K375">
        <v>28.2</v>
      </c>
      <c r="L375">
        <v>-1.8</v>
      </c>
      <c r="M375">
        <v>18.8</v>
      </c>
      <c r="N375">
        <v>26.4</v>
      </c>
      <c r="O375">
        <v>31.8</v>
      </c>
      <c r="P375">
        <v>28.8</v>
      </c>
      <c r="Q375">
        <v>25.2</v>
      </c>
      <c r="R375">
        <v>25.3</v>
      </c>
      <c r="S375">
        <v>35.4</v>
      </c>
      <c r="T375">
        <v>28.8</v>
      </c>
      <c r="U375">
        <v>48</v>
      </c>
      <c r="V375">
        <v>-10.9</v>
      </c>
      <c r="W375">
        <v>79.599999999999994</v>
      </c>
      <c r="X375">
        <v>62</v>
      </c>
      <c r="Y375">
        <v>68.7</v>
      </c>
      <c r="Z375">
        <v>67.8</v>
      </c>
      <c r="AA375">
        <v>130.80000000000001</v>
      </c>
      <c r="AB375">
        <v>97.4</v>
      </c>
      <c r="AY375">
        <v>11.65</v>
      </c>
      <c r="AZ375">
        <v>13.65</v>
      </c>
      <c r="BA375">
        <v>34.92</v>
      </c>
      <c r="BB375">
        <v>2.46</v>
      </c>
      <c r="BC375">
        <v>62.68</v>
      </c>
      <c r="BD375">
        <v>67.73</v>
      </c>
      <c r="BE375">
        <v>251.07</v>
      </c>
      <c r="BF375">
        <v>142.85</v>
      </c>
      <c r="BG375" t="s">
        <v>426</v>
      </c>
    </row>
    <row r="376" spans="1:59" x14ac:dyDescent="0.25">
      <c r="A376" t="s">
        <v>79</v>
      </c>
      <c r="B376">
        <v>228</v>
      </c>
      <c r="C376" t="s">
        <v>80</v>
      </c>
      <c r="D376" t="s">
        <v>15</v>
      </c>
      <c r="E376" t="s">
        <v>16</v>
      </c>
      <c r="F376">
        <v>32.51</v>
      </c>
      <c r="G376">
        <v>20.05</v>
      </c>
      <c r="H376">
        <v>77.8</v>
      </c>
      <c r="I376">
        <v>352.81</v>
      </c>
      <c r="J376">
        <v>504.74</v>
      </c>
      <c r="K376">
        <v>374.74</v>
      </c>
      <c r="L376">
        <v>211.92</v>
      </c>
      <c r="M376">
        <v>91.95</v>
      </c>
      <c r="N376">
        <v>40.090000000000003</v>
      </c>
      <c r="O376">
        <v>33.39</v>
      </c>
      <c r="P376">
        <v>35.14</v>
      </c>
      <c r="Q376">
        <v>19.690000000000001</v>
      </c>
      <c r="R376">
        <v>9.94</v>
      </c>
      <c r="S376">
        <v>27.26</v>
      </c>
      <c r="T376">
        <v>19.86</v>
      </c>
      <c r="U376">
        <v>30.7</v>
      </c>
      <c r="V376">
        <v>19.48</v>
      </c>
      <c r="W376">
        <v>19.88</v>
      </c>
      <c r="X376">
        <v>14.68</v>
      </c>
      <c r="Y376">
        <v>17.03</v>
      </c>
      <c r="Z376">
        <v>26.04</v>
      </c>
      <c r="AA376">
        <v>21.78</v>
      </c>
      <c r="AB376">
        <v>15.43</v>
      </c>
      <c r="AC376">
        <v>12.73</v>
      </c>
      <c r="AD376">
        <v>11.44</v>
      </c>
      <c r="AE376">
        <v>8.23</v>
      </c>
      <c r="AF376">
        <v>7.36</v>
      </c>
      <c r="AG376">
        <v>6.13</v>
      </c>
      <c r="AH376">
        <v>5.1100000000000003</v>
      </c>
      <c r="AI376">
        <v>3.34</v>
      </c>
      <c r="AJ376">
        <v>3.84</v>
      </c>
      <c r="AK376">
        <v>3.57</v>
      </c>
      <c r="AL376">
        <v>2.4900000000000002</v>
      </c>
      <c r="AM376">
        <v>2.81</v>
      </c>
      <c r="AN376">
        <v>1.05</v>
      </c>
      <c r="AO376">
        <v>3.05</v>
      </c>
      <c r="AP376">
        <v>3.39</v>
      </c>
      <c r="AQ376">
        <v>4.41</v>
      </c>
      <c r="AR376">
        <v>8.7200000000000006</v>
      </c>
      <c r="AS376">
        <v>0.35</v>
      </c>
      <c r="AT376">
        <v>1.41</v>
      </c>
      <c r="AU376">
        <v>3.34</v>
      </c>
      <c r="AV376">
        <v>3.01</v>
      </c>
      <c r="AW376">
        <v>1.93</v>
      </c>
      <c r="AX376">
        <v>4.3899999999999997</v>
      </c>
      <c r="AY376">
        <v>4.3499999999999996</v>
      </c>
      <c r="AZ376">
        <v>3.79</v>
      </c>
      <c r="BA376">
        <v>2.1800000000000002</v>
      </c>
      <c r="BB376">
        <v>2.44</v>
      </c>
      <c r="BC376">
        <v>2.25</v>
      </c>
      <c r="BD376">
        <v>3.05</v>
      </c>
      <c r="BE376">
        <v>4.5199999999999996</v>
      </c>
      <c r="BF376">
        <v>11.6</v>
      </c>
      <c r="BG376" t="s">
        <v>17</v>
      </c>
    </row>
    <row r="377" spans="1:59" x14ac:dyDescent="0.25">
      <c r="A377" t="s">
        <v>373</v>
      </c>
      <c r="B377">
        <v>111</v>
      </c>
      <c r="C377" t="s">
        <v>374</v>
      </c>
      <c r="D377" t="s">
        <v>15</v>
      </c>
      <c r="E377" t="s">
        <v>16</v>
      </c>
      <c r="F377">
        <v>5.9</v>
      </c>
      <c r="G377">
        <v>4.29</v>
      </c>
      <c r="H377">
        <v>3.27</v>
      </c>
      <c r="I377">
        <v>6.18</v>
      </c>
      <c r="J377">
        <v>11.05</v>
      </c>
      <c r="K377">
        <v>9.14</v>
      </c>
      <c r="L377">
        <v>5.74</v>
      </c>
      <c r="M377">
        <v>6.5</v>
      </c>
      <c r="N377">
        <v>7.63</v>
      </c>
      <c r="O377">
        <v>11.25</v>
      </c>
      <c r="P377">
        <v>13.55</v>
      </c>
      <c r="Q377">
        <v>10.33</v>
      </c>
      <c r="R377">
        <v>6.13</v>
      </c>
      <c r="S377">
        <v>3.21</v>
      </c>
      <c r="T377">
        <v>4.3</v>
      </c>
      <c r="U377">
        <v>3.55</v>
      </c>
      <c r="V377">
        <v>1.9</v>
      </c>
      <c r="W377">
        <v>3.66</v>
      </c>
      <c r="X377">
        <v>4.08</v>
      </c>
      <c r="Y377">
        <v>4.83</v>
      </c>
      <c r="Z377">
        <v>5.4</v>
      </c>
      <c r="AA377">
        <v>4.2300000000000004</v>
      </c>
      <c r="AB377">
        <v>3.03</v>
      </c>
      <c r="AC377">
        <v>2.95</v>
      </c>
      <c r="AD377">
        <v>2.61</v>
      </c>
      <c r="AE377">
        <v>2.81</v>
      </c>
      <c r="AF377">
        <v>2.93</v>
      </c>
      <c r="AG377">
        <v>2.34</v>
      </c>
      <c r="AH377">
        <v>1.55</v>
      </c>
      <c r="AI377">
        <v>2.19</v>
      </c>
      <c r="AJ377">
        <v>3.38</v>
      </c>
      <c r="AK377">
        <v>2.83</v>
      </c>
      <c r="AL377">
        <v>1.59</v>
      </c>
      <c r="AM377">
        <v>2.27</v>
      </c>
      <c r="AN377">
        <v>2.68</v>
      </c>
      <c r="AO377">
        <v>3.39</v>
      </c>
      <c r="AP377">
        <v>3.23</v>
      </c>
      <c r="AQ377">
        <v>2.85</v>
      </c>
      <c r="AR377">
        <v>3.84</v>
      </c>
      <c r="AS377">
        <v>-0.36</v>
      </c>
      <c r="AT377">
        <v>1.64</v>
      </c>
      <c r="AU377">
        <v>3.16</v>
      </c>
      <c r="AV377">
        <v>2.0699999999999998</v>
      </c>
      <c r="AW377">
        <v>1.46</v>
      </c>
      <c r="AX377">
        <v>1.62</v>
      </c>
      <c r="AY377">
        <v>0.12</v>
      </c>
      <c r="AZ377">
        <v>1.26</v>
      </c>
      <c r="BA377">
        <v>2.14</v>
      </c>
      <c r="BB377">
        <v>2.44</v>
      </c>
      <c r="BC377">
        <v>1.81</v>
      </c>
      <c r="BD377">
        <v>1.23</v>
      </c>
      <c r="BE377">
        <v>4.7</v>
      </c>
      <c r="BF377">
        <v>8</v>
      </c>
      <c r="BG377" t="s">
        <v>17</v>
      </c>
    </row>
    <row r="378" spans="1:59" x14ac:dyDescent="0.25">
      <c r="A378" t="s">
        <v>52</v>
      </c>
      <c r="B378">
        <v>313</v>
      </c>
      <c r="C378" t="s">
        <v>53</v>
      </c>
      <c r="D378" t="s">
        <v>15</v>
      </c>
      <c r="E378" t="s">
        <v>416</v>
      </c>
      <c r="AW378">
        <v>-0.5</v>
      </c>
      <c r="AX378">
        <v>0.01</v>
      </c>
      <c r="AY378">
        <v>-1.3</v>
      </c>
      <c r="AZ378">
        <v>-1.1299999999999999</v>
      </c>
      <c r="BA378">
        <v>3.66</v>
      </c>
      <c r="BB378">
        <v>2.4300000000000002</v>
      </c>
      <c r="BC378">
        <v>0.88</v>
      </c>
      <c r="BD378">
        <v>-0.72</v>
      </c>
      <c r="BE378">
        <v>2.95</v>
      </c>
      <c r="BF378">
        <v>2.85</v>
      </c>
      <c r="BG378" t="s">
        <v>419</v>
      </c>
    </row>
    <row r="379" spans="1:59" x14ac:dyDescent="0.25">
      <c r="A379" t="s">
        <v>52</v>
      </c>
      <c r="B379">
        <v>313</v>
      </c>
      <c r="C379" t="s">
        <v>53</v>
      </c>
      <c r="D379" t="s">
        <v>15</v>
      </c>
      <c r="E379" t="s">
        <v>425</v>
      </c>
      <c r="F379">
        <v>4.7</v>
      </c>
      <c r="G379">
        <v>4.8</v>
      </c>
      <c r="H379">
        <v>5.4</v>
      </c>
      <c r="I379">
        <v>5.4</v>
      </c>
      <c r="J379">
        <v>18.7</v>
      </c>
      <c r="K379">
        <v>11.6</v>
      </c>
      <c r="L379">
        <v>2.9</v>
      </c>
      <c r="M379">
        <v>2</v>
      </c>
      <c r="N379">
        <v>8.1</v>
      </c>
      <c r="O379">
        <v>10.9</v>
      </c>
      <c r="P379">
        <v>15.2</v>
      </c>
      <c r="Q379">
        <v>14.9</v>
      </c>
      <c r="R379">
        <v>6.7</v>
      </c>
      <c r="S379">
        <v>1.3</v>
      </c>
      <c r="T379">
        <v>1.6</v>
      </c>
      <c r="U379">
        <v>5.5</v>
      </c>
      <c r="V379">
        <v>12.8</v>
      </c>
      <c r="W379">
        <v>4.8</v>
      </c>
      <c r="X379">
        <v>6.4</v>
      </c>
      <c r="Y379">
        <v>5.4</v>
      </c>
      <c r="Z379">
        <v>7.7</v>
      </c>
      <c r="AA379">
        <v>8.6</v>
      </c>
      <c r="AB379">
        <v>2.1</v>
      </c>
      <c r="AC379">
        <v>0.8</v>
      </c>
      <c r="AD379">
        <v>-0.6</v>
      </c>
      <c r="AE379">
        <v>2.1</v>
      </c>
      <c r="AF379">
        <v>2.6</v>
      </c>
      <c r="AG379">
        <v>1.6</v>
      </c>
      <c r="AH379">
        <v>2.2000000000000002</v>
      </c>
      <c r="AI379">
        <v>0.2</v>
      </c>
      <c r="AJ379">
        <v>1.7</v>
      </c>
      <c r="AK379">
        <v>2.1</v>
      </c>
      <c r="AL379">
        <v>2</v>
      </c>
      <c r="AM379">
        <v>0.5</v>
      </c>
      <c r="AN379">
        <v>2</v>
      </c>
      <c r="AO379">
        <v>3.3</v>
      </c>
      <c r="AP379">
        <v>4.5999999999999996</v>
      </c>
      <c r="AQ379">
        <v>3.9</v>
      </c>
      <c r="AR379">
        <v>7.1</v>
      </c>
      <c r="AS379">
        <v>5</v>
      </c>
      <c r="AT379">
        <v>-1.2</v>
      </c>
      <c r="AU379">
        <v>1.9</v>
      </c>
      <c r="AW379">
        <v>1.1100000000000001</v>
      </c>
      <c r="AX379">
        <v>2.31</v>
      </c>
      <c r="AY379">
        <v>5.75</v>
      </c>
      <c r="AZ379">
        <v>-0.93</v>
      </c>
      <c r="BA379">
        <v>-0.12</v>
      </c>
      <c r="BB379">
        <v>2.42</v>
      </c>
      <c r="BC379">
        <v>0.17</v>
      </c>
      <c r="BD379">
        <v>1.03</v>
      </c>
      <c r="BE379">
        <v>2.08</v>
      </c>
      <c r="BF379">
        <v>12.52</v>
      </c>
      <c r="BG379" t="s">
        <v>426</v>
      </c>
    </row>
    <row r="380" spans="1:59" x14ac:dyDescent="0.25">
      <c r="A380" t="s">
        <v>200</v>
      </c>
      <c r="B380">
        <v>361</v>
      </c>
      <c r="C380" t="s">
        <v>201</v>
      </c>
      <c r="D380" t="s">
        <v>15</v>
      </c>
      <c r="E380" t="s">
        <v>425</v>
      </c>
      <c r="F380">
        <v>18.3</v>
      </c>
      <c r="G380">
        <v>1.3</v>
      </c>
      <c r="H380">
        <v>17</v>
      </c>
      <c r="I380">
        <v>17</v>
      </c>
      <c r="J380">
        <v>31</v>
      </c>
      <c r="K380">
        <v>8.9</v>
      </c>
      <c r="L380">
        <v>12</v>
      </c>
      <c r="M380">
        <v>21.2</v>
      </c>
      <c r="N380">
        <v>17.7</v>
      </c>
      <c r="O380">
        <v>11</v>
      </c>
      <c r="P380">
        <v>14.2</v>
      </c>
      <c r="Q380">
        <v>11</v>
      </c>
      <c r="R380">
        <v>3.7</v>
      </c>
      <c r="S380">
        <v>2.2000000000000002</v>
      </c>
      <c r="T380">
        <v>2.9</v>
      </c>
      <c r="U380">
        <v>-0.3</v>
      </c>
      <c r="V380">
        <v>0.1</v>
      </c>
      <c r="W380">
        <v>0.6</v>
      </c>
      <c r="X380">
        <v>0</v>
      </c>
      <c r="Y380">
        <v>5</v>
      </c>
      <c r="Z380">
        <v>2.5</v>
      </c>
      <c r="AA380">
        <v>5.7</v>
      </c>
      <c r="AB380">
        <v>4.7</v>
      </c>
      <c r="AC380">
        <v>2.4</v>
      </c>
      <c r="AD380">
        <v>3.5</v>
      </c>
      <c r="AE380">
        <v>1.1000000000000001</v>
      </c>
      <c r="AF380">
        <v>3.8</v>
      </c>
      <c r="AG380">
        <v>9.3000000000000007</v>
      </c>
      <c r="AH380">
        <v>3.9</v>
      </c>
      <c r="AI380">
        <v>1.1000000000000001</v>
      </c>
      <c r="AJ380">
        <v>2.4</v>
      </c>
      <c r="AK380">
        <v>1.75</v>
      </c>
      <c r="AL380">
        <v>1.1000000000000001</v>
      </c>
      <c r="AM380">
        <v>1.8</v>
      </c>
      <c r="AN380">
        <v>2.6</v>
      </c>
      <c r="AO380">
        <v>3.5</v>
      </c>
      <c r="AP380">
        <v>7.9</v>
      </c>
      <c r="AQ380">
        <v>5.6</v>
      </c>
      <c r="AR380">
        <v>8</v>
      </c>
      <c r="AS380">
        <v>2.7</v>
      </c>
      <c r="AT380">
        <v>2.4</v>
      </c>
      <c r="AU380">
        <v>9.3800000000000008</v>
      </c>
      <c r="AV380">
        <v>2.4500000000000002</v>
      </c>
      <c r="AW380">
        <v>2.11</v>
      </c>
      <c r="AX380">
        <v>0.01</v>
      </c>
      <c r="AY380">
        <v>-10.7</v>
      </c>
      <c r="AZ380">
        <v>-6.11</v>
      </c>
      <c r="BA380">
        <v>-0.12</v>
      </c>
      <c r="BB380">
        <v>2.42</v>
      </c>
      <c r="BC380">
        <v>1.94</v>
      </c>
      <c r="BD380">
        <v>1.25</v>
      </c>
      <c r="BE380">
        <v>0.17</v>
      </c>
      <c r="BG380" t="s">
        <v>426</v>
      </c>
    </row>
    <row r="381" spans="1:59" x14ac:dyDescent="0.25">
      <c r="A381" t="s">
        <v>367</v>
      </c>
      <c r="B381">
        <v>746</v>
      </c>
      <c r="C381" t="s">
        <v>368</v>
      </c>
      <c r="D381" t="s">
        <v>15</v>
      </c>
      <c r="E381" t="s">
        <v>441</v>
      </c>
      <c r="AQ381">
        <v>6.64</v>
      </c>
      <c r="AR381">
        <v>11.47</v>
      </c>
      <c r="AS381">
        <v>11.05</v>
      </c>
      <c r="AT381">
        <v>4.8</v>
      </c>
      <c r="AU381">
        <v>17.260000000000002</v>
      </c>
      <c r="AV381">
        <v>14.7</v>
      </c>
      <c r="AW381">
        <v>6.29</v>
      </c>
      <c r="AX381">
        <v>3.09</v>
      </c>
      <c r="AY381">
        <v>4.21</v>
      </c>
      <c r="AZ381">
        <v>5.61</v>
      </c>
      <c r="BA381">
        <v>4.45</v>
      </c>
      <c r="BB381">
        <v>2.42</v>
      </c>
      <c r="BC381">
        <v>3.59</v>
      </c>
      <c r="BD381">
        <v>3.23</v>
      </c>
      <c r="BE381">
        <v>2.77</v>
      </c>
      <c r="BF381">
        <v>5.75</v>
      </c>
      <c r="BG381" t="s">
        <v>442</v>
      </c>
    </row>
    <row r="382" spans="1:59" x14ac:dyDescent="0.25">
      <c r="A382" t="s">
        <v>158</v>
      </c>
      <c r="B382">
        <v>532</v>
      </c>
      <c r="C382" t="s">
        <v>159</v>
      </c>
      <c r="D382" t="s">
        <v>15</v>
      </c>
      <c r="E382" t="s">
        <v>16</v>
      </c>
      <c r="P382">
        <v>4.4400000000000004</v>
      </c>
      <c r="Q382">
        <v>9.48</v>
      </c>
      <c r="R382">
        <v>10.99</v>
      </c>
      <c r="S382">
        <v>9.93</v>
      </c>
      <c r="T382">
        <v>8.57</v>
      </c>
      <c r="U382">
        <v>3.54</v>
      </c>
      <c r="V382">
        <v>3.59</v>
      </c>
      <c r="W382">
        <v>5.72</v>
      </c>
      <c r="X382">
        <v>7.76</v>
      </c>
      <c r="Y382">
        <v>10.25</v>
      </c>
      <c r="Z382">
        <v>10.26</v>
      </c>
      <c r="AA382">
        <v>11.24</v>
      </c>
      <c r="AB382">
        <v>9.57</v>
      </c>
      <c r="AC382">
        <v>8.84</v>
      </c>
      <c r="AD382">
        <v>8.7799999999999994</v>
      </c>
      <c r="AE382">
        <v>9.0399999999999991</v>
      </c>
      <c r="AF382">
        <v>6.32</v>
      </c>
      <c r="AG382">
        <v>5.82</v>
      </c>
      <c r="AH382">
        <v>2.83</v>
      </c>
      <c r="AI382">
        <v>-3.98</v>
      </c>
      <c r="AJ382">
        <v>-3.72</v>
      </c>
      <c r="AK382">
        <v>-1.61</v>
      </c>
      <c r="AL382">
        <v>-3.05</v>
      </c>
      <c r="AM382">
        <v>-2.6</v>
      </c>
      <c r="AN382">
        <v>-0.35</v>
      </c>
      <c r="AO382">
        <v>0.92</v>
      </c>
      <c r="AP382">
        <v>2.0099999999999998</v>
      </c>
      <c r="AQ382">
        <v>2.0299999999999998</v>
      </c>
      <c r="AR382">
        <v>4.3</v>
      </c>
      <c r="AS382">
        <v>0.57999999999999996</v>
      </c>
      <c r="AT382">
        <v>2.31</v>
      </c>
      <c r="AU382">
        <v>5.28</v>
      </c>
      <c r="AV382">
        <v>4.0599999999999996</v>
      </c>
      <c r="AW382">
        <v>4.32</v>
      </c>
      <c r="AX382">
        <v>4.4400000000000004</v>
      </c>
      <c r="AY382">
        <v>3</v>
      </c>
      <c r="AZ382">
        <v>2.42</v>
      </c>
      <c r="BA382">
        <v>1.48</v>
      </c>
      <c r="BB382">
        <v>2.41</v>
      </c>
      <c r="BC382">
        <v>2.87</v>
      </c>
      <c r="BD382">
        <v>0.33</v>
      </c>
      <c r="BE382">
        <v>1.57</v>
      </c>
      <c r="BF382">
        <v>1.88</v>
      </c>
      <c r="BG382" t="s">
        <v>17</v>
      </c>
    </row>
    <row r="383" spans="1:59" x14ac:dyDescent="0.25">
      <c r="A383" t="s">
        <v>355</v>
      </c>
      <c r="B383">
        <v>866</v>
      </c>
      <c r="C383" t="s">
        <v>356</v>
      </c>
      <c r="D383" t="s">
        <v>15</v>
      </c>
      <c r="E383" t="s">
        <v>416</v>
      </c>
      <c r="F383">
        <v>2.4</v>
      </c>
      <c r="G383">
        <v>2.8</v>
      </c>
      <c r="H383">
        <v>6.4</v>
      </c>
      <c r="I383">
        <v>6.3</v>
      </c>
      <c r="J383">
        <v>14.5</v>
      </c>
      <c r="K383">
        <v>20.8</v>
      </c>
      <c r="M383">
        <v>1.7</v>
      </c>
      <c r="N383">
        <v>0.9</v>
      </c>
      <c r="O383">
        <v>1.4</v>
      </c>
      <c r="P383">
        <v>11.9</v>
      </c>
      <c r="Q383">
        <v>3.4</v>
      </c>
      <c r="R383">
        <v>5.6</v>
      </c>
      <c r="T383">
        <v>127.1</v>
      </c>
      <c r="U383">
        <v>0.4</v>
      </c>
      <c r="V383">
        <v>1</v>
      </c>
      <c r="W383">
        <v>1.3</v>
      </c>
      <c r="X383">
        <v>3.6</v>
      </c>
      <c r="Y383">
        <v>0.7</v>
      </c>
      <c r="Z383">
        <v>10.9</v>
      </c>
      <c r="AA383">
        <v>-0.1</v>
      </c>
      <c r="AB383">
        <v>0.6</v>
      </c>
      <c r="AC383">
        <v>2.5499999999999998</v>
      </c>
      <c r="AD383">
        <v>4.22</v>
      </c>
      <c r="AE383">
        <v>2.68</v>
      </c>
      <c r="AF383">
        <v>1.1299999999999999</v>
      </c>
      <c r="AG383">
        <v>0.45</v>
      </c>
      <c r="AH383">
        <v>2.2799999999999998</v>
      </c>
      <c r="AI383">
        <v>1.66</v>
      </c>
      <c r="AJ383">
        <v>0.67</v>
      </c>
      <c r="AK383">
        <v>0.14000000000000001</v>
      </c>
      <c r="AL383">
        <v>-0.15</v>
      </c>
      <c r="AM383">
        <v>0.13</v>
      </c>
      <c r="AN383">
        <v>2.74</v>
      </c>
      <c r="AO383">
        <v>2.5</v>
      </c>
      <c r="AP383">
        <v>2.88</v>
      </c>
      <c r="AQ383">
        <v>4.26</v>
      </c>
      <c r="AR383">
        <v>5.52</v>
      </c>
      <c r="AS383">
        <v>4.51</v>
      </c>
      <c r="AT383">
        <v>0.37</v>
      </c>
      <c r="AU383">
        <v>1.29</v>
      </c>
      <c r="AV383">
        <v>2.35</v>
      </c>
      <c r="AW383">
        <v>0.15</v>
      </c>
      <c r="AX383">
        <v>0.68</v>
      </c>
      <c r="AY383">
        <v>0.89</v>
      </c>
      <c r="AZ383">
        <v>-0.28999999999999998</v>
      </c>
      <c r="BA383">
        <v>0.04</v>
      </c>
      <c r="BB383">
        <v>2.41</v>
      </c>
      <c r="BC383">
        <v>0.95</v>
      </c>
      <c r="BD383">
        <v>0.51</v>
      </c>
      <c r="BE383">
        <v>5.98</v>
      </c>
      <c r="BF383">
        <v>26.01</v>
      </c>
      <c r="BG383" t="s">
        <v>419</v>
      </c>
    </row>
    <row r="384" spans="1:59" x14ac:dyDescent="0.25">
      <c r="A384" t="s">
        <v>122</v>
      </c>
      <c r="B384">
        <v>184</v>
      </c>
      <c r="C384" t="s">
        <v>123</v>
      </c>
      <c r="D384" t="s">
        <v>15</v>
      </c>
      <c r="E384" t="s">
        <v>462</v>
      </c>
      <c r="I384">
        <v>51.68</v>
      </c>
      <c r="J384">
        <v>16.43</v>
      </c>
      <c r="K384">
        <v>9.09</v>
      </c>
      <c r="L384">
        <v>13.29</v>
      </c>
      <c r="M384">
        <v>20.25</v>
      </c>
      <c r="N384">
        <v>16.399999999999999</v>
      </c>
      <c r="O384">
        <v>14.51</v>
      </c>
      <c r="P384">
        <v>17.420000000000002</v>
      </c>
      <c r="Q384">
        <v>15.67</v>
      </c>
      <c r="R384">
        <v>12.41</v>
      </c>
      <c r="S384">
        <v>14.03</v>
      </c>
      <c r="T384">
        <v>12.2</v>
      </c>
      <c r="U384">
        <v>7.95</v>
      </c>
      <c r="V384">
        <v>0.93</v>
      </c>
      <c r="W384">
        <v>0.82</v>
      </c>
      <c r="X384">
        <v>3</v>
      </c>
      <c r="Y384">
        <v>4.18</v>
      </c>
      <c r="Z384">
        <v>2.14</v>
      </c>
      <c r="AA384">
        <v>1.54</v>
      </c>
      <c r="AB384">
        <v>1.31</v>
      </c>
      <c r="AC384">
        <v>2.5299999999999998</v>
      </c>
      <c r="AD384">
        <v>4.2699999999999996</v>
      </c>
      <c r="AE384">
        <v>6.37</v>
      </c>
      <c r="AF384">
        <v>1.68</v>
      </c>
      <c r="AG384">
        <v>1.03</v>
      </c>
      <c r="AH384">
        <v>-0.67</v>
      </c>
      <c r="AI384">
        <v>0.69</v>
      </c>
      <c r="AJ384">
        <v>5.43</v>
      </c>
      <c r="AK384">
        <v>1.66</v>
      </c>
      <c r="AL384">
        <v>0.35</v>
      </c>
      <c r="AM384">
        <v>0.72</v>
      </c>
      <c r="AN384">
        <v>3.15</v>
      </c>
      <c r="AO384">
        <v>4.5</v>
      </c>
      <c r="AP384">
        <v>5.0999999999999996</v>
      </c>
      <c r="AQ384">
        <v>3.18</v>
      </c>
      <c r="AR384">
        <v>5.74</v>
      </c>
      <c r="AS384">
        <v>-3.33</v>
      </c>
      <c r="AT384">
        <v>3.97</v>
      </c>
      <c r="AU384">
        <v>6.45</v>
      </c>
      <c r="AV384">
        <v>3.38</v>
      </c>
      <c r="AW384">
        <v>-0.06</v>
      </c>
      <c r="AX384">
        <v>-1.46</v>
      </c>
      <c r="AY384">
        <v>-1.48</v>
      </c>
      <c r="AZ384">
        <v>-2.72</v>
      </c>
      <c r="BA384">
        <v>4.1500000000000004</v>
      </c>
      <c r="BB384">
        <v>2.41</v>
      </c>
      <c r="BC384">
        <v>-0.31</v>
      </c>
      <c r="BD384">
        <v>-3.55</v>
      </c>
      <c r="BE384">
        <v>14.83</v>
      </c>
      <c r="BF384">
        <v>35.15</v>
      </c>
      <c r="BG384" t="s">
        <v>463</v>
      </c>
    </row>
    <row r="385" spans="1:59" x14ac:dyDescent="0.25">
      <c r="A385" t="s">
        <v>196</v>
      </c>
      <c r="B385">
        <v>522</v>
      </c>
      <c r="C385" t="s">
        <v>197</v>
      </c>
      <c r="D385" t="s">
        <v>15</v>
      </c>
      <c r="E385" t="s">
        <v>16</v>
      </c>
      <c r="F385">
        <v>12.1</v>
      </c>
      <c r="G385">
        <v>71.3</v>
      </c>
      <c r="H385">
        <v>25.4</v>
      </c>
      <c r="I385">
        <v>157.9</v>
      </c>
      <c r="J385">
        <v>228.2</v>
      </c>
      <c r="W385">
        <v>-31.25</v>
      </c>
      <c r="X385">
        <v>23</v>
      </c>
      <c r="Y385">
        <v>63.8</v>
      </c>
      <c r="Z385">
        <v>141.80000000000001</v>
      </c>
      <c r="AA385">
        <v>191</v>
      </c>
      <c r="AB385">
        <v>75</v>
      </c>
      <c r="AC385">
        <v>114.32</v>
      </c>
      <c r="AD385">
        <v>10.44</v>
      </c>
      <c r="AE385">
        <v>10.08</v>
      </c>
      <c r="AF385">
        <v>7.15</v>
      </c>
      <c r="AG385">
        <v>10.5</v>
      </c>
      <c r="AH385">
        <v>12.9</v>
      </c>
      <c r="AI385">
        <v>2</v>
      </c>
      <c r="AJ385">
        <v>-0.83</v>
      </c>
      <c r="AK385">
        <v>-0.12</v>
      </c>
      <c r="AL385">
        <v>-0.04</v>
      </c>
      <c r="AM385">
        <v>1.03</v>
      </c>
      <c r="AN385">
        <v>3.92</v>
      </c>
      <c r="AO385">
        <v>6.35</v>
      </c>
      <c r="AP385">
        <v>6.14</v>
      </c>
      <c r="AQ385">
        <v>7.67</v>
      </c>
      <c r="AR385">
        <v>25</v>
      </c>
      <c r="AS385">
        <v>-0.66</v>
      </c>
      <c r="AT385">
        <v>4</v>
      </c>
      <c r="AU385">
        <v>5.26</v>
      </c>
      <c r="AV385">
        <v>3.15</v>
      </c>
      <c r="AW385">
        <v>2.94</v>
      </c>
      <c r="AX385">
        <v>3.86</v>
      </c>
      <c r="AY385">
        <v>1.22</v>
      </c>
      <c r="AZ385">
        <v>3.02</v>
      </c>
      <c r="BA385">
        <v>2.91</v>
      </c>
      <c r="BB385">
        <v>2.39</v>
      </c>
      <c r="BC385">
        <v>2.0099999999999998</v>
      </c>
      <c r="BD385">
        <v>2.94</v>
      </c>
      <c r="BE385">
        <v>2.92</v>
      </c>
      <c r="BF385">
        <v>6.07</v>
      </c>
      <c r="BG385" t="s">
        <v>17</v>
      </c>
    </row>
    <row r="386" spans="1:59" x14ac:dyDescent="0.25">
      <c r="A386" t="s">
        <v>95</v>
      </c>
      <c r="B386">
        <v>624</v>
      </c>
      <c r="C386" t="s">
        <v>96</v>
      </c>
      <c r="D386" t="s">
        <v>15</v>
      </c>
      <c r="E386" t="s">
        <v>416</v>
      </c>
      <c r="F386">
        <v>-2.6</v>
      </c>
      <c r="G386">
        <v>0</v>
      </c>
      <c r="H386">
        <v>0.9</v>
      </c>
      <c r="I386">
        <v>15.8</v>
      </c>
      <c r="J386">
        <v>46.2</v>
      </c>
      <c r="K386">
        <v>31.6</v>
      </c>
      <c r="L386">
        <v>0.8</v>
      </c>
      <c r="T386">
        <v>16</v>
      </c>
      <c r="U386">
        <v>6</v>
      </c>
      <c r="V386">
        <v>5.7</v>
      </c>
      <c r="W386">
        <v>0</v>
      </c>
      <c r="Z386">
        <v>10.1</v>
      </c>
      <c r="AA386">
        <v>11.8</v>
      </c>
      <c r="AB386">
        <v>0.2</v>
      </c>
      <c r="AC386">
        <v>5.0999999999999996</v>
      </c>
      <c r="AD386">
        <v>4.3</v>
      </c>
      <c r="AE386">
        <v>-0.4</v>
      </c>
      <c r="AF386">
        <v>3.9</v>
      </c>
      <c r="AG386">
        <v>7.4</v>
      </c>
      <c r="AH386">
        <v>2.5</v>
      </c>
      <c r="AI386">
        <v>15.8</v>
      </c>
      <c r="AJ386">
        <v>0</v>
      </c>
      <c r="AO386">
        <v>4.33</v>
      </c>
      <c r="AP386">
        <v>11.97</v>
      </c>
      <c r="AQ386">
        <v>9.41</v>
      </c>
      <c r="AR386">
        <v>5.51</v>
      </c>
      <c r="AS386">
        <v>0.02</v>
      </c>
      <c r="AT386">
        <v>2.72</v>
      </c>
      <c r="AU386">
        <v>6.41</v>
      </c>
      <c r="AV386">
        <v>5.49</v>
      </c>
      <c r="AW386">
        <v>4.99</v>
      </c>
      <c r="AX386">
        <v>-0.24</v>
      </c>
      <c r="AY386">
        <v>-6.02</v>
      </c>
      <c r="AZ386">
        <v>-8.26</v>
      </c>
      <c r="BA386">
        <v>1.65</v>
      </c>
      <c r="BB386">
        <v>2.38</v>
      </c>
      <c r="BC386">
        <v>0.3</v>
      </c>
      <c r="BD386">
        <v>-0.04</v>
      </c>
      <c r="BE386">
        <v>1.87</v>
      </c>
      <c r="BF386">
        <v>3.96</v>
      </c>
      <c r="BG386" t="s">
        <v>418</v>
      </c>
    </row>
    <row r="387" spans="1:59" x14ac:dyDescent="0.25">
      <c r="A387" t="s">
        <v>132</v>
      </c>
      <c r="B387">
        <v>132</v>
      </c>
      <c r="C387" t="s">
        <v>6</v>
      </c>
      <c r="D387" t="s">
        <v>15</v>
      </c>
      <c r="E387" t="s">
        <v>416</v>
      </c>
      <c r="F387">
        <v>4.9000000000000004</v>
      </c>
      <c r="G387">
        <v>6.6</v>
      </c>
      <c r="H387">
        <v>3.1</v>
      </c>
      <c r="I387">
        <v>3.9</v>
      </c>
      <c r="J387">
        <v>37.200000000000003</v>
      </c>
      <c r="K387">
        <v>8.1</v>
      </c>
      <c r="L387">
        <v>10.6</v>
      </c>
      <c r="M387">
        <v>11.7</v>
      </c>
      <c r="N387">
        <v>8.6999999999999993</v>
      </c>
      <c r="O387">
        <v>15.9</v>
      </c>
      <c r="P387">
        <v>25.9</v>
      </c>
      <c r="Q387">
        <v>19.2</v>
      </c>
      <c r="R387">
        <v>15.6</v>
      </c>
      <c r="S387">
        <v>9.4</v>
      </c>
      <c r="T387">
        <v>8</v>
      </c>
      <c r="U387">
        <v>8.1999999999999993</v>
      </c>
      <c r="V387">
        <v>-12.7</v>
      </c>
      <c r="W387">
        <v>-3.1</v>
      </c>
      <c r="X387">
        <v>-1</v>
      </c>
      <c r="Y387">
        <v>4.8</v>
      </c>
      <c r="Z387">
        <v>4.5999999999999996</v>
      </c>
      <c r="AA387">
        <v>4.66</v>
      </c>
      <c r="AB387">
        <v>3.33</v>
      </c>
      <c r="AC387">
        <v>3.14</v>
      </c>
      <c r="AD387">
        <v>2.2000000000000002</v>
      </c>
      <c r="AE387">
        <v>2.11</v>
      </c>
      <c r="AF387">
        <v>2.85</v>
      </c>
      <c r="AG387">
        <v>1.42</v>
      </c>
      <c r="AH387">
        <v>0.62</v>
      </c>
      <c r="AI387">
        <v>0.15</v>
      </c>
      <c r="AJ387">
        <v>1.92</v>
      </c>
      <c r="AK387">
        <v>1.0900000000000001</v>
      </c>
      <c r="AL387">
        <v>1.64</v>
      </c>
      <c r="AM387">
        <v>2.7</v>
      </c>
      <c r="AN387">
        <v>2.79</v>
      </c>
      <c r="AO387">
        <v>4.75</v>
      </c>
      <c r="AP387">
        <v>4.66</v>
      </c>
      <c r="AQ387">
        <v>2.97</v>
      </c>
      <c r="AR387">
        <v>4.74</v>
      </c>
      <c r="AS387">
        <v>-0.11</v>
      </c>
      <c r="AT387">
        <v>3.3</v>
      </c>
      <c r="AU387">
        <v>4.45</v>
      </c>
      <c r="AV387">
        <v>3.4</v>
      </c>
      <c r="AW387">
        <v>2.4300000000000002</v>
      </c>
      <c r="AX387">
        <v>1.76</v>
      </c>
      <c r="AY387">
        <v>0.41</v>
      </c>
      <c r="AZ387">
        <v>-0.11</v>
      </c>
      <c r="BA387">
        <v>1.6</v>
      </c>
      <c r="BB387">
        <v>2.38</v>
      </c>
      <c r="BC387">
        <v>1.74</v>
      </c>
      <c r="BD387">
        <v>-0.21</v>
      </c>
      <c r="BE387">
        <v>10.46</v>
      </c>
      <c r="BF387">
        <v>24.49</v>
      </c>
      <c r="BG387" t="s">
        <v>418</v>
      </c>
    </row>
    <row r="388" spans="1:59" x14ac:dyDescent="0.25">
      <c r="A388" t="s">
        <v>154</v>
      </c>
      <c r="B388">
        <v>258</v>
      </c>
      <c r="C388" t="s">
        <v>155</v>
      </c>
      <c r="D388" t="s">
        <v>15</v>
      </c>
      <c r="E388" t="s">
        <v>416</v>
      </c>
      <c r="F388">
        <v>-1.3</v>
      </c>
      <c r="G388">
        <v>1.4</v>
      </c>
      <c r="H388">
        <v>1.6</v>
      </c>
      <c r="I388">
        <v>10.8</v>
      </c>
      <c r="J388">
        <v>53.8</v>
      </c>
      <c r="K388">
        <v>2.9</v>
      </c>
      <c r="AK388">
        <v>1.9</v>
      </c>
      <c r="AL388">
        <v>3.6</v>
      </c>
      <c r="AM388">
        <v>5.6</v>
      </c>
      <c r="AN388">
        <v>8.3000000000000007</v>
      </c>
      <c r="AO388">
        <v>6.6</v>
      </c>
      <c r="AP388">
        <v>6.8</v>
      </c>
      <c r="AQ388">
        <v>4.4000000000000004</v>
      </c>
      <c r="AR388">
        <v>10.6</v>
      </c>
      <c r="AS388">
        <v>-2.23</v>
      </c>
      <c r="AT388">
        <v>6.59</v>
      </c>
      <c r="AU388">
        <v>5.32</v>
      </c>
      <c r="AV388">
        <v>0.3</v>
      </c>
      <c r="AW388">
        <v>4.2300000000000004</v>
      </c>
      <c r="AX388">
        <v>1.94</v>
      </c>
      <c r="AY388">
        <v>-6.28</v>
      </c>
      <c r="AZ388">
        <v>2.44</v>
      </c>
      <c r="BA388">
        <v>2.14</v>
      </c>
      <c r="BB388">
        <v>2.38</v>
      </c>
      <c r="BC388">
        <v>1.4</v>
      </c>
      <c r="BD388">
        <v>-0.06</v>
      </c>
      <c r="BE388">
        <v>4.82</v>
      </c>
      <c r="BF388">
        <v>4.72</v>
      </c>
      <c r="BG388" t="s">
        <v>419</v>
      </c>
    </row>
    <row r="389" spans="1:59" x14ac:dyDescent="0.25">
      <c r="A389" t="s">
        <v>34</v>
      </c>
      <c r="B389">
        <v>122</v>
      </c>
      <c r="C389" t="s">
        <v>35</v>
      </c>
      <c r="D389" t="s">
        <v>15</v>
      </c>
      <c r="E389" t="s">
        <v>462</v>
      </c>
      <c r="M389">
        <v>-1.38</v>
      </c>
      <c r="R389">
        <v>-2.84</v>
      </c>
      <c r="X389">
        <v>-0.25</v>
      </c>
      <c r="Y389">
        <v>1.77</v>
      </c>
      <c r="Z389">
        <v>2.87</v>
      </c>
      <c r="AA389">
        <v>0.85</v>
      </c>
      <c r="AB389">
        <v>-0.23</v>
      </c>
      <c r="AC389">
        <v>-0.41</v>
      </c>
      <c r="AD389">
        <v>1.34</v>
      </c>
      <c r="AE389">
        <v>0.31</v>
      </c>
      <c r="AF389">
        <v>0.16</v>
      </c>
      <c r="AG389">
        <v>0.37</v>
      </c>
      <c r="AH389">
        <v>-0.52</v>
      </c>
      <c r="AI389">
        <v>-0.84</v>
      </c>
      <c r="AJ389">
        <v>3.04</v>
      </c>
      <c r="AK389">
        <v>0.25</v>
      </c>
      <c r="AL389">
        <v>-1.1399999999999999</v>
      </c>
      <c r="AM389">
        <v>-0.06</v>
      </c>
      <c r="AN389">
        <v>1.73</v>
      </c>
      <c r="AO389">
        <v>3.1</v>
      </c>
      <c r="AP389">
        <v>1.69</v>
      </c>
      <c r="AQ389">
        <v>2.77</v>
      </c>
      <c r="AR389">
        <v>3.49</v>
      </c>
      <c r="AS389">
        <v>-1.56</v>
      </c>
      <c r="AT389">
        <v>2.74</v>
      </c>
      <c r="AU389">
        <v>4.0599999999999996</v>
      </c>
      <c r="AV389">
        <v>0.88</v>
      </c>
      <c r="AW389">
        <v>-0.88</v>
      </c>
      <c r="AX389">
        <v>-1.1000000000000001</v>
      </c>
      <c r="AY389">
        <v>-1.48</v>
      </c>
      <c r="AZ389">
        <v>-1.83</v>
      </c>
      <c r="BA389">
        <v>1.96</v>
      </c>
      <c r="BB389">
        <v>2.38</v>
      </c>
      <c r="BC389">
        <v>0.11</v>
      </c>
      <c r="BD389">
        <v>-1.59</v>
      </c>
      <c r="BE389">
        <v>7.95</v>
      </c>
      <c r="BF389">
        <v>19.89</v>
      </c>
      <c r="BG389" t="s">
        <v>463</v>
      </c>
    </row>
    <row r="390" spans="1:59" x14ac:dyDescent="0.25">
      <c r="A390" t="s">
        <v>132</v>
      </c>
      <c r="B390">
        <v>132</v>
      </c>
      <c r="C390" t="s">
        <v>6</v>
      </c>
      <c r="D390" t="s">
        <v>15</v>
      </c>
      <c r="E390" t="s">
        <v>462</v>
      </c>
      <c r="F390">
        <v>1.39</v>
      </c>
      <c r="G390">
        <v>-19.7</v>
      </c>
      <c r="K390">
        <v>-4.9400000000000004</v>
      </c>
      <c r="O390">
        <v>-14.88</v>
      </c>
      <c r="T390">
        <v>26.85</v>
      </c>
      <c r="AH390">
        <v>0.95</v>
      </c>
      <c r="AJ390">
        <v>5.09</v>
      </c>
      <c r="AK390">
        <v>2.2000000000000002</v>
      </c>
      <c r="AL390">
        <v>0.47</v>
      </c>
      <c r="AM390">
        <v>0.63</v>
      </c>
      <c r="AN390">
        <v>1.87</v>
      </c>
      <c r="AO390">
        <v>2.98</v>
      </c>
      <c r="AP390">
        <v>3.18</v>
      </c>
      <c r="AQ390">
        <v>2.12</v>
      </c>
      <c r="AR390">
        <v>4.63</v>
      </c>
      <c r="AS390">
        <v>-4.7300000000000004</v>
      </c>
      <c r="AT390">
        <v>2.54</v>
      </c>
      <c r="AU390">
        <v>4.5599999999999996</v>
      </c>
      <c r="AV390">
        <v>2.31</v>
      </c>
      <c r="AW390">
        <v>-0.02</v>
      </c>
      <c r="AX390">
        <v>-1.32</v>
      </c>
      <c r="AY390">
        <v>-1.64</v>
      </c>
      <c r="AZ390">
        <v>-2.23</v>
      </c>
      <c r="BA390">
        <v>2.35</v>
      </c>
      <c r="BB390">
        <v>2.38</v>
      </c>
      <c r="BC390">
        <v>0.48</v>
      </c>
      <c r="BD390">
        <v>-1.92</v>
      </c>
      <c r="BE390">
        <v>8.67</v>
      </c>
      <c r="BF390">
        <v>24.19</v>
      </c>
      <c r="BG390" t="s">
        <v>463</v>
      </c>
    </row>
    <row r="391" spans="1:59" x14ac:dyDescent="0.25">
      <c r="A391" t="s">
        <v>122</v>
      </c>
      <c r="B391">
        <v>184</v>
      </c>
      <c r="C391" t="s">
        <v>123</v>
      </c>
      <c r="D391" t="s">
        <v>15</v>
      </c>
      <c r="E391" t="s">
        <v>416</v>
      </c>
      <c r="F391">
        <v>6.2</v>
      </c>
      <c r="G391">
        <v>7.5</v>
      </c>
      <c r="H391">
        <v>6</v>
      </c>
      <c r="I391">
        <v>7.5</v>
      </c>
      <c r="J391">
        <v>19.8</v>
      </c>
      <c r="K391">
        <v>17.8</v>
      </c>
      <c r="L391">
        <v>18.600000000000001</v>
      </c>
      <c r="M391">
        <v>6.9</v>
      </c>
      <c r="N391">
        <v>6.6</v>
      </c>
      <c r="O391">
        <v>13.8</v>
      </c>
      <c r="P391">
        <v>46.2</v>
      </c>
      <c r="Q391">
        <v>32.5</v>
      </c>
      <c r="R391">
        <v>10.7</v>
      </c>
      <c r="S391">
        <v>16.100000000000001</v>
      </c>
      <c r="T391">
        <v>10.7</v>
      </c>
      <c r="U391">
        <v>4.8</v>
      </c>
      <c r="V391">
        <v>-6.6</v>
      </c>
      <c r="W391">
        <v>-3.9</v>
      </c>
      <c r="X391">
        <v>-0.6</v>
      </c>
      <c r="Y391">
        <v>2.5</v>
      </c>
      <c r="Z391">
        <v>8.1999999999999993</v>
      </c>
      <c r="AA391">
        <v>7.6</v>
      </c>
      <c r="AB391">
        <v>6.7</v>
      </c>
      <c r="AC391">
        <v>5.8</v>
      </c>
      <c r="AD391">
        <v>4.8099999999999996</v>
      </c>
      <c r="AE391">
        <v>5.64</v>
      </c>
      <c r="AF391">
        <v>3.83</v>
      </c>
      <c r="AG391">
        <v>3.44</v>
      </c>
      <c r="AH391">
        <v>1.47</v>
      </c>
      <c r="AI391">
        <v>2.13</v>
      </c>
      <c r="AJ391">
        <v>4.42</v>
      </c>
      <c r="AK391">
        <v>3.38</v>
      </c>
      <c r="AL391">
        <v>2.27</v>
      </c>
      <c r="AM391">
        <v>2.89</v>
      </c>
      <c r="AN391">
        <v>3.5</v>
      </c>
      <c r="AO391">
        <v>5.32</v>
      </c>
      <c r="AP391">
        <v>6.52</v>
      </c>
      <c r="AQ391">
        <v>3.66</v>
      </c>
      <c r="AR391">
        <v>6.64</v>
      </c>
      <c r="AS391">
        <v>1.29</v>
      </c>
      <c r="AT391">
        <v>3.53</v>
      </c>
      <c r="AU391">
        <v>7.23</v>
      </c>
      <c r="AV391">
        <v>5.0599999999999996</v>
      </c>
      <c r="AW391">
        <v>0.91</v>
      </c>
      <c r="AX391">
        <v>1.34</v>
      </c>
      <c r="AY391">
        <v>-2.1</v>
      </c>
      <c r="AZ391">
        <v>-4.24</v>
      </c>
      <c r="BA391">
        <v>3.93</v>
      </c>
      <c r="BB391">
        <v>2.37</v>
      </c>
      <c r="BC391">
        <v>-1.24</v>
      </c>
      <c r="BD391">
        <v>-3.54</v>
      </c>
      <c r="BE391">
        <v>21.24</v>
      </c>
      <c r="BF391">
        <v>32.78</v>
      </c>
      <c r="BG391" t="s">
        <v>418</v>
      </c>
    </row>
    <row r="392" spans="1:59" x14ac:dyDescent="0.25">
      <c r="A392" t="s">
        <v>337</v>
      </c>
      <c r="B392">
        <v>144</v>
      </c>
      <c r="C392" t="s">
        <v>338</v>
      </c>
      <c r="D392" t="s">
        <v>15</v>
      </c>
      <c r="E392" t="s">
        <v>425</v>
      </c>
      <c r="F392">
        <v>8.5</v>
      </c>
      <c r="G392">
        <v>9.1999999999999993</v>
      </c>
      <c r="H392">
        <v>9.08</v>
      </c>
      <c r="I392">
        <v>5.78</v>
      </c>
      <c r="J392">
        <v>6.16</v>
      </c>
      <c r="K392">
        <v>11.8</v>
      </c>
      <c r="L392">
        <v>12.85</v>
      </c>
      <c r="M392">
        <v>14.62</v>
      </c>
      <c r="N392">
        <v>9.5299999999999994</v>
      </c>
      <c r="O392">
        <v>5.35</v>
      </c>
      <c r="P392">
        <v>11.56</v>
      </c>
      <c r="Q392">
        <v>15.02</v>
      </c>
      <c r="R392">
        <v>12.42</v>
      </c>
      <c r="S392">
        <v>11.66</v>
      </c>
      <c r="T392">
        <v>11.65</v>
      </c>
      <c r="U392">
        <v>7.43</v>
      </c>
      <c r="V392">
        <v>7.18</v>
      </c>
      <c r="W392">
        <v>3.09</v>
      </c>
      <c r="X392">
        <v>5.48</v>
      </c>
      <c r="Y392">
        <v>5.74</v>
      </c>
      <c r="Z392">
        <v>7.2</v>
      </c>
      <c r="AA392">
        <v>4.54</v>
      </c>
      <c r="AB392">
        <v>-5.14</v>
      </c>
      <c r="AC392">
        <v>0.7</v>
      </c>
      <c r="AD392">
        <v>1.73</v>
      </c>
      <c r="AE392">
        <v>1.43</v>
      </c>
      <c r="AF392">
        <v>-6.95</v>
      </c>
      <c r="AG392">
        <v>0.38</v>
      </c>
      <c r="AH392">
        <v>1.1299999999999999</v>
      </c>
      <c r="AI392">
        <v>1.48</v>
      </c>
      <c r="AJ392">
        <v>0</v>
      </c>
      <c r="AK392">
        <v>2.87</v>
      </c>
      <c r="AL392">
        <v>3.25</v>
      </c>
      <c r="AM392">
        <v>0.32</v>
      </c>
      <c r="AN392">
        <v>-0.44</v>
      </c>
      <c r="AO392">
        <v>-0.69</v>
      </c>
      <c r="AP392">
        <v>0.76</v>
      </c>
      <c r="AQ392">
        <v>2.0299999999999998</v>
      </c>
      <c r="AR392">
        <v>6.91</v>
      </c>
      <c r="AS392">
        <v>2.89</v>
      </c>
      <c r="AT392">
        <v>1.45</v>
      </c>
      <c r="AU392">
        <v>1.28</v>
      </c>
      <c r="AV392">
        <v>1.48</v>
      </c>
      <c r="AW392">
        <v>2.21</v>
      </c>
      <c r="AX392">
        <v>0.37</v>
      </c>
      <c r="AY392">
        <v>2.33</v>
      </c>
      <c r="AZ392">
        <v>1.05</v>
      </c>
      <c r="BA392">
        <v>2.14</v>
      </c>
      <c r="BB392">
        <v>2.37</v>
      </c>
      <c r="BC392">
        <v>34.36</v>
      </c>
      <c r="BD392">
        <v>2.14</v>
      </c>
      <c r="BE392">
        <v>0.41</v>
      </c>
      <c r="BF392">
        <v>10.65</v>
      </c>
      <c r="BG392" t="s">
        <v>426</v>
      </c>
    </row>
    <row r="393" spans="1:59" x14ac:dyDescent="0.25">
      <c r="A393" t="s">
        <v>314</v>
      </c>
      <c r="B393">
        <v>722</v>
      </c>
      <c r="C393" t="s">
        <v>315</v>
      </c>
      <c r="D393" t="s">
        <v>15</v>
      </c>
      <c r="E393" t="s">
        <v>462</v>
      </c>
      <c r="AS393">
        <v>0.11</v>
      </c>
      <c r="AT393">
        <v>6.08</v>
      </c>
      <c r="AU393">
        <v>7.56</v>
      </c>
      <c r="AV393">
        <v>4.62</v>
      </c>
      <c r="AW393">
        <v>-2.71</v>
      </c>
      <c r="AX393">
        <v>-0.94</v>
      </c>
      <c r="AY393">
        <v>-4.49</v>
      </c>
      <c r="AZ393">
        <v>-4.78</v>
      </c>
      <c r="BA393">
        <v>0.42</v>
      </c>
      <c r="BB393">
        <v>2.36</v>
      </c>
      <c r="BC393">
        <v>0.24</v>
      </c>
      <c r="BD393">
        <v>-0.51</v>
      </c>
      <c r="BE393">
        <v>10.14</v>
      </c>
      <c r="BF393">
        <v>23.69</v>
      </c>
      <c r="BG393" t="s">
        <v>463</v>
      </c>
    </row>
    <row r="394" spans="1:59" x14ac:dyDescent="0.25">
      <c r="A394" t="s">
        <v>32</v>
      </c>
      <c r="B394">
        <v>193</v>
      </c>
      <c r="C394" t="s">
        <v>33</v>
      </c>
      <c r="D394" t="s">
        <v>15</v>
      </c>
      <c r="E394" t="s">
        <v>416</v>
      </c>
      <c r="F394">
        <v>-0.2</v>
      </c>
      <c r="G394">
        <v>2.5</v>
      </c>
      <c r="H394">
        <v>3.6</v>
      </c>
      <c r="I394">
        <v>2.8</v>
      </c>
      <c r="J394">
        <v>15.23</v>
      </c>
      <c r="K394">
        <v>19.13</v>
      </c>
      <c r="L394">
        <v>16.059999999999999</v>
      </c>
      <c r="M394">
        <v>11.41</v>
      </c>
      <c r="N394">
        <v>7.43</v>
      </c>
      <c r="O394">
        <v>6.67</v>
      </c>
      <c r="P394">
        <v>8.7200000000000006</v>
      </c>
      <c r="Q394">
        <v>10.59</v>
      </c>
      <c r="R394">
        <v>11.52</v>
      </c>
      <c r="S394">
        <v>8.17</v>
      </c>
      <c r="T394">
        <v>7.47</v>
      </c>
      <c r="U394">
        <v>7.81</v>
      </c>
      <c r="V394">
        <v>8.11</v>
      </c>
      <c r="W394">
        <v>7.26</v>
      </c>
      <c r="X394">
        <v>9.2899999999999991</v>
      </c>
      <c r="Y394">
        <v>14.27</v>
      </c>
      <c r="Z394">
        <v>10.47</v>
      </c>
      <c r="AA394">
        <v>-1.21</v>
      </c>
      <c r="AB394">
        <v>-6.06</v>
      </c>
      <c r="AC394">
        <v>-1.21</v>
      </c>
      <c r="AD394">
        <v>0.68</v>
      </c>
      <c r="AE394">
        <v>10.09</v>
      </c>
      <c r="AF394">
        <v>0.53</v>
      </c>
      <c r="AG394">
        <v>-8.18</v>
      </c>
      <c r="AH394">
        <v>-2.2599999999999998</v>
      </c>
      <c r="AI394">
        <v>3.26</v>
      </c>
      <c r="AJ394">
        <v>6.76</v>
      </c>
      <c r="AK394">
        <v>4.8499999999999996</v>
      </c>
      <c r="AL394">
        <v>3.25</v>
      </c>
      <c r="AM394">
        <v>4.29</v>
      </c>
      <c r="AN394">
        <v>4.01</v>
      </c>
      <c r="AO394">
        <v>3.82</v>
      </c>
      <c r="AP394">
        <v>3.34</v>
      </c>
      <c r="AQ394">
        <v>4.08</v>
      </c>
      <c r="AR394">
        <v>6.24</v>
      </c>
      <c r="AS394">
        <v>5.43</v>
      </c>
      <c r="AT394">
        <v>5.49</v>
      </c>
      <c r="AU394">
        <v>4.43</v>
      </c>
      <c r="AV394">
        <v>3.94</v>
      </c>
      <c r="AW394">
        <v>4.67</v>
      </c>
      <c r="AX394">
        <v>3.04</v>
      </c>
      <c r="AY394">
        <v>2.54</v>
      </c>
      <c r="AZ394">
        <v>1.68</v>
      </c>
      <c r="BA394">
        <v>2.89</v>
      </c>
      <c r="BB394">
        <v>2.35</v>
      </c>
      <c r="BC394">
        <v>-1.21</v>
      </c>
      <c r="BD394">
        <v>-0.12</v>
      </c>
      <c r="BE394">
        <v>10.93</v>
      </c>
      <c r="BF394">
        <v>16.93</v>
      </c>
      <c r="BG394" t="s">
        <v>418</v>
      </c>
    </row>
    <row r="395" spans="1:59" x14ac:dyDescent="0.25">
      <c r="A395" t="s">
        <v>377</v>
      </c>
      <c r="B395">
        <v>364</v>
      </c>
      <c r="C395" t="s">
        <v>378</v>
      </c>
      <c r="D395" t="s">
        <v>15</v>
      </c>
      <c r="E395" t="s">
        <v>425</v>
      </c>
      <c r="F395">
        <v>4</v>
      </c>
      <c r="G395">
        <v>4</v>
      </c>
      <c r="H395">
        <v>4.5</v>
      </c>
      <c r="I395">
        <v>21.4</v>
      </c>
      <c r="J395">
        <v>39.6</v>
      </c>
      <c r="K395">
        <v>14.3</v>
      </c>
      <c r="L395">
        <v>11.6</v>
      </c>
      <c r="M395">
        <v>10.5</v>
      </c>
      <c r="N395">
        <v>6.7</v>
      </c>
      <c r="O395">
        <v>12.2</v>
      </c>
      <c r="P395">
        <v>14.4</v>
      </c>
      <c r="Q395">
        <v>14.4</v>
      </c>
      <c r="R395">
        <v>5.4</v>
      </c>
      <c r="S395">
        <v>5.4</v>
      </c>
      <c r="T395">
        <v>1.4</v>
      </c>
      <c r="U395">
        <v>-0.6</v>
      </c>
      <c r="V395">
        <v>1.4</v>
      </c>
      <c r="W395">
        <v>3.7</v>
      </c>
      <c r="X395">
        <v>0.6</v>
      </c>
      <c r="Y395">
        <v>-0.3</v>
      </c>
      <c r="Z395">
        <v>8</v>
      </c>
      <c r="AA395">
        <v>9.1</v>
      </c>
      <c r="AB395">
        <v>3.7</v>
      </c>
      <c r="AC395">
        <v>2.5</v>
      </c>
      <c r="AD395">
        <v>0.1</v>
      </c>
      <c r="AE395">
        <v>3.3</v>
      </c>
      <c r="AF395">
        <v>6.6</v>
      </c>
      <c r="AG395">
        <v>-0.4</v>
      </c>
      <c r="AH395">
        <v>-2.5</v>
      </c>
      <c r="AI395">
        <v>0.5</v>
      </c>
      <c r="AJ395">
        <v>-1.1000000000000001</v>
      </c>
      <c r="AK395">
        <v>1</v>
      </c>
      <c r="AL395">
        <v>0.6</v>
      </c>
      <c r="AM395">
        <v>-0.7</v>
      </c>
      <c r="AN395">
        <v>4.7</v>
      </c>
      <c r="AO395">
        <v>5.4</v>
      </c>
      <c r="AP395">
        <v>3.6</v>
      </c>
      <c r="AQ395">
        <v>7.4</v>
      </c>
      <c r="AR395">
        <v>14.7</v>
      </c>
      <c r="AS395">
        <v>2.1</v>
      </c>
      <c r="AT395">
        <v>1.3</v>
      </c>
      <c r="AU395">
        <v>3.52</v>
      </c>
      <c r="AV395">
        <v>3.3</v>
      </c>
      <c r="AW395">
        <v>2</v>
      </c>
      <c r="AX395">
        <v>1.63</v>
      </c>
      <c r="AY395">
        <v>-1.21</v>
      </c>
      <c r="AZ395">
        <v>-0.61</v>
      </c>
      <c r="BA395">
        <v>2.4700000000000002</v>
      </c>
      <c r="BB395">
        <v>2.35</v>
      </c>
      <c r="BC395">
        <v>0.55000000000000004</v>
      </c>
      <c r="BD395">
        <v>1.66</v>
      </c>
      <c r="BE395">
        <v>2.35</v>
      </c>
      <c r="BG395" t="s">
        <v>426</v>
      </c>
    </row>
    <row r="396" spans="1:59" x14ac:dyDescent="0.25">
      <c r="A396" t="s">
        <v>28</v>
      </c>
      <c r="B396">
        <v>911</v>
      </c>
      <c r="C396" t="s">
        <v>29</v>
      </c>
      <c r="D396" t="s">
        <v>15</v>
      </c>
      <c r="E396" t="s">
        <v>425</v>
      </c>
      <c r="AD396">
        <v>4247.8</v>
      </c>
      <c r="AE396">
        <v>190.5</v>
      </c>
      <c r="AF396">
        <v>14.9</v>
      </c>
      <c r="AG396">
        <v>8.4</v>
      </c>
      <c r="AH396">
        <v>6.2</v>
      </c>
      <c r="AI396">
        <v>-5.6</v>
      </c>
      <c r="AJ396">
        <v>-5.9</v>
      </c>
      <c r="AK396">
        <v>4.7</v>
      </c>
      <c r="AL396">
        <v>2.2000000000000002</v>
      </c>
      <c r="AM396">
        <v>6.9</v>
      </c>
      <c r="AN396">
        <v>10</v>
      </c>
      <c r="AO396">
        <v>0.8</v>
      </c>
      <c r="AP396">
        <v>4.0999999999999996</v>
      </c>
      <c r="AQ396">
        <v>6.7</v>
      </c>
      <c r="AR396">
        <v>11.1</v>
      </c>
      <c r="AS396">
        <v>-0.9</v>
      </c>
      <c r="AT396">
        <v>9.4</v>
      </c>
      <c r="AU396">
        <v>12.3</v>
      </c>
      <c r="AV396">
        <v>1.99</v>
      </c>
      <c r="AW396">
        <v>5.81</v>
      </c>
      <c r="AX396">
        <v>0.51</v>
      </c>
      <c r="AY396">
        <v>27.85</v>
      </c>
      <c r="AZ396">
        <v>-22.03</v>
      </c>
      <c r="BA396">
        <v>3.99</v>
      </c>
      <c r="BB396">
        <v>2.34</v>
      </c>
      <c r="BC396">
        <v>1.87</v>
      </c>
      <c r="BD396">
        <v>0.27</v>
      </c>
      <c r="BE396">
        <v>11.21</v>
      </c>
      <c r="BF396">
        <v>13.31</v>
      </c>
      <c r="BG396" t="s">
        <v>428</v>
      </c>
    </row>
    <row r="397" spans="1:59" x14ac:dyDescent="0.25">
      <c r="A397" t="s">
        <v>36</v>
      </c>
      <c r="B397">
        <v>912</v>
      </c>
      <c r="C397" t="s">
        <v>37</v>
      </c>
      <c r="D397" t="s">
        <v>15</v>
      </c>
      <c r="E397" t="s">
        <v>16</v>
      </c>
      <c r="AA397">
        <v>106.6</v>
      </c>
      <c r="AB397">
        <v>917</v>
      </c>
      <c r="AC397">
        <v>1129.7</v>
      </c>
      <c r="AD397">
        <v>1664</v>
      </c>
      <c r="AE397">
        <v>411.76</v>
      </c>
      <c r="AF397">
        <v>19.8</v>
      </c>
      <c r="AG397">
        <v>3.67</v>
      </c>
      <c r="AH397">
        <v>-0.77</v>
      </c>
      <c r="AI397">
        <v>-8.52</v>
      </c>
      <c r="AJ397">
        <v>1.8</v>
      </c>
      <c r="AK397">
        <v>1.86</v>
      </c>
      <c r="AL397">
        <v>2.78</v>
      </c>
      <c r="AM397">
        <v>2.13</v>
      </c>
      <c r="AN397">
        <v>6.71</v>
      </c>
      <c r="AO397">
        <v>9.5399999999999991</v>
      </c>
      <c r="AP397">
        <v>8.23</v>
      </c>
      <c r="AQ397">
        <v>16.57</v>
      </c>
      <c r="AR397">
        <v>20.8</v>
      </c>
      <c r="AS397">
        <v>1.33</v>
      </c>
      <c r="AT397">
        <v>5.69</v>
      </c>
      <c r="AU397">
        <v>7.77</v>
      </c>
      <c r="AV397">
        <v>1.01</v>
      </c>
      <c r="AW397">
        <v>2.4300000000000002</v>
      </c>
      <c r="AX397">
        <v>1.43</v>
      </c>
      <c r="AY397">
        <v>4.03</v>
      </c>
      <c r="AZ397">
        <v>12.44</v>
      </c>
      <c r="BA397">
        <v>12.84</v>
      </c>
      <c r="BB397">
        <v>2.33</v>
      </c>
      <c r="BC397">
        <v>2.71</v>
      </c>
      <c r="BD397">
        <v>2.76</v>
      </c>
      <c r="BE397">
        <v>6.65</v>
      </c>
      <c r="BF397">
        <v>13.85</v>
      </c>
      <c r="BG397" t="s">
        <v>17</v>
      </c>
    </row>
    <row r="398" spans="1:59" x14ac:dyDescent="0.25">
      <c r="A398" t="s">
        <v>284</v>
      </c>
      <c r="B398">
        <v>293</v>
      </c>
      <c r="C398" t="s">
        <v>285</v>
      </c>
      <c r="D398" t="s">
        <v>15</v>
      </c>
      <c r="E398" t="s">
        <v>441</v>
      </c>
      <c r="AB398">
        <v>71.42</v>
      </c>
      <c r="AC398">
        <v>47.6</v>
      </c>
      <c r="AD398">
        <v>25.24</v>
      </c>
      <c r="AE398">
        <v>13.54</v>
      </c>
      <c r="AF398">
        <v>9.9700000000000006</v>
      </c>
      <c r="AG398">
        <v>8.81</v>
      </c>
      <c r="AH398">
        <v>6.74</v>
      </c>
      <c r="AI398">
        <v>6.54</v>
      </c>
      <c r="AJ398">
        <v>3.67</v>
      </c>
      <c r="AK398">
        <v>2.33</v>
      </c>
      <c r="AL398">
        <v>1.1200000000000001</v>
      </c>
      <c r="AM398">
        <v>0.99</v>
      </c>
      <c r="AN398">
        <v>1.08</v>
      </c>
      <c r="AO398">
        <v>1.1399999999999999</v>
      </c>
      <c r="AP398">
        <v>1.37</v>
      </c>
      <c r="AQ398">
        <v>1.95</v>
      </c>
      <c r="AR398">
        <v>4.57</v>
      </c>
      <c r="AS398">
        <v>4.3600000000000003</v>
      </c>
      <c r="AT398">
        <v>1.92</v>
      </c>
      <c r="AU398">
        <v>2.97</v>
      </c>
      <c r="AV398">
        <v>3.58</v>
      </c>
      <c r="AW398">
        <v>3.5</v>
      </c>
      <c r="AX398">
        <v>3.5</v>
      </c>
      <c r="AY398">
        <v>3.82</v>
      </c>
      <c r="AZ398">
        <v>4</v>
      </c>
      <c r="BA398">
        <v>2.97</v>
      </c>
      <c r="BB398">
        <v>2.33</v>
      </c>
      <c r="BC398">
        <v>2.39</v>
      </c>
      <c r="BD398">
        <v>1.78</v>
      </c>
      <c r="BE398">
        <v>2.4</v>
      </c>
      <c r="BF398">
        <v>5.51</v>
      </c>
      <c r="BG398" t="s">
        <v>442</v>
      </c>
    </row>
    <row r="399" spans="1:59" x14ac:dyDescent="0.25">
      <c r="A399" t="s">
        <v>101</v>
      </c>
      <c r="B399">
        <v>423</v>
      </c>
      <c r="C399" t="s">
        <v>102</v>
      </c>
      <c r="D399" t="s">
        <v>15</v>
      </c>
      <c r="E399" t="s">
        <v>462</v>
      </c>
      <c r="F399">
        <v>15.99</v>
      </c>
      <c r="Z399">
        <v>-11.24</v>
      </c>
      <c r="AA399">
        <v>17.23</v>
      </c>
      <c r="AD399">
        <v>30.54</v>
      </c>
      <c r="AK399">
        <v>2.2400000000000002</v>
      </c>
      <c r="AL399">
        <v>2.2200000000000002</v>
      </c>
      <c r="AM399">
        <v>3.19</v>
      </c>
      <c r="AN399">
        <v>4.05</v>
      </c>
      <c r="AO399">
        <v>5.24</v>
      </c>
      <c r="AP399">
        <v>5.13</v>
      </c>
      <c r="AQ399">
        <v>3.3</v>
      </c>
      <c r="AR399">
        <v>10.93</v>
      </c>
      <c r="AS399">
        <v>-1.66</v>
      </c>
      <c r="AT399">
        <v>3.74</v>
      </c>
      <c r="AU399">
        <v>5.04</v>
      </c>
      <c r="AV399">
        <v>6.86</v>
      </c>
      <c r="AW399">
        <v>-2.0499999999999998</v>
      </c>
      <c r="AX399">
        <v>-2.83</v>
      </c>
      <c r="AY399">
        <v>-5.14</v>
      </c>
      <c r="AZ399">
        <v>-4.12</v>
      </c>
      <c r="BA399">
        <v>3.09</v>
      </c>
      <c r="BB399">
        <v>2.33</v>
      </c>
      <c r="BC399">
        <v>2.46</v>
      </c>
      <c r="BD399">
        <v>-2.52</v>
      </c>
      <c r="BE399">
        <v>6.57</v>
      </c>
      <c r="BF399">
        <v>21.55</v>
      </c>
      <c r="BG399" t="s">
        <v>463</v>
      </c>
    </row>
    <row r="400" spans="1:59" x14ac:dyDescent="0.25">
      <c r="A400" t="s">
        <v>137</v>
      </c>
      <c r="B400">
        <v>112</v>
      </c>
      <c r="C400" t="s">
        <v>138</v>
      </c>
      <c r="D400" t="s">
        <v>15</v>
      </c>
      <c r="E400" t="s">
        <v>16</v>
      </c>
      <c r="F400">
        <v>6.37</v>
      </c>
      <c r="G400">
        <v>9.44</v>
      </c>
      <c r="H400">
        <v>7.07</v>
      </c>
      <c r="I400">
        <v>9.1999999999999993</v>
      </c>
      <c r="J400">
        <v>16.04</v>
      </c>
      <c r="K400">
        <v>24.21</v>
      </c>
      <c r="L400">
        <v>16.559999999999999</v>
      </c>
      <c r="M400">
        <v>15.84</v>
      </c>
      <c r="N400">
        <v>8.26</v>
      </c>
      <c r="O400">
        <v>13.42</v>
      </c>
      <c r="P400">
        <v>17.97</v>
      </c>
      <c r="Q400">
        <v>11.88</v>
      </c>
      <c r="R400">
        <v>8.6</v>
      </c>
      <c r="S400">
        <v>4.6100000000000003</v>
      </c>
      <c r="T400">
        <v>4.96</v>
      </c>
      <c r="U400">
        <v>6.07</v>
      </c>
      <c r="V400">
        <v>3.43</v>
      </c>
      <c r="W400">
        <v>4.1500000000000004</v>
      </c>
      <c r="X400">
        <v>4.21</v>
      </c>
      <c r="Y400">
        <v>5.81</v>
      </c>
      <c r="Z400">
        <v>8.0399999999999991</v>
      </c>
      <c r="AA400">
        <v>7.44</v>
      </c>
      <c r="AB400">
        <v>4.5599999999999996</v>
      </c>
      <c r="AC400">
        <v>2.58</v>
      </c>
      <c r="AD400">
        <v>2.2000000000000002</v>
      </c>
      <c r="AE400">
        <v>2.62</v>
      </c>
      <c r="AF400">
        <v>2.85</v>
      </c>
      <c r="AG400">
        <v>2.19</v>
      </c>
      <c r="AH400">
        <v>1.86</v>
      </c>
      <c r="AI400">
        <v>1.82</v>
      </c>
      <c r="AJ400">
        <v>1.1000000000000001</v>
      </c>
      <c r="AK400">
        <v>1.63</v>
      </c>
      <c r="AL400">
        <v>1.47</v>
      </c>
      <c r="AM400">
        <v>1.32</v>
      </c>
      <c r="AN400">
        <v>1.43</v>
      </c>
      <c r="AO400">
        <v>2.06</v>
      </c>
      <c r="AP400">
        <v>2.52</v>
      </c>
      <c r="AQ400">
        <v>2.33</v>
      </c>
      <c r="AR400">
        <v>3.48</v>
      </c>
      <c r="AS400">
        <v>1.97</v>
      </c>
      <c r="AT400">
        <v>2.5</v>
      </c>
      <c r="AU400">
        <v>3.88</v>
      </c>
      <c r="AV400">
        <v>2.56</v>
      </c>
      <c r="AW400">
        <v>2.29</v>
      </c>
      <c r="AX400">
        <v>1.43</v>
      </c>
      <c r="AY400">
        <v>0.4</v>
      </c>
      <c r="AZ400">
        <v>1</v>
      </c>
      <c r="BA400">
        <v>2.68</v>
      </c>
      <c r="BB400">
        <v>2.3199999999999998</v>
      </c>
      <c r="BC400">
        <v>1.79</v>
      </c>
      <c r="BD400">
        <v>0.99</v>
      </c>
      <c r="BE400">
        <v>2.5</v>
      </c>
      <c r="BF400">
        <v>7.9</v>
      </c>
      <c r="BG400" t="s">
        <v>17</v>
      </c>
    </row>
    <row r="401" spans="1:59" x14ac:dyDescent="0.25">
      <c r="A401" t="s">
        <v>139</v>
      </c>
      <c r="B401">
        <v>915</v>
      </c>
      <c r="C401" t="s">
        <v>140</v>
      </c>
      <c r="D401" t="s">
        <v>15</v>
      </c>
      <c r="E401" t="s">
        <v>425</v>
      </c>
      <c r="AE401">
        <v>139.9</v>
      </c>
      <c r="AF401">
        <v>33</v>
      </c>
      <c r="AG401">
        <v>4.7</v>
      </c>
      <c r="AH401">
        <v>3.9</v>
      </c>
      <c r="AI401">
        <v>18.5</v>
      </c>
      <c r="AJ401">
        <v>1.3</v>
      </c>
      <c r="AK401">
        <v>6.6</v>
      </c>
      <c r="AL401">
        <v>7.5</v>
      </c>
      <c r="AM401">
        <v>7.1</v>
      </c>
      <c r="AN401">
        <v>7.7</v>
      </c>
      <c r="AO401">
        <v>13.1</v>
      </c>
      <c r="AP401">
        <v>11.7</v>
      </c>
      <c r="AQ401">
        <v>9.8000000000000007</v>
      </c>
      <c r="AR401">
        <v>12.92</v>
      </c>
      <c r="AS401">
        <v>4.22</v>
      </c>
      <c r="AT401">
        <v>1.75</v>
      </c>
      <c r="AU401">
        <v>16.04</v>
      </c>
      <c r="AV401">
        <v>-4.49</v>
      </c>
      <c r="AW401">
        <v>-0.71</v>
      </c>
      <c r="AX401">
        <v>5.13</v>
      </c>
      <c r="AY401">
        <v>4.16</v>
      </c>
      <c r="AZ401">
        <v>1.65</v>
      </c>
      <c r="BA401">
        <v>6.77</v>
      </c>
      <c r="BB401">
        <v>2.3199999999999998</v>
      </c>
      <c r="BC401">
        <v>8.16</v>
      </c>
      <c r="BD401">
        <v>10.59</v>
      </c>
      <c r="BE401">
        <v>10.81</v>
      </c>
      <c r="BF401">
        <v>18.170000000000002</v>
      </c>
      <c r="BG401" t="s">
        <v>426</v>
      </c>
    </row>
    <row r="402" spans="1:59" x14ac:dyDescent="0.25">
      <c r="A402" t="s">
        <v>383</v>
      </c>
      <c r="B402">
        <v>846</v>
      </c>
      <c r="C402" t="s">
        <v>384</v>
      </c>
      <c r="D402" t="s">
        <v>15</v>
      </c>
      <c r="E402" t="s">
        <v>16</v>
      </c>
      <c r="F402">
        <v>1.5</v>
      </c>
      <c r="G402">
        <v>6.5</v>
      </c>
      <c r="H402">
        <v>8.8000000000000007</v>
      </c>
      <c r="I402">
        <v>6.4</v>
      </c>
      <c r="J402">
        <v>29.1</v>
      </c>
      <c r="K402">
        <v>3.7</v>
      </c>
      <c r="L402">
        <v>0.28999999999999998</v>
      </c>
      <c r="M402">
        <v>4.7300000000000004</v>
      </c>
      <c r="N402">
        <v>6.69</v>
      </c>
      <c r="O402">
        <v>3.39</v>
      </c>
      <c r="P402">
        <v>11.24</v>
      </c>
      <c r="Q402">
        <v>26.85</v>
      </c>
      <c r="R402">
        <v>6.67</v>
      </c>
      <c r="S402">
        <v>1.65</v>
      </c>
      <c r="T402">
        <v>5.52</v>
      </c>
      <c r="U402">
        <v>1.07</v>
      </c>
      <c r="V402">
        <v>4.7699999999999996</v>
      </c>
      <c r="W402">
        <v>16.04</v>
      </c>
      <c r="X402">
        <v>8.76</v>
      </c>
      <c r="Y402">
        <v>7.75</v>
      </c>
      <c r="Z402">
        <v>4.76</v>
      </c>
      <c r="AA402">
        <v>6.47</v>
      </c>
      <c r="AB402">
        <v>4.0599999999999996</v>
      </c>
      <c r="AC402">
        <v>3.57</v>
      </c>
      <c r="AD402">
        <v>2.2999999999999998</v>
      </c>
      <c r="AE402">
        <v>2.23</v>
      </c>
      <c r="AF402">
        <v>0.93</v>
      </c>
      <c r="AG402">
        <v>2.81</v>
      </c>
      <c r="AH402">
        <v>2.33</v>
      </c>
      <c r="AI402">
        <v>3.23</v>
      </c>
      <c r="AJ402">
        <v>2.5299999999999998</v>
      </c>
      <c r="AK402">
        <v>3.58</v>
      </c>
      <c r="AL402">
        <v>1.96</v>
      </c>
      <c r="AM402">
        <v>3.02</v>
      </c>
      <c r="AN402">
        <v>1.42</v>
      </c>
      <c r="AO402">
        <v>1.2</v>
      </c>
      <c r="AP402">
        <v>2.04</v>
      </c>
      <c r="AQ402">
        <v>3.93</v>
      </c>
      <c r="AR402">
        <v>4.84</v>
      </c>
      <c r="AS402">
        <v>4.3</v>
      </c>
      <c r="AT402">
        <v>2.76</v>
      </c>
      <c r="AU402">
        <v>0.87</v>
      </c>
      <c r="AV402">
        <v>1.35</v>
      </c>
      <c r="AW402">
        <v>1.46</v>
      </c>
      <c r="AX402">
        <v>0.8</v>
      </c>
      <c r="AY402">
        <v>2.48</v>
      </c>
      <c r="AZ402">
        <v>0.84</v>
      </c>
      <c r="BA402">
        <v>3.09</v>
      </c>
      <c r="BB402">
        <v>2.31</v>
      </c>
      <c r="BC402">
        <v>2.75</v>
      </c>
      <c r="BD402">
        <v>2.92</v>
      </c>
      <c r="BE402">
        <v>2.34</v>
      </c>
      <c r="BF402">
        <v>4.58</v>
      </c>
      <c r="BG402" t="s">
        <v>17</v>
      </c>
    </row>
    <row r="403" spans="1:59" x14ac:dyDescent="0.25">
      <c r="A403" t="s">
        <v>124</v>
      </c>
      <c r="B403">
        <v>939</v>
      </c>
      <c r="C403" t="s">
        <v>125</v>
      </c>
      <c r="D403" t="s">
        <v>15</v>
      </c>
      <c r="E403" t="s">
        <v>441</v>
      </c>
      <c r="AH403">
        <v>10.06</v>
      </c>
      <c r="AI403">
        <v>5.82</v>
      </c>
      <c r="AJ403">
        <v>3.89</v>
      </c>
      <c r="AK403">
        <v>4.09</v>
      </c>
      <c r="AL403">
        <v>2.92</v>
      </c>
      <c r="AM403">
        <v>2.41</v>
      </c>
      <c r="AN403">
        <v>1.22</v>
      </c>
      <c r="AO403">
        <v>1.87</v>
      </c>
      <c r="AP403">
        <v>3.31</v>
      </c>
      <c r="AQ403">
        <v>5.43</v>
      </c>
      <c r="AR403">
        <v>6.46</v>
      </c>
      <c r="AS403">
        <v>1.87</v>
      </c>
      <c r="AT403">
        <v>0.75</v>
      </c>
      <c r="AU403">
        <v>2.2999999999999998</v>
      </c>
      <c r="AV403">
        <v>2.2000000000000002</v>
      </c>
      <c r="AW403">
        <v>1.41</v>
      </c>
      <c r="AX403">
        <v>1</v>
      </c>
      <c r="AY403">
        <v>1.42</v>
      </c>
      <c r="AZ403">
        <v>1.33</v>
      </c>
      <c r="BA403">
        <v>2.12</v>
      </c>
      <c r="BB403">
        <v>2.2999999999999998</v>
      </c>
      <c r="BC403">
        <v>2.12</v>
      </c>
      <c r="BD403">
        <v>0.15</v>
      </c>
      <c r="BE403">
        <v>2.78</v>
      </c>
      <c r="BF403">
        <v>9.5</v>
      </c>
      <c r="BG403" t="s">
        <v>442</v>
      </c>
    </row>
    <row r="404" spans="1:59" x14ac:dyDescent="0.25">
      <c r="A404" t="s">
        <v>412</v>
      </c>
      <c r="B404">
        <v>537</v>
      </c>
      <c r="C404" t="s">
        <v>413</v>
      </c>
      <c r="D404" t="s">
        <v>15</v>
      </c>
      <c r="E404" t="s">
        <v>16</v>
      </c>
      <c r="AM404">
        <v>7.17</v>
      </c>
      <c r="AN404">
        <v>3.24</v>
      </c>
      <c r="AO404">
        <v>1.1100000000000001</v>
      </c>
      <c r="AP404">
        <v>3.94</v>
      </c>
      <c r="AQ404">
        <v>10.3</v>
      </c>
      <c r="AR404">
        <v>9.06</v>
      </c>
      <c r="AS404">
        <v>0.67</v>
      </c>
      <c r="AT404">
        <v>6.77</v>
      </c>
      <c r="AU404">
        <v>13.5</v>
      </c>
      <c r="AV404">
        <v>11.8</v>
      </c>
      <c r="AW404">
        <v>10.99</v>
      </c>
      <c r="AX404">
        <v>0.85</v>
      </c>
      <c r="AY404">
        <v>0.65</v>
      </c>
      <c r="AZ404">
        <v>-1.47</v>
      </c>
      <c r="BA404">
        <v>0.52</v>
      </c>
      <c r="BB404">
        <v>2.29</v>
      </c>
      <c r="BC404">
        <v>0.96</v>
      </c>
      <c r="BG404" t="s">
        <v>397</v>
      </c>
    </row>
    <row r="405" spans="1:59" x14ac:dyDescent="0.25">
      <c r="A405" t="s">
        <v>34</v>
      </c>
      <c r="B405">
        <v>122</v>
      </c>
      <c r="C405" t="s">
        <v>35</v>
      </c>
      <c r="D405" t="s">
        <v>15</v>
      </c>
      <c r="E405" t="s">
        <v>416</v>
      </c>
      <c r="F405">
        <v>6.8</v>
      </c>
      <c r="G405">
        <v>6.7</v>
      </c>
      <c r="H405">
        <v>4</v>
      </c>
      <c r="I405">
        <v>5.9</v>
      </c>
      <c r="J405">
        <v>15.4</v>
      </c>
      <c r="K405">
        <v>15.4</v>
      </c>
      <c r="L405">
        <v>5.8</v>
      </c>
      <c r="M405">
        <v>2.93</v>
      </c>
      <c r="N405">
        <v>2.4</v>
      </c>
      <c r="O405">
        <v>6.7</v>
      </c>
      <c r="P405">
        <v>19.7</v>
      </c>
      <c r="Q405">
        <v>19.7</v>
      </c>
      <c r="R405">
        <v>7.4</v>
      </c>
      <c r="S405">
        <v>-1.4</v>
      </c>
      <c r="T405">
        <v>7.5</v>
      </c>
      <c r="U405">
        <v>4</v>
      </c>
      <c r="V405">
        <v>-7.2</v>
      </c>
      <c r="W405">
        <v>-5.3</v>
      </c>
      <c r="X405">
        <v>-2.2000000000000002</v>
      </c>
      <c r="Y405">
        <v>-0.9</v>
      </c>
      <c r="Z405">
        <v>2.8</v>
      </c>
      <c r="AA405">
        <v>2</v>
      </c>
      <c r="AB405">
        <v>0.3</v>
      </c>
      <c r="AC405">
        <v>0.7</v>
      </c>
      <c r="AD405">
        <v>0.3</v>
      </c>
      <c r="AE405">
        <v>1</v>
      </c>
      <c r="AF405">
        <v>5.3</v>
      </c>
      <c r="AG405">
        <v>3.2</v>
      </c>
      <c r="AH405">
        <v>1.64</v>
      </c>
      <c r="AI405">
        <v>1.31</v>
      </c>
      <c r="AJ405">
        <v>3.1</v>
      </c>
      <c r="AK405">
        <v>3.12</v>
      </c>
      <c r="AL405">
        <v>0.85</v>
      </c>
      <c r="AM405">
        <v>1.34</v>
      </c>
      <c r="AN405">
        <v>3.56</v>
      </c>
      <c r="AO405">
        <v>5.43</v>
      </c>
      <c r="AP405">
        <v>4.28</v>
      </c>
      <c r="AQ405">
        <v>4.63</v>
      </c>
      <c r="AR405">
        <v>2.71</v>
      </c>
      <c r="AS405">
        <v>1.82</v>
      </c>
      <c r="AT405">
        <v>2.58</v>
      </c>
      <c r="AU405">
        <v>3.31</v>
      </c>
      <c r="AV405">
        <v>3.23</v>
      </c>
      <c r="AW405">
        <v>2.39</v>
      </c>
      <c r="AX405">
        <v>1.59</v>
      </c>
      <c r="AY405">
        <v>1.19</v>
      </c>
      <c r="AZ405">
        <v>0.83</v>
      </c>
      <c r="BA405">
        <v>1.73</v>
      </c>
      <c r="BB405">
        <v>2.2799999999999998</v>
      </c>
      <c r="BC405">
        <v>0.9</v>
      </c>
      <c r="BD405">
        <v>2.4</v>
      </c>
      <c r="BE405">
        <v>12.25</v>
      </c>
      <c r="BF405">
        <v>40.14</v>
      </c>
      <c r="BG405" t="s">
        <v>419</v>
      </c>
    </row>
    <row r="406" spans="1:59" x14ac:dyDescent="0.25">
      <c r="A406" t="s">
        <v>105</v>
      </c>
      <c r="B406">
        <v>134</v>
      </c>
      <c r="C406" t="s">
        <v>5</v>
      </c>
      <c r="D406" t="s">
        <v>15</v>
      </c>
      <c r="E406" t="s">
        <v>425</v>
      </c>
      <c r="F406">
        <v>2.4</v>
      </c>
      <c r="G406">
        <v>3.84</v>
      </c>
      <c r="H406">
        <v>5.71</v>
      </c>
      <c r="I406">
        <v>7.52</v>
      </c>
      <c r="J406">
        <v>4.76</v>
      </c>
      <c r="K406">
        <v>5.26</v>
      </c>
      <c r="L406">
        <v>4.59</v>
      </c>
      <c r="M406">
        <v>4.92</v>
      </c>
      <c r="N406">
        <v>1.42</v>
      </c>
      <c r="O406">
        <v>1.71</v>
      </c>
      <c r="P406">
        <v>4.03</v>
      </c>
      <c r="Q406">
        <v>4.8099999999999996</v>
      </c>
      <c r="R406">
        <v>6.18</v>
      </c>
      <c r="S406">
        <v>2.68</v>
      </c>
      <c r="T406">
        <v>1.45</v>
      </c>
      <c r="U406">
        <v>0.86</v>
      </c>
      <c r="V406">
        <v>0.62</v>
      </c>
      <c r="W406">
        <v>-0.53</v>
      </c>
      <c r="X406">
        <v>0.17</v>
      </c>
      <c r="Y406">
        <v>2.27</v>
      </c>
      <c r="Z406">
        <v>3</v>
      </c>
      <c r="AA406">
        <v>2.72</v>
      </c>
      <c r="AB406">
        <v>2.08</v>
      </c>
      <c r="AC406">
        <v>0.5</v>
      </c>
      <c r="AD406">
        <v>1.63</v>
      </c>
      <c r="AE406">
        <v>1</v>
      </c>
      <c r="AF406">
        <v>0.6</v>
      </c>
      <c r="AG406">
        <v>1.38</v>
      </c>
      <c r="AH406">
        <v>1.06</v>
      </c>
      <c r="AI406">
        <v>-1.27</v>
      </c>
      <c r="AJ406">
        <v>-0.71</v>
      </c>
      <c r="AK406">
        <v>4.4800000000000004</v>
      </c>
      <c r="AL406">
        <v>0.83</v>
      </c>
      <c r="AM406">
        <v>-0.16</v>
      </c>
      <c r="AN406">
        <v>-0.31</v>
      </c>
      <c r="AO406">
        <v>0.03</v>
      </c>
      <c r="AP406">
        <v>2.0299999999999998</v>
      </c>
      <c r="AQ406">
        <v>3.81</v>
      </c>
      <c r="AR406">
        <v>6.07</v>
      </c>
      <c r="AS406">
        <v>-1.3</v>
      </c>
      <c r="AT406">
        <v>1.25</v>
      </c>
      <c r="AU406">
        <v>2.77</v>
      </c>
      <c r="AV406">
        <v>3.38</v>
      </c>
      <c r="AW406">
        <v>3.89</v>
      </c>
      <c r="AX406">
        <v>1.01</v>
      </c>
      <c r="AY406">
        <v>0.6</v>
      </c>
      <c r="AZ406">
        <v>0.81</v>
      </c>
      <c r="BA406">
        <v>2.76</v>
      </c>
      <c r="BB406">
        <v>2.2799999999999998</v>
      </c>
      <c r="BC406">
        <v>1.2</v>
      </c>
      <c r="BD406">
        <v>2.2599999999999998</v>
      </c>
      <c r="BE406">
        <v>3.16</v>
      </c>
      <c r="BF406">
        <v>12.09</v>
      </c>
      <c r="BG406" t="s">
        <v>426</v>
      </c>
    </row>
    <row r="407" spans="1:59" x14ac:dyDescent="0.25">
      <c r="A407" t="s">
        <v>60</v>
      </c>
      <c r="B407">
        <v>218</v>
      </c>
      <c r="C407" t="s">
        <v>61</v>
      </c>
      <c r="D407" t="s">
        <v>15</v>
      </c>
      <c r="E407" t="s">
        <v>16</v>
      </c>
      <c r="F407">
        <v>3.96</v>
      </c>
      <c r="G407">
        <v>0</v>
      </c>
      <c r="H407">
        <v>5.56</v>
      </c>
      <c r="I407">
        <v>34.21</v>
      </c>
      <c r="J407">
        <v>41.18</v>
      </c>
      <c r="K407">
        <v>9.7200000000000006</v>
      </c>
      <c r="L407">
        <v>12.66</v>
      </c>
      <c r="M407">
        <v>7.87</v>
      </c>
      <c r="N407">
        <v>6.25</v>
      </c>
      <c r="O407">
        <v>20.59</v>
      </c>
      <c r="P407">
        <v>48.78</v>
      </c>
      <c r="Q407">
        <v>32.24</v>
      </c>
      <c r="R407">
        <v>126.45</v>
      </c>
      <c r="S407">
        <v>273.36</v>
      </c>
      <c r="T407">
        <v>1289.54</v>
      </c>
      <c r="U407">
        <v>11702.83</v>
      </c>
      <c r="V407">
        <v>273.55</v>
      </c>
      <c r="W407">
        <v>14.43</v>
      </c>
      <c r="X407">
        <v>15.99</v>
      </c>
      <c r="Y407">
        <v>15.25</v>
      </c>
      <c r="Z407">
        <v>17.18</v>
      </c>
      <c r="AA407">
        <v>21.44</v>
      </c>
      <c r="AB407">
        <v>12.04</v>
      </c>
      <c r="AC407">
        <v>8.51</v>
      </c>
      <c r="AD407">
        <v>7.87</v>
      </c>
      <c r="AE407">
        <v>10.19</v>
      </c>
      <c r="AF407">
        <v>12.43</v>
      </c>
      <c r="AG407">
        <v>4.7</v>
      </c>
      <c r="AH407">
        <v>7.67</v>
      </c>
      <c r="AI407">
        <v>2.16</v>
      </c>
      <c r="AJ407">
        <v>4.6100000000000003</v>
      </c>
      <c r="AK407">
        <v>1.6</v>
      </c>
      <c r="AL407">
        <v>0.93</v>
      </c>
      <c r="AM407">
        <v>3.34</v>
      </c>
      <c r="AN407">
        <v>4.4400000000000004</v>
      </c>
      <c r="AO407">
        <v>5.4</v>
      </c>
      <c r="AP407">
        <v>2.33</v>
      </c>
      <c r="AQ407">
        <v>8.7100000000000009</v>
      </c>
      <c r="AR407">
        <v>14.01</v>
      </c>
      <c r="AS407">
        <v>3.34</v>
      </c>
      <c r="AT407">
        <v>2.5</v>
      </c>
      <c r="AU407">
        <v>9.8800000000000008</v>
      </c>
      <c r="AV407">
        <v>4.51</v>
      </c>
      <c r="AW407">
        <v>5.74</v>
      </c>
      <c r="AX407">
        <v>5.76</v>
      </c>
      <c r="AY407">
        <v>4.0599999999999996</v>
      </c>
      <c r="AZ407">
        <v>3.63</v>
      </c>
      <c r="BA407">
        <v>2.82</v>
      </c>
      <c r="BB407">
        <v>2.27</v>
      </c>
      <c r="BC407">
        <v>1.84</v>
      </c>
      <c r="BD407">
        <v>0.94</v>
      </c>
      <c r="BE407">
        <v>0.74</v>
      </c>
      <c r="BF407">
        <v>1.75</v>
      </c>
      <c r="BG407" t="s">
        <v>17</v>
      </c>
    </row>
    <row r="408" spans="1:59" x14ac:dyDescent="0.25">
      <c r="A408" t="s">
        <v>76</v>
      </c>
      <c r="B408">
        <v>156</v>
      </c>
      <c r="C408" t="s">
        <v>1</v>
      </c>
      <c r="D408" t="s">
        <v>15</v>
      </c>
      <c r="E408" t="s">
        <v>16</v>
      </c>
      <c r="F408">
        <v>3.37</v>
      </c>
      <c r="G408">
        <v>2.7</v>
      </c>
      <c r="H408">
        <v>4.99</v>
      </c>
      <c r="I408">
        <v>7.49</v>
      </c>
      <c r="J408">
        <v>11</v>
      </c>
      <c r="K408">
        <v>10.67</v>
      </c>
      <c r="L408">
        <v>7.54</v>
      </c>
      <c r="M408">
        <v>7.98</v>
      </c>
      <c r="N408">
        <v>8.9700000000000006</v>
      </c>
      <c r="O408">
        <v>9.14</v>
      </c>
      <c r="P408">
        <v>10.130000000000001</v>
      </c>
      <c r="Q408">
        <v>12.47</v>
      </c>
      <c r="R408">
        <v>10.77</v>
      </c>
      <c r="S408">
        <v>5.86</v>
      </c>
      <c r="T408">
        <v>4.3</v>
      </c>
      <c r="U408">
        <v>3.96</v>
      </c>
      <c r="V408">
        <v>4.1900000000000004</v>
      </c>
      <c r="W408">
        <v>4.3600000000000003</v>
      </c>
      <c r="X408">
        <v>4.03</v>
      </c>
      <c r="Y408">
        <v>4.9800000000000004</v>
      </c>
      <c r="Z408">
        <v>4.78</v>
      </c>
      <c r="AA408">
        <v>5.63</v>
      </c>
      <c r="AB408">
        <v>1.49</v>
      </c>
      <c r="AC408">
        <v>1.87</v>
      </c>
      <c r="AD408">
        <v>0.17</v>
      </c>
      <c r="AE408">
        <v>2.15</v>
      </c>
      <c r="AF408">
        <v>1.57</v>
      </c>
      <c r="AG408">
        <v>1.62</v>
      </c>
      <c r="AH408">
        <v>1</v>
      </c>
      <c r="AI408">
        <v>1.73</v>
      </c>
      <c r="AJ408">
        <v>2.72</v>
      </c>
      <c r="AK408">
        <v>2.5299999999999998</v>
      </c>
      <c r="AL408">
        <v>2.2599999999999998</v>
      </c>
      <c r="AM408">
        <v>2.76</v>
      </c>
      <c r="AN408">
        <v>1.86</v>
      </c>
      <c r="AO408">
        <v>2.21</v>
      </c>
      <c r="AP408">
        <v>2</v>
      </c>
      <c r="AQ408">
        <v>2.14</v>
      </c>
      <c r="AR408">
        <v>2.37</v>
      </c>
      <c r="AS408">
        <v>0.3</v>
      </c>
      <c r="AT408">
        <v>1.78</v>
      </c>
      <c r="AU408">
        <v>2.91</v>
      </c>
      <c r="AV408">
        <v>1.52</v>
      </c>
      <c r="AW408">
        <v>0.94</v>
      </c>
      <c r="AX408">
        <v>1.91</v>
      </c>
      <c r="AY408">
        <v>1.1299999999999999</v>
      </c>
      <c r="AZ408">
        <v>1.43</v>
      </c>
      <c r="BA408">
        <v>1.6</v>
      </c>
      <c r="BB408">
        <v>2.27</v>
      </c>
      <c r="BC408">
        <v>1.95</v>
      </c>
      <c r="BD408">
        <v>0.72</v>
      </c>
      <c r="BE408">
        <v>3.4</v>
      </c>
      <c r="BF408">
        <v>6.8</v>
      </c>
      <c r="BG408" t="s">
        <v>17</v>
      </c>
    </row>
    <row r="409" spans="1:59" x14ac:dyDescent="0.25">
      <c r="A409" t="s">
        <v>81</v>
      </c>
      <c r="B409">
        <v>924</v>
      </c>
      <c r="C409" t="s">
        <v>82</v>
      </c>
      <c r="D409" t="s">
        <v>15</v>
      </c>
      <c r="E409" t="s">
        <v>416</v>
      </c>
      <c r="K409">
        <v>-0.1</v>
      </c>
      <c r="L409">
        <v>-0.1</v>
      </c>
      <c r="M409">
        <v>0.1</v>
      </c>
      <c r="N409">
        <v>0.1</v>
      </c>
      <c r="O409">
        <v>0.2</v>
      </c>
      <c r="P409">
        <v>0.2</v>
      </c>
      <c r="Q409">
        <v>0.6</v>
      </c>
      <c r="R409">
        <v>0.8</v>
      </c>
      <c r="S409">
        <v>1</v>
      </c>
      <c r="T409">
        <v>2.2000000000000002</v>
      </c>
      <c r="U409">
        <v>4</v>
      </c>
      <c r="V409">
        <v>3.9</v>
      </c>
      <c r="W409">
        <v>3.6</v>
      </c>
      <c r="X409">
        <v>16.100000000000001</v>
      </c>
      <c r="Y409">
        <v>27.4</v>
      </c>
      <c r="Z409">
        <v>7.1</v>
      </c>
      <c r="AA409">
        <v>15.6</v>
      </c>
      <c r="AB409">
        <v>21.7</v>
      </c>
      <c r="AC409">
        <v>16.899999999999999</v>
      </c>
      <c r="AK409">
        <v>2.5</v>
      </c>
      <c r="AL409">
        <v>-0.05</v>
      </c>
      <c r="AM409">
        <v>2.17</v>
      </c>
      <c r="AN409">
        <v>4.9800000000000004</v>
      </c>
      <c r="AO409">
        <v>5.42</v>
      </c>
      <c r="AP409">
        <v>4.7300000000000004</v>
      </c>
      <c r="AQ409">
        <v>4.38</v>
      </c>
      <c r="AR409">
        <v>5.6</v>
      </c>
      <c r="AS409">
        <v>-3.5</v>
      </c>
      <c r="AT409">
        <v>4.3499999999999996</v>
      </c>
      <c r="AU409">
        <v>5.48</v>
      </c>
      <c r="AV409">
        <v>2.1</v>
      </c>
      <c r="AW409">
        <v>2.88</v>
      </c>
      <c r="AX409">
        <v>2.1</v>
      </c>
      <c r="AY409">
        <v>0.65</v>
      </c>
      <c r="AZ409">
        <v>1.27</v>
      </c>
      <c r="BA409">
        <v>2.63</v>
      </c>
      <c r="BB409">
        <v>2.2599999999999998</v>
      </c>
      <c r="BC409">
        <v>1.3</v>
      </c>
      <c r="BD409">
        <v>-1.57</v>
      </c>
      <c r="BE409">
        <v>1.9</v>
      </c>
      <c r="BF409">
        <v>3.1</v>
      </c>
      <c r="BG409" t="s">
        <v>419</v>
      </c>
    </row>
    <row r="410" spans="1:59" x14ac:dyDescent="0.25">
      <c r="A410" t="s">
        <v>194</v>
      </c>
      <c r="B410">
        <v>917</v>
      </c>
      <c r="C410" t="s">
        <v>195</v>
      </c>
      <c r="D410" t="s">
        <v>15</v>
      </c>
      <c r="E410" t="s">
        <v>416</v>
      </c>
      <c r="AC410">
        <v>1000</v>
      </c>
      <c r="AD410">
        <v>82.5</v>
      </c>
      <c r="AE410">
        <v>11.9</v>
      </c>
      <c r="AF410">
        <v>26.4</v>
      </c>
      <c r="AG410">
        <v>22.7</v>
      </c>
      <c r="AH410">
        <v>20.6</v>
      </c>
      <c r="AI410">
        <v>44.3</v>
      </c>
      <c r="AJ410">
        <v>33.299999999999997</v>
      </c>
      <c r="AK410">
        <v>24.5</v>
      </c>
      <c r="AL410">
        <v>20.3</v>
      </c>
      <c r="AM410">
        <v>2.2000000000000002</v>
      </c>
      <c r="AN410">
        <v>7.11</v>
      </c>
      <c r="AO410">
        <v>8.5399999999999991</v>
      </c>
      <c r="AP410">
        <v>7.33</v>
      </c>
      <c r="AQ410">
        <v>13.14</v>
      </c>
      <c r="AR410">
        <v>27.36</v>
      </c>
      <c r="AS410">
        <v>19.149999999999999</v>
      </c>
      <c r="AT410">
        <v>13.25</v>
      </c>
      <c r="AU410">
        <v>1.55</v>
      </c>
      <c r="AV410">
        <v>6.25</v>
      </c>
      <c r="AW410">
        <v>1.9</v>
      </c>
      <c r="AX410">
        <v>3.35</v>
      </c>
      <c r="AY410">
        <v>16.260000000000002</v>
      </c>
      <c r="AZ410">
        <v>5.05</v>
      </c>
      <c r="BA410">
        <v>-1.68</v>
      </c>
      <c r="BB410">
        <v>2.2599999999999998</v>
      </c>
      <c r="BC410">
        <v>0.44</v>
      </c>
      <c r="BD410">
        <v>3.48</v>
      </c>
      <c r="BE410">
        <v>5.36</v>
      </c>
      <c r="BF410">
        <v>6.86</v>
      </c>
      <c r="BG410" t="s">
        <v>419</v>
      </c>
    </row>
    <row r="411" spans="1:59" x14ac:dyDescent="0.25">
      <c r="A411" t="s">
        <v>223</v>
      </c>
      <c r="B411">
        <v>941</v>
      </c>
      <c r="C411" t="s">
        <v>224</v>
      </c>
      <c r="D411" t="s">
        <v>15</v>
      </c>
      <c r="E411" t="s">
        <v>441</v>
      </c>
      <c r="AF411">
        <v>21.13</v>
      </c>
      <c r="AG411">
        <v>16.670000000000002</v>
      </c>
      <c r="AH411">
        <v>6.82</v>
      </c>
      <c r="AI411">
        <v>2.2599999999999998</v>
      </c>
      <c r="AJ411">
        <v>0.74</v>
      </c>
      <c r="AK411">
        <v>0.62</v>
      </c>
      <c r="AL411">
        <v>1.64</v>
      </c>
      <c r="AM411">
        <v>0.76</v>
      </c>
      <c r="AN411">
        <v>4.42</v>
      </c>
      <c r="AO411">
        <v>4.32</v>
      </c>
      <c r="AP411">
        <v>4.75</v>
      </c>
      <c r="AQ411">
        <v>8.4499999999999993</v>
      </c>
      <c r="AR411">
        <v>12.16</v>
      </c>
      <c r="AS411">
        <v>5.38</v>
      </c>
      <c r="AT411">
        <v>-2.19</v>
      </c>
      <c r="AU411">
        <v>0.81</v>
      </c>
      <c r="AV411">
        <v>0.36</v>
      </c>
      <c r="AW411">
        <v>0.16</v>
      </c>
      <c r="AX411">
        <v>1.83</v>
      </c>
      <c r="AY411">
        <v>1.81</v>
      </c>
      <c r="AZ411">
        <v>1.55</v>
      </c>
      <c r="BA411">
        <v>1.6</v>
      </c>
      <c r="BB411">
        <v>2.25</v>
      </c>
      <c r="BC411">
        <v>2.78</v>
      </c>
      <c r="BD411">
        <v>1.22</v>
      </c>
      <c r="BE411">
        <v>1.88</v>
      </c>
      <c r="BF411">
        <v>6.85</v>
      </c>
      <c r="BG411" t="s">
        <v>443</v>
      </c>
    </row>
    <row r="412" spans="1:59" x14ac:dyDescent="0.25">
      <c r="A412" t="s">
        <v>206</v>
      </c>
      <c r="B412">
        <v>544</v>
      </c>
      <c r="C412" t="s">
        <v>446</v>
      </c>
      <c r="D412" t="s">
        <v>15</v>
      </c>
      <c r="E412" t="s">
        <v>441</v>
      </c>
      <c r="AV412">
        <v>3.54</v>
      </c>
      <c r="AW412">
        <v>3.84</v>
      </c>
      <c r="AX412">
        <v>2.81</v>
      </c>
      <c r="AY412">
        <v>1.86</v>
      </c>
      <c r="AZ412">
        <v>1.08</v>
      </c>
      <c r="BA412">
        <v>0.95</v>
      </c>
      <c r="BB412">
        <v>2.2400000000000002</v>
      </c>
      <c r="BC412">
        <v>2.08</v>
      </c>
      <c r="BD412">
        <v>2.27</v>
      </c>
      <c r="BE412">
        <v>3.82</v>
      </c>
      <c r="BG412" t="s">
        <v>442</v>
      </c>
    </row>
    <row r="413" spans="1:59" x14ac:dyDescent="0.25">
      <c r="A413" t="s">
        <v>144</v>
      </c>
      <c r="B413">
        <v>648</v>
      </c>
      <c r="C413" t="s">
        <v>145</v>
      </c>
      <c r="D413" t="s">
        <v>15</v>
      </c>
      <c r="E413" t="s">
        <v>462</v>
      </c>
      <c r="AT413">
        <v>9.9499999999999993</v>
      </c>
      <c r="AU413">
        <v>6.67</v>
      </c>
      <c r="AV413">
        <v>2.83</v>
      </c>
      <c r="AW413">
        <v>3.7</v>
      </c>
      <c r="AZ413">
        <v>4.2300000000000004</v>
      </c>
      <c r="BA413">
        <v>1.96</v>
      </c>
      <c r="BB413">
        <v>2.2400000000000002</v>
      </c>
      <c r="BC413">
        <v>6.24</v>
      </c>
      <c r="BD413">
        <v>1.06</v>
      </c>
      <c r="BE413">
        <v>14.21</v>
      </c>
      <c r="BF413">
        <v>16.37</v>
      </c>
      <c r="BG413" t="s">
        <v>463</v>
      </c>
    </row>
    <row r="414" spans="1:59" x14ac:dyDescent="0.25">
      <c r="A414" t="s">
        <v>52</v>
      </c>
      <c r="B414">
        <v>313</v>
      </c>
      <c r="C414" t="s">
        <v>53</v>
      </c>
      <c r="D414" t="s">
        <v>15</v>
      </c>
      <c r="E414" t="s">
        <v>16</v>
      </c>
      <c r="F414">
        <v>6.15</v>
      </c>
      <c r="G414">
        <v>4.6100000000000003</v>
      </c>
      <c r="H414">
        <v>6.83</v>
      </c>
      <c r="I414">
        <v>5.48</v>
      </c>
      <c r="J414">
        <v>13.07</v>
      </c>
      <c r="K414">
        <v>10.36</v>
      </c>
      <c r="L414">
        <v>4.26</v>
      </c>
      <c r="M414">
        <v>3.19</v>
      </c>
      <c r="N414">
        <v>6.11</v>
      </c>
      <c r="O414">
        <v>9.09</v>
      </c>
      <c r="P414">
        <v>12.23</v>
      </c>
      <c r="Q414">
        <v>11.05</v>
      </c>
      <c r="R414">
        <v>6.1</v>
      </c>
      <c r="S414">
        <v>4</v>
      </c>
      <c r="T414">
        <v>3.97</v>
      </c>
      <c r="U414">
        <v>4.62</v>
      </c>
      <c r="V414">
        <v>5.41</v>
      </c>
      <c r="W414">
        <v>5.99</v>
      </c>
      <c r="X414">
        <v>4.05</v>
      </c>
      <c r="Y414">
        <v>5.41</v>
      </c>
      <c r="Z414">
        <v>4.63</v>
      </c>
      <c r="AA414">
        <v>7.3</v>
      </c>
      <c r="AB414">
        <v>5.58</v>
      </c>
      <c r="AC414">
        <v>2.75</v>
      </c>
      <c r="AD414">
        <v>1.37</v>
      </c>
      <c r="AE414">
        <v>2.02</v>
      </c>
      <c r="AF414">
        <v>1.26</v>
      </c>
      <c r="AG414">
        <v>0.56000000000000005</v>
      </c>
      <c r="AH414">
        <v>1.21</v>
      </c>
      <c r="AI414">
        <v>1.1200000000000001</v>
      </c>
      <c r="AJ414">
        <v>1.73</v>
      </c>
      <c r="AK414">
        <v>2.36</v>
      </c>
      <c r="AL414">
        <v>1.5</v>
      </c>
      <c r="AM414">
        <v>3.66</v>
      </c>
      <c r="AN414">
        <v>1.1599999999999999</v>
      </c>
      <c r="AO414">
        <v>1.82</v>
      </c>
      <c r="AP414">
        <v>1.96</v>
      </c>
      <c r="AQ414">
        <v>2.41</v>
      </c>
      <c r="AR414">
        <v>4.43</v>
      </c>
      <c r="AS414">
        <v>1.67</v>
      </c>
      <c r="AT414">
        <v>1.62</v>
      </c>
      <c r="AU414">
        <v>3.2</v>
      </c>
      <c r="AV414">
        <v>1.97</v>
      </c>
      <c r="AW414">
        <v>0.72</v>
      </c>
      <c r="AX414">
        <v>1.51</v>
      </c>
      <c r="AY414">
        <v>1.87</v>
      </c>
      <c r="AZ414">
        <v>-0.35</v>
      </c>
      <c r="BA414">
        <v>1.55</v>
      </c>
      <c r="BB414">
        <v>2.23</v>
      </c>
      <c r="BC414">
        <v>1.34</v>
      </c>
      <c r="BD414">
        <v>0.04</v>
      </c>
      <c r="BE414">
        <v>2.91</v>
      </c>
      <c r="BF414">
        <v>5.66</v>
      </c>
      <c r="BG414" t="s">
        <v>17</v>
      </c>
    </row>
    <row r="415" spans="1:59" x14ac:dyDescent="0.25">
      <c r="A415" t="s">
        <v>325</v>
      </c>
      <c r="B415">
        <v>942</v>
      </c>
      <c r="C415" t="s">
        <v>326</v>
      </c>
      <c r="D415" t="s">
        <v>15</v>
      </c>
      <c r="E415" t="s">
        <v>462</v>
      </c>
      <c r="AK415">
        <v>87.26</v>
      </c>
      <c r="AL415">
        <v>10.68</v>
      </c>
      <c r="AM415">
        <v>5.89</v>
      </c>
      <c r="AN415">
        <v>9.5500000000000007</v>
      </c>
      <c r="AO415">
        <v>11.91</v>
      </c>
      <c r="AP415">
        <v>12.16</v>
      </c>
      <c r="AQ415">
        <v>6.24</v>
      </c>
      <c r="AR415">
        <v>13.03</v>
      </c>
      <c r="AS415">
        <v>5.55</v>
      </c>
      <c r="AT415">
        <v>12.7</v>
      </c>
      <c r="AU415">
        <v>14.75</v>
      </c>
      <c r="AV415">
        <v>5.58</v>
      </c>
      <c r="AW415">
        <v>3.08</v>
      </c>
      <c r="AX415">
        <v>0.93</v>
      </c>
      <c r="AY415">
        <v>0.28999999999999998</v>
      </c>
      <c r="AZ415">
        <v>-0.42</v>
      </c>
      <c r="BA415">
        <v>3.17</v>
      </c>
      <c r="BB415">
        <v>2.23</v>
      </c>
      <c r="BC415">
        <v>0.63</v>
      </c>
      <c r="BD415">
        <v>-1.19</v>
      </c>
      <c r="BE415">
        <v>8.6199999999999992</v>
      </c>
      <c r="BF415">
        <v>15.98</v>
      </c>
      <c r="BG415" t="s">
        <v>463</v>
      </c>
    </row>
    <row r="416" spans="1:59" x14ac:dyDescent="0.25">
      <c r="A416" t="s">
        <v>97</v>
      </c>
      <c r="B416">
        <v>238</v>
      </c>
      <c r="C416" t="s">
        <v>98</v>
      </c>
      <c r="D416" t="s">
        <v>15</v>
      </c>
      <c r="E416" t="s">
        <v>16</v>
      </c>
      <c r="F416">
        <v>4.6500000000000004</v>
      </c>
      <c r="G416">
        <v>3.08</v>
      </c>
      <c r="H416">
        <v>4.5999999999999996</v>
      </c>
      <c r="I416">
        <v>15.21</v>
      </c>
      <c r="J416">
        <v>30.07</v>
      </c>
      <c r="K416">
        <v>17.37</v>
      </c>
      <c r="L416">
        <v>3.49</v>
      </c>
      <c r="M416">
        <v>4.16</v>
      </c>
      <c r="N416">
        <v>6.04</v>
      </c>
      <c r="O416">
        <v>9.16</v>
      </c>
      <c r="P416">
        <v>18.14</v>
      </c>
      <c r="Q416">
        <v>37.04</v>
      </c>
      <c r="R416">
        <v>90.11</v>
      </c>
      <c r="S416">
        <v>32.630000000000003</v>
      </c>
      <c r="T416">
        <v>11.95</v>
      </c>
      <c r="U416">
        <v>15.06</v>
      </c>
      <c r="V416">
        <v>11.83</v>
      </c>
      <c r="W416">
        <v>16.850000000000001</v>
      </c>
      <c r="X416">
        <v>20.83</v>
      </c>
      <c r="Y416">
        <v>16.510000000000002</v>
      </c>
      <c r="Z416">
        <v>19.05</v>
      </c>
      <c r="AA416">
        <v>28.71</v>
      </c>
      <c r="AB416">
        <v>21.79</v>
      </c>
      <c r="AC416">
        <v>9.7799999999999994</v>
      </c>
      <c r="AD416">
        <v>13.54</v>
      </c>
      <c r="AE416">
        <v>23.19</v>
      </c>
      <c r="AF416">
        <v>17.510000000000002</v>
      </c>
      <c r="AG416">
        <v>13.25</v>
      </c>
      <c r="AH416">
        <v>11.66</v>
      </c>
      <c r="AI416">
        <v>10.050000000000001</v>
      </c>
      <c r="AJ416">
        <v>10.96</v>
      </c>
      <c r="AK416">
        <v>11.26</v>
      </c>
      <c r="AL416">
        <v>9.17</v>
      </c>
      <c r="AM416">
        <v>9.4499999999999993</v>
      </c>
      <c r="AN416">
        <v>12.31</v>
      </c>
      <c r="AO416">
        <v>13.8</v>
      </c>
      <c r="AP416">
        <v>11.47</v>
      </c>
      <c r="AQ416">
        <v>9.36</v>
      </c>
      <c r="AR416">
        <v>13.42</v>
      </c>
      <c r="AS416">
        <v>7.84</v>
      </c>
      <c r="AT416">
        <v>5.66</v>
      </c>
      <c r="AU416">
        <v>4.88</v>
      </c>
      <c r="AV416">
        <v>4.5</v>
      </c>
      <c r="AW416">
        <v>5.23</v>
      </c>
      <c r="AX416">
        <v>4.5199999999999996</v>
      </c>
      <c r="AY416">
        <v>0.8</v>
      </c>
      <c r="AZ416">
        <v>-0.02</v>
      </c>
      <c r="BA416">
        <v>1.63</v>
      </c>
      <c r="BB416">
        <v>2.2200000000000002</v>
      </c>
      <c r="BC416">
        <v>2.1</v>
      </c>
      <c r="BD416">
        <v>0.72</v>
      </c>
      <c r="BE416">
        <v>1.73</v>
      </c>
      <c r="BF416">
        <v>8.2799999999999994</v>
      </c>
      <c r="BG416" t="s">
        <v>17</v>
      </c>
    </row>
    <row r="417" spans="1:59" x14ac:dyDescent="0.25">
      <c r="A417" t="s">
        <v>221</v>
      </c>
      <c r="B417">
        <v>137</v>
      </c>
      <c r="C417" t="s">
        <v>222</v>
      </c>
      <c r="D417" t="s">
        <v>15</v>
      </c>
      <c r="E417" t="s">
        <v>425</v>
      </c>
      <c r="F417">
        <v>5.0999999999999996</v>
      </c>
      <c r="G417">
        <v>3.53</v>
      </c>
      <c r="H417">
        <v>6.7</v>
      </c>
      <c r="I417">
        <v>7.13</v>
      </c>
      <c r="J417">
        <v>9</v>
      </c>
      <c r="K417">
        <v>11.27</v>
      </c>
      <c r="L417">
        <v>12.13</v>
      </c>
      <c r="M417">
        <v>4.03</v>
      </c>
      <c r="N417">
        <v>1.54</v>
      </c>
      <c r="O417">
        <v>2.63</v>
      </c>
      <c r="P417">
        <v>3.6</v>
      </c>
      <c r="Q417">
        <v>8.35</v>
      </c>
      <c r="R417">
        <v>10.61</v>
      </c>
      <c r="S417">
        <v>7.95</v>
      </c>
      <c r="T417">
        <v>7.32</v>
      </c>
      <c r="U417">
        <v>3.64</v>
      </c>
      <c r="V417">
        <v>2.87</v>
      </c>
      <c r="W417">
        <v>-1.34</v>
      </c>
      <c r="X417">
        <v>1.1000000000000001</v>
      </c>
      <c r="Y417">
        <v>3.32</v>
      </c>
      <c r="Z417">
        <v>3.23</v>
      </c>
      <c r="AA417">
        <v>3.1</v>
      </c>
      <c r="AB417">
        <v>0.74</v>
      </c>
      <c r="AC417">
        <v>-0.28999999999999998</v>
      </c>
      <c r="AD417">
        <v>1.78</v>
      </c>
      <c r="AE417">
        <v>2.44</v>
      </c>
      <c r="AF417">
        <v>0.84</v>
      </c>
      <c r="AG417">
        <v>1.05</v>
      </c>
      <c r="AH417">
        <v>2.68</v>
      </c>
      <c r="AI417">
        <v>1.21</v>
      </c>
      <c r="AJ417">
        <v>2.04</v>
      </c>
      <c r="AK417">
        <v>4.7699999999999996</v>
      </c>
      <c r="AL417">
        <v>3.91</v>
      </c>
      <c r="AM417">
        <v>1.93</v>
      </c>
      <c r="AN417">
        <v>1.83</v>
      </c>
      <c r="AO417">
        <v>1.64</v>
      </c>
      <c r="AP417">
        <v>2.37</v>
      </c>
      <c r="AQ417">
        <v>3.36</v>
      </c>
      <c r="AR417">
        <v>5.37</v>
      </c>
      <c r="AS417">
        <v>1.43</v>
      </c>
      <c r="AT417">
        <v>0.87</v>
      </c>
      <c r="AU417">
        <v>2.56</v>
      </c>
      <c r="AV417">
        <v>2.57</v>
      </c>
      <c r="AW417">
        <v>3.65</v>
      </c>
      <c r="AX417">
        <v>0.56000000000000005</v>
      </c>
      <c r="AY417">
        <v>0.77</v>
      </c>
      <c r="AZ417">
        <v>1.53</v>
      </c>
      <c r="BA417">
        <v>2.82</v>
      </c>
      <c r="BB417">
        <v>2.21</v>
      </c>
      <c r="BC417">
        <v>1.4</v>
      </c>
      <c r="BD417">
        <v>2.73</v>
      </c>
      <c r="BE417">
        <v>0.9</v>
      </c>
      <c r="BF417">
        <v>6.64</v>
      </c>
      <c r="BG417" t="s">
        <v>426</v>
      </c>
    </row>
    <row r="418" spans="1:59" x14ac:dyDescent="0.25">
      <c r="A418" t="s">
        <v>395</v>
      </c>
      <c r="B418">
        <v>284</v>
      </c>
      <c r="C418" t="s">
        <v>396</v>
      </c>
      <c r="D418" t="s">
        <v>15</v>
      </c>
      <c r="E418" t="s">
        <v>416</v>
      </c>
      <c r="AW418">
        <v>-0.1</v>
      </c>
      <c r="AX418">
        <v>1.4</v>
      </c>
      <c r="AY418">
        <v>0.6</v>
      </c>
      <c r="AZ418">
        <v>-0.6</v>
      </c>
      <c r="BA418">
        <v>1.7</v>
      </c>
      <c r="BB418">
        <v>2.2000000000000002</v>
      </c>
      <c r="BC418">
        <v>-0.1</v>
      </c>
      <c r="BD418">
        <v>-1</v>
      </c>
      <c r="BE418">
        <v>0.9</v>
      </c>
      <c r="BG418" t="s">
        <v>423</v>
      </c>
    </row>
    <row r="419" spans="1:59" x14ac:dyDescent="0.25">
      <c r="A419" t="s">
        <v>48</v>
      </c>
      <c r="B419">
        <v>918</v>
      </c>
      <c r="C419" t="s">
        <v>49</v>
      </c>
      <c r="D419" t="s">
        <v>15</v>
      </c>
      <c r="E419" t="s">
        <v>425</v>
      </c>
      <c r="F419">
        <v>-0.3</v>
      </c>
      <c r="G419">
        <v>0.2</v>
      </c>
      <c r="H419">
        <v>0</v>
      </c>
      <c r="I419">
        <v>0.9</v>
      </c>
      <c r="J419">
        <v>1.1000000000000001</v>
      </c>
      <c r="K419">
        <v>0.6</v>
      </c>
      <c r="L419">
        <v>0.5</v>
      </c>
      <c r="M419">
        <v>0.2</v>
      </c>
      <c r="N419">
        <v>1.2</v>
      </c>
      <c r="O419">
        <v>6.2</v>
      </c>
      <c r="P419">
        <v>24.7</v>
      </c>
      <c r="Q419">
        <v>0.2</v>
      </c>
      <c r="R419">
        <v>0.7</v>
      </c>
      <c r="S419">
        <v>3</v>
      </c>
      <c r="T419">
        <v>1.5</v>
      </c>
      <c r="U419">
        <v>2.2000000000000002</v>
      </c>
      <c r="V419">
        <v>4.3</v>
      </c>
      <c r="W419">
        <v>0</v>
      </c>
      <c r="X419">
        <v>1.4</v>
      </c>
      <c r="Y419">
        <v>1.9</v>
      </c>
      <c r="Z419">
        <v>1.9</v>
      </c>
      <c r="AA419">
        <v>374.6</v>
      </c>
      <c r="AB419">
        <v>74.8</v>
      </c>
      <c r="AC419">
        <v>56.2</v>
      </c>
      <c r="AD419">
        <v>91.6</v>
      </c>
      <c r="AE419">
        <v>59.8</v>
      </c>
      <c r="AF419">
        <v>122.69</v>
      </c>
      <c r="AG419">
        <v>1097.01</v>
      </c>
      <c r="AH419">
        <v>11.14</v>
      </c>
      <c r="AI419">
        <v>-8.0399999999999991</v>
      </c>
      <c r="AJ419">
        <v>10.25</v>
      </c>
      <c r="AK419">
        <v>6.51</v>
      </c>
      <c r="AL419">
        <v>-0.03</v>
      </c>
      <c r="AM419">
        <v>-0.97</v>
      </c>
      <c r="AN419">
        <v>6.7</v>
      </c>
      <c r="AO419">
        <v>4.03</v>
      </c>
      <c r="AP419">
        <v>5.43</v>
      </c>
      <c r="AQ419">
        <v>13.45</v>
      </c>
      <c r="AR419">
        <v>16.71</v>
      </c>
      <c r="AS419">
        <v>-0.63</v>
      </c>
      <c r="AT419">
        <v>-0.38</v>
      </c>
      <c r="AU419">
        <v>6.93</v>
      </c>
      <c r="AV419">
        <v>3</v>
      </c>
      <c r="AW419">
        <v>2.79</v>
      </c>
      <c r="AX419">
        <v>-0.98</v>
      </c>
      <c r="AY419">
        <v>0.33</v>
      </c>
      <c r="AZ419">
        <v>-0.23</v>
      </c>
      <c r="BA419">
        <v>3.99</v>
      </c>
      <c r="BB419">
        <v>2.2000000000000002</v>
      </c>
      <c r="BC419">
        <v>5.19</v>
      </c>
      <c r="BD419">
        <v>5.37</v>
      </c>
      <c r="BE419">
        <v>2.77</v>
      </c>
      <c r="BF419">
        <v>21.28</v>
      </c>
      <c r="BG419" t="s">
        <v>426</v>
      </c>
    </row>
    <row r="420" spans="1:59" x14ac:dyDescent="0.25">
      <c r="A420" t="s">
        <v>296</v>
      </c>
      <c r="B420">
        <v>182</v>
      </c>
      <c r="C420" t="s">
        <v>297</v>
      </c>
      <c r="D420" t="s">
        <v>15</v>
      </c>
      <c r="E420" t="s">
        <v>416</v>
      </c>
      <c r="F420">
        <v>1.23</v>
      </c>
      <c r="G420">
        <v>23.43</v>
      </c>
      <c r="H420">
        <v>18.45</v>
      </c>
      <c r="I420">
        <v>21.19</v>
      </c>
      <c r="J420">
        <v>19.559999999999999</v>
      </c>
      <c r="K420">
        <v>7.28</v>
      </c>
      <c r="L420">
        <v>25.79</v>
      </c>
      <c r="M420">
        <v>15.18</v>
      </c>
      <c r="N420">
        <v>13.36</v>
      </c>
      <c r="O420">
        <v>9.77</v>
      </c>
      <c r="P420">
        <v>14.01</v>
      </c>
      <c r="Q420">
        <v>12.8</v>
      </c>
      <c r="R420">
        <v>13.38</v>
      </c>
      <c r="S420">
        <v>20</v>
      </c>
      <c r="T420">
        <v>27.63</v>
      </c>
      <c r="U420">
        <v>17.32</v>
      </c>
      <c r="V420">
        <v>14.87</v>
      </c>
      <c r="W420">
        <v>9.74</v>
      </c>
      <c r="X420">
        <v>14.87</v>
      </c>
      <c r="Y420">
        <v>13.91</v>
      </c>
      <c r="Z420">
        <v>17.21</v>
      </c>
      <c r="AA420">
        <v>21.91</v>
      </c>
      <c r="AB420">
        <v>14.07</v>
      </c>
      <c r="AC420">
        <v>9.11</v>
      </c>
      <c r="AD420">
        <v>6.77</v>
      </c>
      <c r="AE420">
        <v>4.4000000000000004</v>
      </c>
      <c r="AF420">
        <v>2.72</v>
      </c>
      <c r="AG420">
        <v>4.33</v>
      </c>
      <c r="AH420">
        <v>2.48</v>
      </c>
      <c r="AI420">
        <v>0.86</v>
      </c>
      <c r="AJ420">
        <v>3.74</v>
      </c>
      <c r="AK420">
        <v>3.91</v>
      </c>
      <c r="AL420">
        <v>2.93</v>
      </c>
      <c r="AM420">
        <v>4.17</v>
      </c>
      <c r="AN420">
        <v>3</v>
      </c>
      <c r="AO420">
        <v>4.37</v>
      </c>
      <c r="AP420">
        <v>3.86</v>
      </c>
      <c r="AQ420">
        <v>3.64</v>
      </c>
      <c r="AR420">
        <v>3.95</v>
      </c>
      <c r="AS420">
        <v>2.06</v>
      </c>
      <c r="AT420">
        <v>4.43</v>
      </c>
      <c r="AU420">
        <v>6.66</v>
      </c>
      <c r="AV420">
        <v>8.7100000000000009</v>
      </c>
      <c r="AW420">
        <v>2.15</v>
      </c>
      <c r="AX420">
        <v>2.2200000000000002</v>
      </c>
      <c r="AY420">
        <v>0.23</v>
      </c>
      <c r="AZ420">
        <v>0.39</v>
      </c>
      <c r="BA420">
        <v>0.6</v>
      </c>
      <c r="BB420">
        <v>2.19</v>
      </c>
      <c r="BC420">
        <v>-1.77</v>
      </c>
      <c r="BD420">
        <v>7.0000000000000007E-2</v>
      </c>
      <c r="BE420">
        <v>7.28</v>
      </c>
      <c r="BF420">
        <v>23.85</v>
      </c>
      <c r="BG420" t="s">
        <v>419</v>
      </c>
    </row>
    <row r="421" spans="1:59" x14ac:dyDescent="0.25">
      <c r="A421" t="s">
        <v>280</v>
      </c>
      <c r="B421">
        <v>564</v>
      </c>
      <c r="C421" t="s">
        <v>281</v>
      </c>
      <c r="D421" t="s">
        <v>15</v>
      </c>
      <c r="E421" t="s">
        <v>425</v>
      </c>
      <c r="F421">
        <v>7.4</v>
      </c>
      <c r="G421">
        <v>5.2</v>
      </c>
      <c r="H421">
        <v>12</v>
      </c>
      <c r="I421">
        <v>30</v>
      </c>
      <c r="J421">
        <v>26.9</v>
      </c>
      <c r="K421">
        <v>21.6</v>
      </c>
      <c r="L421">
        <v>5.9</v>
      </c>
      <c r="M421">
        <v>12</v>
      </c>
      <c r="N421">
        <v>5.7</v>
      </c>
      <c r="O421">
        <v>5.8</v>
      </c>
      <c r="P421">
        <v>6.9</v>
      </c>
      <c r="Q421">
        <v>12.6</v>
      </c>
      <c r="R421">
        <v>1.1000000000000001</v>
      </c>
      <c r="S421">
        <v>5.8</v>
      </c>
      <c r="T421">
        <v>6.6</v>
      </c>
      <c r="U421">
        <v>4.8</v>
      </c>
      <c r="V421">
        <v>2.6</v>
      </c>
      <c r="W421">
        <v>6</v>
      </c>
      <c r="X421">
        <v>11.7</v>
      </c>
      <c r="Y421">
        <v>8.6999999999999993</v>
      </c>
      <c r="Z421">
        <v>8.6</v>
      </c>
      <c r="AA421">
        <v>10.6</v>
      </c>
      <c r="AB421">
        <v>10.8</v>
      </c>
      <c r="AC421">
        <v>10.5</v>
      </c>
      <c r="AD421">
        <v>14.2</v>
      </c>
      <c r="AE421">
        <v>14.4</v>
      </c>
      <c r="AF421">
        <v>9.3000000000000007</v>
      </c>
      <c r="AG421">
        <v>12</v>
      </c>
      <c r="AH421">
        <v>5.7</v>
      </c>
      <c r="AI421">
        <v>3.9</v>
      </c>
      <c r="AJ421">
        <v>3.2</v>
      </c>
      <c r="AK421">
        <v>1.8</v>
      </c>
      <c r="AL421">
        <v>2.5</v>
      </c>
      <c r="AM421">
        <v>2.5</v>
      </c>
      <c r="AN421">
        <v>10.7</v>
      </c>
      <c r="AO421">
        <v>9.9</v>
      </c>
      <c r="AP421">
        <v>8.5</v>
      </c>
      <c r="AQ421">
        <v>10.8</v>
      </c>
      <c r="AR421">
        <v>27.6</v>
      </c>
      <c r="AS421">
        <v>13.3</v>
      </c>
      <c r="AT421">
        <v>17.02</v>
      </c>
      <c r="AU421">
        <v>14.56</v>
      </c>
      <c r="AV421">
        <v>8.48</v>
      </c>
      <c r="AW421">
        <v>8.17</v>
      </c>
      <c r="AX421">
        <v>5.79</v>
      </c>
      <c r="AY421">
        <v>0.55000000000000004</v>
      </c>
      <c r="AZ421">
        <v>2.46</v>
      </c>
      <c r="BA421">
        <v>3.29</v>
      </c>
      <c r="BB421">
        <v>2.19</v>
      </c>
      <c r="BC421">
        <v>11.63</v>
      </c>
      <c r="BD421">
        <v>15.38</v>
      </c>
      <c r="BE421">
        <v>10.51</v>
      </c>
      <c r="BF421">
        <v>22.68</v>
      </c>
      <c r="BG421" t="s">
        <v>426</v>
      </c>
    </row>
    <row r="422" spans="1:59" x14ac:dyDescent="0.25">
      <c r="A422" t="s">
        <v>220</v>
      </c>
      <c r="B422">
        <v>946</v>
      </c>
      <c r="C422" t="s">
        <v>3</v>
      </c>
      <c r="D422" t="s">
        <v>15</v>
      </c>
      <c r="E422" t="s">
        <v>441</v>
      </c>
      <c r="AF422">
        <v>20.260000000000002</v>
      </c>
      <c r="AG422">
        <v>10.81</v>
      </c>
      <c r="AH422">
        <v>8.4700000000000006</v>
      </c>
      <c r="AI422">
        <v>3.2</v>
      </c>
      <c r="AJ422">
        <v>-1.03</v>
      </c>
      <c r="AK422">
        <v>-0.04</v>
      </c>
      <c r="AL422">
        <v>0.48</v>
      </c>
      <c r="AM422">
        <v>0.74</v>
      </c>
      <c r="AN422">
        <v>0.65</v>
      </c>
      <c r="AO422">
        <v>1.17</v>
      </c>
      <c r="AP422">
        <v>2.27</v>
      </c>
      <c r="AQ422">
        <v>5.08</v>
      </c>
      <c r="AR422">
        <v>8.98</v>
      </c>
      <c r="AS422">
        <v>3.93</v>
      </c>
      <c r="AT422">
        <v>7.0000000000000007E-2</v>
      </c>
      <c r="AU422">
        <v>2.29</v>
      </c>
      <c r="AV422">
        <v>2.2599999999999998</v>
      </c>
      <c r="AW422">
        <v>1.25</v>
      </c>
      <c r="AX422">
        <v>1</v>
      </c>
      <c r="AY422">
        <v>1.24</v>
      </c>
      <c r="AZ422">
        <v>2.23</v>
      </c>
      <c r="BA422">
        <v>3.89</v>
      </c>
      <c r="BB422">
        <v>2.1800000000000002</v>
      </c>
      <c r="BC422">
        <v>2.41</v>
      </c>
      <c r="BD422">
        <v>3.06</v>
      </c>
      <c r="BE422">
        <v>3.5</v>
      </c>
      <c r="BF422">
        <v>10.050000000000001</v>
      </c>
      <c r="BG422" t="s">
        <v>442</v>
      </c>
    </row>
    <row r="423" spans="1:59" x14ac:dyDescent="0.25">
      <c r="A423" t="s">
        <v>351</v>
      </c>
      <c r="B423">
        <v>923</v>
      </c>
      <c r="C423" t="s">
        <v>352</v>
      </c>
      <c r="D423" t="s">
        <v>15</v>
      </c>
      <c r="E423" t="s">
        <v>462</v>
      </c>
      <c r="AF423">
        <v>339.89</v>
      </c>
      <c r="AG423">
        <v>95.66</v>
      </c>
      <c r="AH423">
        <v>27.12</v>
      </c>
      <c r="AI423">
        <v>45.62</v>
      </c>
      <c r="AJ423">
        <v>39.06</v>
      </c>
      <c r="AK423">
        <v>26.04</v>
      </c>
      <c r="AL423">
        <v>9.35</v>
      </c>
      <c r="AM423">
        <v>15.27</v>
      </c>
      <c r="AN423">
        <v>16.43</v>
      </c>
      <c r="AO423">
        <v>7.54</v>
      </c>
      <c r="AP423">
        <v>42.68</v>
      </c>
      <c r="AQ423">
        <v>21.85</v>
      </c>
      <c r="AR423">
        <v>20.83</v>
      </c>
      <c r="AS423">
        <v>-3.4</v>
      </c>
      <c r="AT423">
        <v>38.450000000000003</v>
      </c>
      <c r="AU423">
        <v>29.95</v>
      </c>
      <c r="AV423">
        <v>14.2</v>
      </c>
      <c r="AW423">
        <v>3.89</v>
      </c>
      <c r="AX423">
        <v>0.88</v>
      </c>
      <c r="AY423">
        <v>4.32</v>
      </c>
      <c r="AZ423">
        <v>6.71</v>
      </c>
      <c r="BA423">
        <v>9.32</v>
      </c>
      <c r="BB423">
        <v>2.1800000000000002</v>
      </c>
      <c r="BC423">
        <v>1.79</v>
      </c>
      <c r="BD423">
        <v>5.45</v>
      </c>
      <c r="BE423">
        <v>3.83</v>
      </c>
      <c r="BF423">
        <v>15.21</v>
      </c>
      <c r="BG423" t="s">
        <v>463</v>
      </c>
    </row>
    <row r="424" spans="1:59" x14ac:dyDescent="0.25">
      <c r="A424" t="s">
        <v>40</v>
      </c>
      <c r="B424">
        <v>124</v>
      </c>
      <c r="C424" t="s">
        <v>41</v>
      </c>
      <c r="D424" t="s">
        <v>15</v>
      </c>
      <c r="E424" t="s">
        <v>425</v>
      </c>
      <c r="F424">
        <v>3.5</v>
      </c>
      <c r="G424">
        <v>1.9</v>
      </c>
      <c r="H424">
        <v>6.6</v>
      </c>
      <c r="I424">
        <v>8</v>
      </c>
      <c r="J424">
        <v>9.4</v>
      </c>
      <c r="K424">
        <v>11.2</v>
      </c>
      <c r="L424">
        <v>6.1</v>
      </c>
      <c r="M424">
        <v>6.1</v>
      </c>
      <c r="N424">
        <v>1.5</v>
      </c>
      <c r="O424">
        <v>0.5</v>
      </c>
      <c r="P424">
        <v>3.6</v>
      </c>
      <c r="Q424">
        <v>6</v>
      </c>
      <c r="R424">
        <v>9.6</v>
      </c>
      <c r="S424">
        <v>8.4</v>
      </c>
      <c r="T424">
        <v>7.9</v>
      </c>
      <c r="U424">
        <v>3.4</v>
      </c>
      <c r="V424">
        <v>1.9</v>
      </c>
      <c r="W424">
        <v>-0.4</v>
      </c>
      <c r="X424">
        <v>0</v>
      </c>
      <c r="Y424">
        <v>3.1</v>
      </c>
      <c r="Z424">
        <v>3.7</v>
      </c>
      <c r="AA424">
        <v>3.7</v>
      </c>
      <c r="AB424">
        <v>-0.15</v>
      </c>
      <c r="AC424">
        <v>-0.62</v>
      </c>
      <c r="AD424">
        <v>2.02</v>
      </c>
      <c r="AE424">
        <v>1.28</v>
      </c>
      <c r="AF424">
        <v>1.36</v>
      </c>
      <c r="AG424">
        <v>2.2599999999999998</v>
      </c>
      <c r="AH424">
        <v>1.94</v>
      </c>
      <c r="AI424">
        <v>0</v>
      </c>
      <c r="AJ424">
        <v>0.86</v>
      </c>
      <c r="AK424">
        <v>4.63</v>
      </c>
      <c r="AL424">
        <v>2.36</v>
      </c>
      <c r="AM424">
        <v>2.0499999999999998</v>
      </c>
      <c r="AN424">
        <v>1.26</v>
      </c>
      <c r="AO424">
        <v>1.77</v>
      </c>
      <c r="AP424">
        <v>2.56</v>
      </c>
      <c r="AQ424">
        <v>3.91</v>
      </c>
      <c r="AR424">
        <v>6.08</v>
      </c>
      <c r="AS424">
        <v>0.85</v>
      </c>
      <c r="AT424">
        <v>1.66</v>
      </c>
      <c r="AU424">
        <v>2.72</v>
      </c>
      <c r="AV424">
        <v>3.1</v>
      </c>
      <c r="AW424">
        <v>3.42</v>
      </c>
      <c r="AX424">
        <v>-0.38</v>
      </c>
      <c r="AY424">
        <v>1.2</v>
      </c>
      <c r="AZ424">
        <v>2.2400000000000002</v>
      </c>
      <c r="BA424">
        <v>1.26</v>
      </c>
      <c r="BB424">
        <v>2.16</v>
      </c>
      <c r="BC424">
        <v>4.46</v>
      </c>
      <c r="BD424">
        <v>2.88</v>
      </c>
      <c r="BE424">
        <v>-0.39</v>
      </c>
      <c r="BF424">
        <v>8.2100000000000009</v>
      </c>
      <c r="BG424" t="s">
        <v>426</v>
      </c>
    </row>
    <row r="425" spans="1:59" x14ac:dyDescent="0.25">
      <c r="A425" t="s">
        <v>108</v>
      </c>
      <c r="B425">
        <v>321</v>
      </c>
      <c r="C425" t="s">
        <v>109</v>
      </c>
      <c r="D425" t="s">
        <v>15</v>
      </c>
      <c r="E425" t="s">
        <v>425</v>
      </c>
      <c r="F425">
        <v>14.8</v>
      </c>
      <c r="G425">
        <v>2</v>
      </c>
      <c r="H425">
        <v>2.5</v>
      </c>
      <c r="I425">
        <v>13.4</v>
      </c>
      <c r="J425">
        <v>37.700000000000003</v>
      </c>
      <c r="K425">
        <v>18</v>
      </c>
      <c r="L425">
        <v>10.7</v>
      </c>
      <c r="M425">
        <v>7.1</v>
      </c>
      <c r="N425">
        <v>5</v>
      </c>
      <c r="O425">
        <v>20.9</v>
      </c>
      <c r="P425">
        <v>37.799999999999997</v>
      </c>
      <c r="Q425">
        <v>15.7</v>
      </c>
      <c r="R425">
        <v>1.9</v>
      </c>
      <c r="S425">
        <v>-0.5</v>
      </c>
      <c r="T425">
        <v>1.7</v>
      </c>
      <c r="U425">
        <v>0.3</v>
      </c>
      <c r="V425">
        <v>2.2000000000000002</v>
      </c>
      <c r="W425">
        <v>8.4</v>
      </c>
      <c r="X425">
        <v>3.1</v>
      </c>
      <c r="Y425">
        <v>8</v>
      </c>
      <c r="Z425">
        <v>-1.8</v>
      </c>
      <c r="AA425">
        <v>5.0999999999999996</v>
      </c>
      <c r="AB425">
        <v>8.5</v>
      </c>
      <c r="AC425">
        <v>2.1</v>
      </c>
      <c r="AD425">
        <v>-1.2</v>
      </c>
      <c r="AE425">
        <v>1.7</v>
      </c>
      <c r="AF425">
        <v>1.9</v>
      </c>
      <c r="AG425">
        <v>3.6</v>
      </c>
      <c r="AH425">
        <v>0</v>
      </c>
      <c r="AI425">
        <v>0.3</v>
      </c>
      <c r="AJ425">
        <v>-0.3</v>
      </c>
      <c r="AK425">
        <v>1.5</v>
      </c>
      <c r="AL425">
        <v>1.5</v>
      </c>
      <c r="AM425">
        <v>0.4</v>
      </c>
      <c r="AN425">
        <v>2.8</v>
      </c>
      <c r="AO425">
        <v>2.5</v>
      </c>
      <c r="AP425">
        <v>4.0999999999999996</v>
      </c>
      <c r="AQ425">
        <v>5.3</v>
      </c>
      <c r="AR425">
        <v>11.7</v>
      </c>
      <c r="AS425">
        <v>5.5</v>
      </c>
      <c r="AT425">
        <v>5.5</v>
      </c>
      <c r="AU425">
        <v>3.74</v>
      </c>
      <c r="AV425">
        <v>3.74</v>
      </c>
      <c r="AW425">
        <v>1.59</v>
      </c>
      <c r="AX425">
        <v>1.0900000000000001</v>
      </c>
      <c r="AY425">
        <v>0.72</v>
      </c>
      <c r="AZ425">
        <v>0.01</v>
      </c>
      <c r="BA425">
        <v>-0.22</v>
      </c>
      <c r="BB425">
        <v>2.16</v>
      </c>
      <c r="BC425">
        <v>1.88</v>
      </c>
      <c r="BD425">
        <v>0.57999999999999996</v>
      </c>
      <c r="BG425" t="s">
        <v>426</v>
      </c>
    </row>
    <row r="426" spans="1:59" x14ac:dyDescent="0.25">
      <c r="A426" t="s">
        <v>240</v>
      </c>
      <c r="B426">
        <v>678</v>
      </c>
      <c r="C426" t="s">
        <v>241</v>
      </c>
      <c r="D426" t="s">
        <v>15</v>
      </c>
      <c r="E426" t="s">
        <v>425</v>
      </c>
      <c r="F426">
        <v>1.4</v>
      </c>
      <c r="G426">
        <v>20.7</v>
      </c>
      <c r="H426">
        <v>7.7</v>
      </c>
      <c r="I426">
        <v>29.2</v>
      </c>
      <c r="J426">
        <v>2.1</v>
      </c>
      <c r="K426">
        <v>5.9</v>
      </c>
      <c r="L426">
        <v>8.1</v>
      </c>
      <c r="M426">
        <v>25</v>
      </c>
      <c r="N426">
        <v>33.200000000000003</v>
      </c>
      <c r="O426">
        <v>-4.0999999999999996</v>
      </c>
      <c r="P426">
        <v>22.1</v>
      </c>
      <c r="Q426">
        <v>12.2</v>
      </c>
      <c r="R426">
        <v>2.2999999999999998</v>
      </c>
      <c r="S426">
        <v>9.8000000000000007</v>
      </c>
      <c r="T426">
        <v>12.6</v>
      </c>
      <c r="U426">
        <v>7.7</v>
      </c>
      <c r="V426">
        <v>-4.2</v>
      </c>
      <c r="W426">
        <v>-14.1</v>
      </c>
      <c r="X426">
        <v>8.6</v>
      </c>
      <c r="Y426">
        <v>6.25</v>
      </c>
      <c r="Z426">
        <v>3.9</v>
      </c>
      <c r="AA426">
        <v>3.9</v>
      </c>
      <c r="AB426">
        <v>-9.9</v>
      </c>
      <c r="AC426">
        <v>-0.9</v>
      </c>
      <c r="AD426">
        <v>26.6</v>
      </c>
      <c r="AE426">
        <v>14.7</v>
      </c>
      <c r="AF426">
        <v>9</v>
      </c>
      <c r="AG426">
        <v>-1.6</v>
      </c>
      <c r="AH426">
        <v>-3.7</v>
      </c>
      <c r="AI426">
        <v>-3.7</v>
      </c>
      <c r="AJ426">
        <v>-4.5</v>
      </c>
      <c r="AK426">
        <v>8</v>
      </c>
      <c r="AL426">
        <v>7.2</v>
      </c>
      <c r="AM426">
        <v>-4.0999999999999996</v>
      </c>
      <c r="AN426">
        <v>-7</v>
      </c>
      <c r="AO426">
        <v>11.3</v>
      </c>
      <c r="AP426">
        <v>-0.4</v>
      </c>
      <c r="AQ426">
        <v>1.84</v>
      </c>
      <c r="AR426">
        <v>13.01</v>
      </c>
      <c r="AS426">
        <v>3.15</v>
      </c>
      <c r="AT426">
        <v>5.12</v>
      </c>
      <c r="AU426">
        <v>5.14</v>
      </c>
      <c r="AV426">
        <v>8.0399999999999991</v>
      </c>
      <c r="AW426">
        <v>-3.28</v>
      </c>
      <c r="AX426">
        <v>-0.21</v>
      </c>
      <c r="AY426">
        <v>3.05</v>
      </c>
      <c r="AZ426">
        <v>-3.27</v>
      </c>
      <c r="BA426">
        <v>2.5299999999999998</v>
      </c>
      <c r="BB426">
        <v>2.16</v>
      </c>
      <c r="BC426">
        <v>-5.37</v>
      </c>
      <c r="BD426">
        <v>2.5</v>
      </c>
      <c r="BE426">
        <v>5.18</v>
      </c>
      <c r="BF426">
        <v>14.32</v>
      </c>
      <c r="BG426" t="s">
        <v>426</v>
      </c>
    </row>
    <row r="427" spans="1:59" x14ac:dyDescent="0.25">
      <c r="A427" t="s">
        <v>103</v>
      </c>
      <c r="B427">
        <v>935</v>
      </c>
      <c r="C427" t="s">
        <v>104</v>
      </c>
      <c r="D427" t="s">
        <v>15</v>
      </c>
      <c r="E427" t="s">
        <v>16</v>
      </c>
      <c r="F427">
        <v>-0.41</v>
      </c>
      <c r="G427">
        <v>-0.41</v>
      </c>
      <c r="H427">
        <v>-0.31</v>
      </c>
      <c r="I427">
        <v>0.31</v>
      </c>
      <c r="J427">
        <v>0.51</v>
      </c>
      <c r="K427">
        <v>0.71</v>
      </c>
      <c r="L427">
        <v>0.81</v>
      </c>
      <c r="M427">
        <v>1.31</v>
      </c>
      <c r="N427">
        <v>1.59</v>
      </c>
      <c r="O427">
        <v>3.91</v>
      </c>
      <c r="P427">
        <v>2.91</v>
      </c>
      <c r="Q427">
        <v>0.82</v>
      </c>
      <c r="R427">
        <v>5.07</v>
      </c>
      <c r="S427">
        <v>0.95</v>
      </c>
      <c r="T427">
        <v>0.94</v>
      </c>
      <c r="U427">
        <v>2.2799999999999998</v>
      </c>
      <c r="V427">
        <v>0.5</v>
      </c>
      <c r="W427">
        <v>0.08</v>
      </c>
      <c r="X427">
        <v>0.14000000000000001</v>
      </c>
      <c r="Y427">
        <v>1.38</v>
      </c>
      <c r="Z427">
        <v>10.02</v>
      </c>
      <c r="AA427">
        <v>57.71</v>
      </c>
      <c r="AB427">
        <v>11.09</v>
      </c>
      <c r="AC427">
        <v>20.81</v>
      </c>
      <c r="AD427">
        <v>10.039999999999999</v>
      </c>
      <c r="AE427">
        <v>8.99</v>
      </c>
      <c r="AF427">
        <v>8.76</v>
      </c>
      <c r="AG427">
        <v>8.6</v>
      </c>
      <c r="AH427">
        <v>10.7</v>
      </c>
      <c r="AI427">
        <v>2.14</v>
      </c>
      <c r="AJ427">
        <v>3.78</v>
      </c>
      <c r="AK427">
        <v>4.66</v>
      </c>
      <c r="AL427">
        <v>1.9</v>
      </c>
      <c r="AM427">
        <v>0.12</v>
      </c>
      <c r="AN427">
        <v>2.76</v>
      </c>
      <c r="AO427">
        <v>1.86</v>
      </c>
      <c r="AP427">
        <v>2.5299999999999998</v>
      </c>
      <c r="AQ427">
        <v>2.85</v>
      </c>
      <c r="AR427">
        <v>6.36</v>
      </c>
      <c r="AS427">
        <v>1.02</v>
      </c>
      <c r="AT427">
        <v>1.47</v>
      </c>
      <c r="AU427">
        <v>1.92</v>
      </c>
      <c r="AV427">
        <v>3.29</v>
      </c>
      <c r="AW427">
        <v>1.44</v>
      </c>
      <c r="AX427">
        <v>0.34</v>
      </c>
      <c r="AY427">
        <v>0.31</v>
      </c>
      <c r="AZ427">
        <v>0.68</v>
      </c>
      <c r="BA427">
        <v>2.4500000000000002</v>
      </c>
      <c r="BB427">
        <v>2.15</v>
      </c>
      <c r="BC427">
        <v>2.86</v>
      </c>
      <c r="BD427">
        <v>3.16</v>
      </c>
      <c r="BE427">
        <v>3.84</v>
      </c>
      <c r="BF427">
        <v>15.1</v>
      </c>
      <c r="BG427" t="s">
        <v>17</v>
      </c>
    </row>
    <row r="428" spans="1:59" x14ac:dyDescent="0.25">
      <c r="A428" t="s">
        <v>216</v>
      </c>
      <c r="B428">
        <v>524</v>
      </c>
      <c r="C428" t="s">
        <v>217</v>
      </c>
      <c r="D428" t="s">
        <v>15</v>
      </c>
      <c r="E428" t="s">
        <v>16</v>
      </c>
      <c r="F428">
        <v>5.87</v>
      </c>
      <c r="G428">
        <v>2.67</v>
      </c>
      <c r="H428">
        <v>6.35</v>
      </c>
      <c r="I428">
        <v>9.6300000000000008</v>
      </c>
      <c r="J428">
        <v>12.3</v>
      </c>
      <c r="K428">
        <v>6.63</v>
      </c>
      <c r="L428">
        <v>1.33</v>
      </c>
      <c r="M428">
        <v>1.22</v>
      </c>
      <c r="N428">
        <v>12.14</v>
      </c>
      <c r="O428">
        <v>10.73</v>
      </c>
      <c r="P428">
        <v>26.15</v>
      </c>
      <c r="Q428">
        <v>17.97</v>
      </c>
      <c r="R428">
        <v>10.83</v>
      </c>
      <c r="S428">
        <v>13.96</v>
      </c>
      <c r="T428">
        <v>16.64</v>
      </c>
      <c r="U428">
        <v>1.48</v>
      </c>
      <c r="V428">
        <v>7.98</v>
      </c>
      <c r="W428">
        <v>7.72</v>
      </c>
      <c r="X428">
        <v>13.99</v>
      </c>
      <c r="Y428">
        <v>11.57</v>
      </c>
      <c r="Z428">
        <v>21.5</v>
      </c>
      <c r="AA428">
        <v>12.19</v>
      </c>
      <c r="AB428">
        <v>11.38</v>
      </c>
      <c r="AC428">
        <v>11.75</v>
      </c>
      <c r="AD428">
        <v>8.4499999999999993</v>
      </c>
      <c r="AE428">
        <v>7.68</v>
      </c>
      <c r="AF428">
        <v>15.94</v>
      </c>
      <c r="AG428">
        <v>9.56</v>
      </c>
      <c r="AH428">
        <v>9.3699999999999992</v>
      </c>
      <c r="AI428">
        <v>4.6900000000000004</v>
      </c>
      <c r="AJ428">
        <v>6.18</v>
      </c>
      <c r="AK428">
        <v>14.16</v>
      </c>
      <c r="AL428">
        <v>9.5500000000000007</v>
      </c>
      <c r="AM428">
        <v>8.9700000000000006</v>
      </c>
      <c r="AN428">
        <v>9.01</v>
      </c>
      <c r="AO428">
        <v>10.98</v>
      </c>
      <c r="AP428">
        <v>10.02</v>
      </c>
      <c r="AQ428">
        <v>15.84</v>
      </c>
      <c r="AR428">
        <v>9.64</v>
      </c>
      <c r="AS428">
        <v>3.43</v>
      </c>
      <c r="AT428">
        <v>6.25</v>
      </c>
      <c r="AU428">
        <v>6.72</v>
      </c>
      <c r="AV428">
        <v>7.54</v>
      </c>
      <c r="AW428">
        <v>6.9</v>
      </c>
      <c r="AX428">
        <v>2.84</v>
      </c>
      <c r="AY428">
        <v>3.75</v>
      </c>
      <c r="AZ428">
        <v>3.97</v>
      </c>
      <c r="BA428">
        <v>6.58</v>
      </c>
      <c r="BB428">
        <v>2.14</v>
      </c>
      <c r="BC428">
        <v>4.3</v>
      </c>
      <c r="BD428">
        <v>6.15</v>
      </c>
      <c r="BE428">
        <v>7.01</v>
      </c>
      <c r="BF428">
        <v>50.43</v>
      </c>
      <c r="BG428" t="s">
        <v>17</v>
      </c>
    </row>
    <row r="429" spans="1:59" x14ac:dyDescent="0.25">
      <c r="A429" t="s">
        <v>363</v>
      </c>
      <c r="B429">
        <v>869</v>
      </c>
      <c r="C429" t="s">
        <v>364</v>
      </c>
      <c r="D429" t="s">
        <v>15</v>
      </c>
      <c r="E429" t="s">
        <v>16</v>
      </c>
      <c r="AK429">
        <v>1.53</v>
      </c>
      <c r="AL429">
        <v>5.05</v>
      </c>
      <c r="AM429">
        <v>2.91</v>
      </c>
      <c r="AN429">
        <v>2.37</v>
      </c>
      <c r="AO429">
        <v>3.22</v>
      </c>
      <c r="AP429">
        <v>4.1900000000000004</v>
      </c>
      <c r="AQ429">
        <v>2.29</v>
      </c>
      <c r="AR429">
        <v>10.44</v>
      </c>
      <c r="AS429">
        <v>-0.28000000000000003</v>
      </c>
      <c r="AT429">
        <v>-1.85</v>
      </c>
      <c r="AU429">
        <v>0.5</v>
      </c>
      <c r="AV429">
        <v>1.42</v>
      </c>
      <c r="AW429">
        <v>2.0099999999999998</v>
      </c>
      <c r="AX429">
        <v>1.07</v>
      </c>
      <c r="AY429">
        <v>3.14</v>
      </c>
      <c r="AZ429">
        <v>3.51</v>
      </c>
      <c r="BA429">
        <v>4.12</v>
      </c>
      <c r="BB429">
        <v>2.14</v>
      </c>
      <c r="BC429">
        <v>2.1800000000000002</v>
      </c>
      <c r="BD429">
        <v>1.57</v>
      </c>
      <c r="BE429">
        <v>2.94</v>
      </c>
      <c r="BF429">
        <v>5.71</v>
      </c>
      <c r="BG429" t="s">
        <v>17</v>
      </c>
    </row>
    <row r="430" spans="1:59" x14ac:dyDescent="0.25">
      <c r="A430" t="s">
        <v>83</v>
      </c>
      <c r="B430">
        <v>662</v>
      </c>
      <c r="C430" t="s">
        <v>84</v>
      </c>
      <c r="D430" t="s">
        <v>15</v>
      </c>
      <c r="E430" t="s">
        <v>416</v>
      </c>
      <c r="F430">
        <v>16.399999999999999</v>
      </c>
      <c r="G430">
        <v>4.4000000000000004</v>
      </c>
      <c r="H430">
        <v>4.5</v>
      </c>
      <c r="I430">
        <v>6.5</v>
      </c>
      <c r="J430">
        <v>19.7</v>
      </c>
      <c r="K430">
        <v>12.8</v>
      </c>
      <c r="L430">
        <v>17</v>
      </c>
      <c r="M430">
        <v>15.7</v>
      </c>
      <c r="N430">
        <v>19.399999999999999</v>
      </c>
      <c r="O430">
        <v>10.4</v>
      </c>
      <c r="P430">
        <v>14.4</v>
      </c>
      <c r="Q430">
        <v>2.7</v>
      </c>
      <c r="T430">
        <v>8.6999999999999993</v>
      </c>
      <c r="U430">
        <v>3.4</v>
      </c>
      <c r="V430">
        <v>10.1</v>
      </c>
      <c r="W430">
        <v>4.5</v>
      </c>
      <c r="X430">
        <v>-5.0999999999999996</v>
      </c>
      <c r="Y430">
        <v>-1.1000000000000001</v>
      </c>
      <c r="Z430">
        <v>0</v>
      </c>
      <c r="AA430">
        <v>0</v>
      </c>
      <c r="AB430">
        <v>-0.2</v>
      </c>
      <c r="AC430">
        <v>0.7</v>
      </c>
      <c r="AD430">
        <v>0.7</v>
      </c>
      <c r="AE430">
        <v>0.7</v>
      </c>
      <c r="AF430">
        <v>0.7</v>
      </c>
      <c r="AG430">
        <v>0.7</v>
      </c>
      <c r="AH430">
        <v>1.08</v>
      </c>
      <c r="AI430">
        <v>3.98</v>
      </c>
      <c r="AJ430">
        <v>1.63</v>
      </c>
      <c r="AK430">
        <v>3.48</v>
      </c>
      <c r="AL430">
        <v>3.79</v>
      </c>
      <c r="AM430">
        <v>6.49</v>
      </c>
      <c r="AN430">
        <v>1.61</v>
      </c>
      <c r="AO430">
        <v>8.5399999999999991</v>
      </c>
      <c r="AP430">
        <v>1.7</v>
      </c>
      <c r="AQ430">
        <v>-0.45</v>
      </c>
      <c r="AR430">
        <v>4.4800000000000004</v>
      </c>
      <c r="AS430">
        <v>-1.1399999999999999</v>
      </c>
      <c r="AT430">
        <v>2.4</v>
      </c>
      <c r="AU430">
        <v>1.87</v>
      </c>
      <c r="AV430">
        <v>1.98</v>
      </c>
      <c r="AW430">
        <v>2.0699999999999998</v>
      </c>
      <c r="AX430">
        <v>1.65</v>
      </c>
      <c r="AY430">
        <v>1.47</v>
      </c>
      <c r="AZ430">
        <v>0.21</v>
      </c>
      <c r="BA430">
        <v>1.29</v>
      </c>
      <c r="BB430">
        <v>2.14</v>
      </c>
      <c r="BC430">
        <v>0.01</v>
      </c>
      <c r="BD430">
        <v>2.91</v>
      </c>
      <c r="BE430">
        <v>4</v>
      </c>
      <c r="BF430">
        <v>5.57</v>
      </c>
      <c r="BG430" t="s">
        <v>417</v>
      </c>
    </row>
    <row r="431" spans="1:59" x14ac:dyDescent="0.25">
      <c r="A431" t="s">
        <v>373</v>
      </c>
      <c r="B431">
        <v>111</v>
      </c>
      <c r="C431" t="s">
        <v>374</v>
      </c>
      <c r="D431" t="s">
        <v>15</v>
      </c>
      <c r="E431" t="s">
        <v>441</v>
      </c>
      <c r="F431">
        <v>6.2459340000000001</v>
      </c>
      <c r="G431">
        <v>4.6900000000000004</v>
      </c>
      <c r="H431">
        <v>3.06</v>
      </c>
      <c r="I431">
        <v>3.48</v>
      </c>
      <c r="J431">
        <v>8.24</v>
      </c>
      <c r="K431">
        <v>9.2200000000000006</v>
      </c>
      <c r="L431">
        <v>6.57</v>
      </c>
      <c r="M431">
        <v>6.25</v>
      </c>
      <c r="N431">
        <v>7.31</v>
      </c>
      <c r="O431">
        <v>9.74</v>
      </c>
      <c r="P431">
        <v>12.42</v>
      </c>
      <c r="Q431">
        <v>10.47</v>
      </c>
      <c r="R431">
        <v>7.4</v>
      </c>
      <c r="S431">
        <v>3.93</v>
      </c>
      <c r="T431">
        <v>4.9400000000000004</v>
      </c>
      <c r="U431">
        <v>4.38</v>
      </c>
      <c r="V431">
        <v>4.04</v>
      </c>
      <c r="W431">
        <v>4.12</v>
      </c>
      <c r="X431">
        <v>4.41</v>
      </c>
      <c r="Y431">
        <v>4.5</v>
      </c>
      <c r="Z431">
        <v>5.03</v>
      </c>
      <c r="AA431">
        <v>4.91</v>
      </c>
      <c r="AB431">
        <v>3.66</v>
      </c>
      <c r="AC431">
        <v>3.3</v>
      </c>
      <c r="AD431">
        <v>2.85</v>
      </c>
      <c r="AE431">
        <v>2.99</v>
      </c>
      <c r="AF431">
        <v>2.7</v>
      </c>
      <c r="AG431">
        <v>2.39</v>
      </c>
      <c r="AH431">
        <v>2.29</v>
      </c>
      <c r="AI431">
        <v>2.08</v>
      </c>
      <c r="AJ431">
        <v>2.4300000000000002</v>
      </c>
      <c r="AK431">
        <v>2.67</v>
      </c>
      <c r="AL431">
        <v>2.3199999999999998</v>
      </c>
      <c r="AM431">
        <v>1.46</v>
      </c>
      <c r="AN431">
        <v>1.76</v>
      </c>
      <c r="AO431">
        <v>2.17</v>
      </c>
      <c r="AP431">
        <v>2.5</v>
      </c>
      <c r="AQ431">
        <v>2.34</v>
      </c>
      <c r="AR431">
        <v>2.2999999999999998</v>
      </c>
      <c r="AS431">
        <v>1.7</v>
      </c>
      <c r="AT431">
        <v>0.96</v>
      </c>
      <c r="AU431">
        <v>1.66</v>
      </c>
      <c r="AV431">
        <v>2.11</v>
      </c>
      <c r="AW431">
        <v>1.76</v>
      </c>
      <c r="AX431">
        <v>1.75</v>
      </c>
      <c r="AY431">
        <v>1.83</v>
      </c>
      <c r="AZ431">
        <v>2.21</v>
      </c>
      <c r="BA431">
        <v>1.84</v>
      </c>
      <c r="BB431">
        <v>2.14</v>
      </c>
      <c r="BC431">
        <v>2.19</v>
      </c>
      <c r="BD431">
        <v>1.7</v>
      </c>
      <c r="BE431">
        <v>3.57</v>
      </c>
      <c r="BF431">
        <v>6.22</v>
      </c>
      <c r="BG431" t="s">
        <v>442</v>
      </c>
    </row>
    <row r="432" spans="1:59" x14ac:dyDescent="0.25">
      <c r="A432" t="s">
        <v>50</v>
      </c>
      <c r="B432">
        <v>419</v>
      </c>
      <c r="C432" t="s">
        <v>51</v>
      </c>
      <c r="D432" t="s">
        <v>15</v>
      </c>
      <c r="E432" t="s">
        <v>425</v>
      </c>
      <c r="L432">
        <v>13.1</v>
      </c>
      <c r="M432">
        <v>13.6</v>
      </c>
      <c r="N432">
        <v>10.5</v>
      </c>
      <c r="O432">
        <v>2.2000000000000002</v>
      </c>
      <c r="P432">
        <v>5.9</v>
      </c>
      <c r="Q432">
        <v>4.0999999999999996</v>
      </c>
      <c r="R432">
        <v>-1.7</v>
      </c>
      <c r="S432">
        <v>-2.8</v>
      </c>
      <c r="T432">
        <v>4.0999999999999996</v>
      </c>
      <c r="V432">
        <v>-0.4</v>
      </c>
      <c r="W432">
        <v>-4.3</v>
      </c>
      <c r="X432">
        <v>-1</v>
      </c>
      <c r="Y432">
        <v>0.8</v>
      </c>
      <c r="Z432">
        <v>0.1</v>
      </c>
      <c r="AA432">
        <v>2.1</v>
      </c>
      <c r="AB432">
        <v>0.1</v>
      </c>
      <c r="AC432">
        <v>-0.3</v>
      </c>
      <c r="AD432">
        <v>-1</v>
      </c>
      <c r="AE432">
        <v>6.2</v>
      </c>
      <c r="AF432">
        <v>0.5</v>
      </c>
      <c r="AH432">
        <v>1.1000000000000001</v>
      </c>
      <c r="AI432">
        <v>-1</v>
      </c>
      <c r="AJ432">
        <v>-1.3</v>
      </c>
      <c r="AK432">
        <v>-1.4</v>
      </c>
      <c r="AL432">
        <v>-1</v>
      </c>
      <c r="AM432">
        <v>-1.5</v>
      </c>
      <c r="AN432">
        <v>2.2000000000000002</v>
      </c>
      <c r="AO432">
        <v>3</v>
      </c>
      <c r="AP432">
        <v>2</v>
      </c>
      <c r="AQ432">
        <v>4.5</v>
      </c>
      <c r="AR432">
        <v>10.9</v>
      </c>
      <c r="AS432">
        <v>9</v>
      </c>
      <c r="AT432">
        <v>4.8600000000000003</v>
      </c>
      <c r="AU432">
        <v>2</v>
      </c>
      <c r="AV432">
        <v>3.98</v>
      </c>
      <c r="AW432">
        <v>2.41</v>
      </c>
      <c r="AX432">
        <v>2.87</v>
      </c>
      <c r="AY432">
        <v>2.42</v>
      </c>
      <c r="AZ432">
        <v>1.29</v>
      </c>
      <c r="BA432">
        <v>1.01</v>
      </c>
      <c r="BB432">
        <v>2.12</v>
      </c>
      <c r="BC432">
        <v>2.38</v>
      </c>
      <c r="BD432">
        <v>3.55</v>
      </c>
      <c r="BE432">
        <v>-0.08</v>
      </c>
      <c r="BF432">
        <v>10.039999999999999</v>
      </c>
      <c r="BG432" t="s">
        <v>431</v>
      </c>
    </row>
    <row r="433" spans="1:59" x14ac:dyDescent="0.25">
      <c r="A433" t="s">
        <v>162</v>
      </c>
      <c r="B433">
        <v>960</v>
      </c>
      <c r="C433" t="s">
        <v>163</v>
      </c>
      <c r="D433" t="s">
        <v>15</v>
      </c>
      <c r="E433" t="s">
        <v>462</v>
      </c>
      <c r="AC433">
        <v>1510.24</v>
      </c>
      <c r="AD433">
        <v>77.67</v>
      </c>
      <c r="AE433">
        <v>0.75</v>
      </c>
      <c r="AF433">
        <v>2.02</v>
      </c>
      <c r="AG433">
        <v>1.18</v>
      </c>
      <c r="AH433">
        <v>-0.78</v>
      </c>
      <c r="AI433">
        <v>2.59</v>
      </c>
      <c r="AJ433">
        <v>8.2200000000000006</v>
      </c>
      <c r="AK433">
        <v>-0.36</v>
      </c>
      <c r="AL433">
        <v>-0.39</v>
      </c>
      <c r="AM433">
        <v>1.31</v>
      </c>
      <c r="AN433">
        <v>3.36</v>
      </c>
      <c r="AO433">
        <v>4.33</v>
      </c>
      <c r="AP433">
        <v>1.46</v>
      </c>
      <c r="AQ433">
        <v>3.69</v>
      </c>
      <c r="AR433">
        <v>6.82</v>
      </c>
      <c r="AS433">
        <v>-2.31</v>
      </c>
      <c r="AT433">
        <v>4.24</v>
      </c>
      <c r="AU433">
        <v>7.13</v>
      </c>
      <c r="AV433">
        <v>5.3</v>
      </c>
      <c r="AW433">
        <v>-0.23</v>
      </c>
      <c r="AX433">
        <v>-2.5</v>
      </c>
      <c r="AY433">
        <v>-3.68</v>
      </c>
      <c r="AZ433">
        <v>-3.97</v>
      </c>
      <c r="BA433">
        <v>2.0099999999999998</v>
      </c>
      <c r="BB433">
        <v>2.12</v>
      </c>
      <c r="BC433">
        <v>0.7</v>
      </c>
      <c r="BD433">
        <v>-3.32</v>
      </c>
      <c r="BE433">
        <v>8.0299999999999994</v>
      </c>
      <c r="BF433">
        <v>21.12</v>
      </c>
      <c r="BG433" t="s">
        <v>463</v>
      </c>
    </row>
    <row r="434" spans="1:59" x14ac:dyDescent="0.25">
      <c r="A434" t="s">
        <v>395</v>
      </c>
      <c r="B434">
        <v>284</v>
      </c>
      <c r="C434" t="s">
        <v>396</v>
      </c>
      <c r="D434" t="s">
        <v>15</v>
      </c>
      <c r="E434" t="s">
        <v>16</v>
      </c>
      <c r="AW434">
        <v>1.5</v>
      </c>
      <c r="AX434">
        <v>1.9</v>
      </c>
      <c r="AY434">
        <v>0.8</v>
      </c>
      <c r="AZ434">
        <v>1.1000000000000001</v>
      </c>
      <c r="BA434">
        <v>1.2</v>
      </c>
      <c r="BB434">
        <v>2.1</v>
      </c>
      <c r="BC434">
        <v>1.4</v>
      </c>
      <c r="BD434">
        <v>0.4</v>
      </c>
      <c r="BE434">
        <v>2.8</v>
      </c>
      <c r="BG434" t="s">
        <v>397</v>
      </c>
    </row>
    <row r="435" spans="1:59" x14ac:dyDescent="0.25">
      <c r="A435" t="s">
        <v>414</v>
      </c>
      <c r="B435">
        <v>796</v>
      </c>
      <c r="C435" t="s">
        <v>415</v>
      </c>
      <c r="D435" t="s">
        <v>15</v>
      </c>
      <c r="E435" t="s">
        <v>16</v>
      </c>
      <c r="AO435">
        <v>3</v>
      </c>
      <c r="AP435">
        <v>3.5</v>
      </c>
      <c r="AQ435">
        <v>3.7</v>
      </c>
      <c r="AR435">
        <v>3.9</v>
      </c>
      <c r="AS435">
        <v>4.0999999999999996</v>
      </c>
      <c r="AT435">
        <v>3.2</v>
      </c>
      <c r="AU435">
        <v>5.2</v>
      </c>
      <c r="AV435">
        <v>3.1</v>
      </c>
      <c r="AW435">
        <v>2.5</v>
      </c>
      <c r="AX435">
        <v>2.2999999999999998</v>
      </c>
      <c r="AY435">
        <v>2.2000000000000002</v>
      </c>
      <c r="AZ435">
        <v>2</v>
      </c>
      <c r="BA435">
        <v>2.1</v>
      </c>
      <c r="BB435">
        <v>2.1</v>
      </c>
      <c r="BC435">
        <v>2.2000000000000002</v>
      </c>
      <c r="BD435">
        <v>2.2999999999999998</v>
      </c>
      <c r="BG435" t="s">
        <v>397</v>
      </c>
    </row>
    <row r="436" spans="1:59" x14ac:dyDescent="0.25">
      <c r="A436" t="s">
        <v>97</v>
      </c>
      <c r="B436">
        <v>238</v>
      </c>
      <c r="C436" t="s">
        <v>98</v>
      </c>
      <c r="D436" t="s">
        <v>15</v>
      </c>
      <c r="E436" t="s">
        <v>441</v>
      </c>
      <c r="AF436">
        <v>17.27</v>
      </c>
      <c r="AG436">
        <v>13.44</v>
      </c>
      <c r="AH436">
        <v>11.4</v>
      </c>
      <c r="AI436">
        <v>10.64</v>
      </c>
      <c r="AJ436">
        <v>10.91</v>
      </c>
      <c r="AK436">
        <v>10.58</v>
      </c>
      <c r="AL436">
        <v>8.81</v>
      </c>
      <c r="AM436">
        <v>9.77</v>
      </c>
      <c r="AN436">
        <v>9.5399999999999991</v>
      </c>
      <c r="AO436">
        <v>10.41</v>
      </c>
      <c r="AP436">
        <v>10.81</v>
      </c>
      <c r="AQ436">
        <v>7.94</v>
      </c>
      <c r="AR436">
        <v>12.46</v>
      </c>
      <c r="AS436">
        <v>9.76</v>
      </c>
      <c r="AT436">
        <v>5.14</v>
      </c>
      <c r="AU436">
        <v>4.58</v>
      </c>
      <c r="AV436">
        <v>4.63</v>
      </c>
      <c r="AW436">
        <v>5.31</v>
      </c>
      <c r="AX436">
        <v>4.34</v>
      </c>
      <c r="AY436">
        <v>1.81</v>
      </c>
      <c r="AZ436">
        <v>0.14000000000000001</v>
      </c>
      <c r="BA436">
        <v>1.24</v>
      </c>
      <c r="BB436">
        <v>2.1</v>
      </c>
      <c r="BC436">
        <v>2.38</v>
      </c>
      <c r="BD436">
        <v>1.31</v>
      </c>
      <c r="BE436">
        <v>0.88</v>
      </c>
      <c r="BF436">
        <v>1.88</v>
      </c>
      <c r="BG436" t="s">
        <v>442</v>
      </c>
    </row>
    <row r="437" spans="1:59" x14ac:dyDescent="0.25">
      <c r="A437" t="s">
        <v>50</v>
      </c>
      <c r="B437">
        <v>419</v>
      </c>
      <c r="C437" t="s">
        <v>51</v>
      </c>
      <c r="D437" t="s">
        <v>15</v>
      </c>
      <c r="E437" t="s">
        <v>16</v>
      </c>
      <c r="F437">
        <v>1.63</v>
      </c>
      <c r="G437">
        <v>5.79</v>
      </c>
      <c r="H437">
        <v>5.09</v>
      </c>
      <c r="I437">
        <v>14.33</v>
      </c>
      <c r="J437">
        <v>24.39</v>
      </c>
      <c r="K437">
        <v>16.16</v>
      </c>
      <c r="L437">
        <v>22.5</v>
      </c>
      <c r="M437">
        <v>17.73</v>
      </c>
      <c r="N437">
        <v>15.79</v>
      </c>
      <c r="O437">
        <v>2.21</v>
      </c>
      <c r="P437">
        <v>3.8</v>
      </c>
      <c r="Q437">
        <v>11.4</v>
      </c>
      <c r="R437">
        <v>8.6999999999999993</v>
      </c>
      <c r="S437">
        <v>3.2</v>
      </c>
      <c r="T437">
        <v>0</v>
      </c>
      <c r="U437">
        <v>-2.4</v>
      </c>
      <c r="V437">
        <v>-2.5</v>
      </c>
      <c r="W437">
        <v>-1.7</v>
      </c>
      <c r="X437">
        <v>0.2</v>
      </c>
      <c r="Y437">
        <v>1.2</v>
      </c>
      <c r="Z437">
        <v>1.3</v>
      </c>
      <c r="AA437">
        <v>0.9</v>
      </c>
      <c r="AB437">
        <v>-0.3</v>
      </c>
      <c r="AC437">
        <v>2.6</v>
      </c>
      <c r="AD437">
        <v>4</v>
      </c>
      <c r="AE437">
        <v>3.14</v>
      </c>
      <c r="AF437">
        <v>-0.19</v>
      </c>
      <c r="AG437">
        <v>4.5999999999999996</v>
      </c>
      <c r="AH437">
        <v>-0.42</v>
      </c>
      <c r="AI437">
        <v>-1.26</v>
      </c>
      <c r="AJ437">
        <v>-0.73</v>
      </c>
      <c r="AK437">
        <v>-1.17</v>
      </c>
      <c r="AL437">
        <v>-0.5</v>
      </c>
      <c r="AM437">
        <v>1.68</v>
      </c>
      <c r="AN437">
        <v>2.25</v>
      </c>
      <c r="AO437">
        <v>2.62</v>
      </c>
      <c r="AP437">
        <v>2.04</v>
      </c>
      <c r="AQ437">
        <v>3.25</v>
      </c>
      <c r="AR437">
        <v>3.52</v>
      </c>
      <c r="AS437">
        <v>2.8</v>
      </c>
      <c r="AT437">
        <v>1.96</v>
      </c>
      <c r="AU437">
        <v>-0.37</v>
      </c>
      <c r="AV437">
        <v>2.77</v>
      </c>
      <c r="AW437">
        <v>3.3</v>
      </c>
      <c r="AX437">
        <v>2.65</v>
      </c>
      <c r="AY437">
        <v>1.84</v>
      </c>
      <c r="AZ437">
        <v>2.8</v>
      </c>
      <c r="BA437">
        <v>1.39</v>
      </c>
      <c r="BB437">
        <v>2.08</v>
      </c>
      <c r="BC437">
        <v>1</v>
      </c>
      <c r="BD437">
        <v>-2.3199999999999998</v>
      </c>
      <c r="BE437">
        <v>-0.61</v>
      </c>
      <c r="BF437">
        <v>3.61</v>
      </c>
      <c r="BG437" t="s">
        <v>17</v>
      </c>
    </row>
    <row r="438" spans="1:59" x14ac:dyDescent="0.25">
      <c r="A438" t="s">
        <v>137</v>
      </c>
      <c r="B438">
        <v>112</v>
      </c>
      <c r="C438" t="s">
        <v>138</v>
      </c>
      <c r="D438" t="s">
        <v>15</v>
      </c>
      <c r="E438" t="s">
        <v>425</v>
      </c>
      <c r="F438">
        <v>6.9</v>
      </c>
      <c r="G438">
        <v>11.47</v>
      </c>
      <c r="H438">
        <v>8.92</v>
      </c>
      <c r="I438">
        <v>15.37</v>
      </c>
      <c r="J438">
        <v>18.02</v>
      </c>
      <c r="K438">
        <v>24.97</v>
      </c>
      <c r="L438">
        <v>19.850000000000001</v>
      </c>
      <c r="M438">
        <v>18.79</v>
      </c>
      <c r="N438">
        <v>7.81</v>
      </c>
      <c r="O438">
        <v>12.62</v>
      </c>
      <c r="P438">
        <v>13.56</v>
      </c>
      <c r="Q438">
        <v>8.69</v>
      </c>
      <c r="R438">
        <v>7.76</v>
      </c>
      <c r="S438">
        <v>3.67</v>
      </c>
      <c r="T438">
        <v>5.88</v>
      </c>
      <c r="U438">
        <v>4.0199999999999996</v>
      </c>
      <c r="V438">
        <v>3.33</v>
      </c>
      <c r="W438">
        <v>3.13</v>
      </c>
      <c r="X438">
        <v>3.37</v>
      </c>
      <c r="Y438">
        <v>5.62</v>
      </c>
      <c r="Z438">
        <v>8.06</v>
      </c>
      <c r="AA438">
        <v>5.28</v>
      </c>
      <c r="AB438">
        <v>2.14</v>
      </c>
      <c r="AC438">
        <v>1.66</v>
      </c>
      <c r="AD438">
        <v>0.86</v>
      </c>
      <c r="AE438">
        <v>3.65</v>
      </c>
      <c r="AF438">
        <v>3.16</v>
      </c>
      <c r="AG438">
        <v>-0.17</v>
      </c>
      <c r="AH438">
        <v>1.03</v>
      </c>
      <c r="AI438">
        <v>0.25</v>
      </c>
      <c r="AJ438">
        <v>-0.48</v>
      </c>
      <c r="AK438">
        <v>3.76</v>
      </c>
      <c r="AL438">
        <v>0.82</v>
      </c>
      <c r="AM438">
        <v>1.29</v>
      </c>
      <c r="AN438">
        <v>0.79</v>
      </c>
      <c r="AO438">
        <v>1.52</v>
      </c>
      <c r="AP438">
        <v>2.4</v>
      </c>
      <c r="AQ438">
        <v>4.51</v>
      </c>
      <c r="AR438">
        <v>9.16</v>
      </c>
      <c r="AS438">
        <v>5.47</v>
      </c>
      <c r="AT438">
        <v>3.42</v>
      </c>
      <c r="AU438">
        <v>5.5</v>
      </c>
      <c r="AV438">
        <v>3.25</v>
      </c>
      <c r="AW438">
        <v>3.73</v>
      </c>
      <c r="AX438">
        <v>-0.19</v>
      </c>
      <c r="AY438">
        <v>-2.58</v>
      </c>
      <c r="AZ438">
        <v>-2.38</v>
      </c>
      <c r="BA438">
        <v>2.25</v>
      </c>
      <c r="BB438">
        <v>2.08</v>
      </c>
      <c r="BC438">
        <v>10.93</v>
      </c>
      <c r="BD438">
        <v>0.72</v>
      </c>
      <c r="BE438">
        <v>0.3</v>
      </c>
      <c r="BF438">
        <v>10.35</v>
      </c>
      <c r="BG438" t="s">
        <v>426</v>
      </c>
    </row>
    <row r="439" spans="1:59" x14ac:dyDescent="0.25">
      <c r="A439" t="s">
        <v>81</v>
      </c>
      <c r="B439">
        <v>924</v>
      </c>
      <c r="C439" t="s">
        <v>82</v>
      </c>
      <c r="D439" t="s">
        <v>15</v>
      </c>
      <c r="E439" t="s">
        <v>16</v>
      </c>
      <c r="F439">
        <v>1.06</v>
      </c>
      <c r="G439">
        <v>1.05</v>
      </c>
      <c r="H439">
        <v>1.04</v>
      </c>
      <c r="I439">
        <v>1.03</v>
      </c>
      <c r="J439">
        <v>0.92</v>
      </c>
      <c r="K439">
        <v>1.1100000000000001</v>
      </c>
      <c r="L439">
        <v>0.34</v>
      </c>
      <c r="M439">
        <v>2.4900000000000002</v>
      </c>
      <c r="N439">
        <v>0.68</v>
      </c>
      <c r="O439">
        <v>1.93</v>
      </c>
      <c r="P439">
        <v>5.99</v>
      </c>
      <c r="Q439">
        <v>2.5</v>
      </c>
      <c r="R439">
        <v>2</v>
      </c>
      <c r="S439">
        <v>2</v>
      </c>
      <c r="T439">
        <v>2.7</v>
      </c>
      <c r="U439">
        <v>9.5</v>
      </c>
      <c r="V439">
        <v>5.68</v>
      </c>
      <c r="W439">
        <v>7.24</v>
      </c>
      <c r="X439">
        <v>18.88</v>
      </c>
      <c r="Y439">
        <v>18.190000000000001</v>
      </c>
      <c r="Z439">
        <v>3.04</v>
      </c>
      <c r="AA439">
        <v>3.58</v>
      </c>
      <c r="AB439">
        <v>6.37</v>
      </c>
      <c r="AC439">
        <v>14.63</v>
      </c>
      <c r="AD439">
        <v>24.26</v>
      </c>
      <c r="AE439">
        <v>16.79</v>
      </c>
      <c r="AF439">
        <v>8.31</v>
      </c>
      <c r="AG439">
        <v>2.79</v>
      </c>
      <c r="AH439">
        <v>-0.77</v>
      </c>
      <c r="AI439">
        <v>-1.4</v>
      </c>
      <c r="AJ439">
        <v>0.35</v>
      </c>
      <c r="AK439">
        <v>0.72</v>
      </c>
      <c r="AL439">
        <v>-0.73</v>
      </c>
      <c r="AM439">
        <v>1.1299999999999999</v>
      </c>
      <c r="AN439">
        <v>3.82</v>
      </c>
      <c r="AO439">
        <v>1.78</v>
      </c>
      <c r="AP439">
        <v>1.65</v>
      </c>
      <c r="AQ439">
        <v>4.82</v>
      </c>
      <c r="AR439">
        <v>5.93</v>
      </c>
      <c r="AS439">
        <v>-0.73</v>
      </c>
      <c r="AT439">
        <v>3.18</v>
      </c>
      <c r="AU439">
        <v>5.55</v>
      </c>
      <c r="AV439">
        <v>2.62</v>
      </c>
      <c r="AW439">
        <v>2.62</v>
      </c>
      <c r="AX439">
        <v>1.92</v>
      </c>
      <c r="AY439">
        <v>1.44</v>
      </c>
      <c r="AZ439">
        <v>2</v>
      </c>
      <c r="BA439">
        <v>1.56</v>
      </c>
      <c r="BB439">
        <v>2.0699999999999998</v>
      </c>
      <c r="BC439">
        <v>2.9</v>
      </c>
      <c r="BD439">
        <v>2.42</v>
      </c>
      <c r="BE439">
        <v>0.9</v>
      </c>
      <c r="BF439">
        <v>1.97</v>
      </c>
      <c r="BG439" t="s">
        <v>17</v>
      </c>
    </row>
    <row r="440" spans="1:59" x14ac:dyDescent="0.25">
      <c r="A440" t="s">
        <v>130</v>
      </c>
      <c r="B440">
        <v>819</v>
      </c>
      <c r="C440" t="s">
        <v>131</v>
      </c>
      <c r="D440" t="s">
        <v>15</v>
      </c>
      <c r="E440" t="s">
        <v>416</v>
      </c>
      <c r="F440">
        <v>3.1</v>
      </c>
      <c r="G440">
        <v>5.2</v>
      </c>
      <c r="H440">
        <v>3.6</v>
      </c>
      <c r="I440">
        <v>0.5</v>
      </c>
      <c r="J440">
        <v>21.4</v>
      </c>
      <c r="K440">
        <v>14.4</v>
      </c>
      <c r="L440">
        <v>10.8</v>
      </c>
      <c r="M440">
        <v>6.7</v>
      </c>
      <c r="N440">
        <v>8.1999999999999993</v>
      </c>
      <c r="O440">
        <v>8.9</v>
      </c>
      <c r="P440">
        <v>41.2</v>
      </c>
      <c r="Q440">
        <v>18.8</v>
      </c>
      <c r="R440">
        <v>4.8</v>
      </c>
      <c r="S440">
        <v>0.7</v>
      </c>
      <c r="T440">
        <v>1</v>
      </c>
      <c r="U440">
        <v>0.7</v>
      </c>
      <c r="V440">
        <v>-9.1999999999999993</v>
      </c>
      <c r="W440">
        <v>3.7</v>
      </c>
      <c r="X440">
        <v>10.199999999999999</v>
      </c>
      <c r="Y440">
        <v>-0.1</v>
      </c>
      <c r="Z440">
        <v>10.7</v>
      </c>
      <c r="AA440">
        <v>11.8</v>
      </c>
      <c r="AB440">
        <v>-1.9</v>
      </c>
      <c r="AC440">
        <v>3.7</v>
      </c>
      <c r="AD440">
        <v>-0.7</v>
      </c>
      <c r="AE440">
        <v>0.2</v>
      </c>
      <c r="AF440">
        <v>4.7</v>
      </c>
      <c r="AG440">
        <v>4.0999999999999996</v>
      </c>
      <c r="AH440">
        <v>3.1</v>
      </c>
      <c r="AI440">
        <v>-0.5</v>
      </c>
      <c r="AJ440">
        <v>4.3</v>
      </c>
      <c r="AK440">
        <v>5.6</v>
      </c>
      <c r="AL440">
        <v>-2.9</v>
      </c>
      <c r="AM440">
        <v>2.7</v>
      </c>
      <c r="AN440">
        <v>8.3000000000000007</v>
      </c>
      <c r="AO440">
        <v>14.3</v>
      </c>
      <c r="AP440">
        <v>6.6</v>
      </c>
      <c r="AQ440">
        <v>-0.9</v>
      </c>
      <c r="AR440">
        <v>12.2</v>
      </c>
      <c r="AS440">
        <v>-5.3</v>
      </c>
      <c r="AT440">
        <v>5.2</v>
      </c>
      <c r="AU440">
        <v>20.87</v>
      </c>
      <c r="AV440">
        <v>1.64</v>
      </c>
      <c r="AW440">
        <v>0.75</v>
      </c>
      <c r="AX440">
        <v>0.15</v>
      </c>
      <c r="AY440">
        <v>-4.47</v>
      </c>
      <c r="AZ440">
        <v>-5.03</v>
      </c>
      <c r="BA440">
        <v>1.99</v>
      </c>
      <c r="BB440">
        <v>2.0699999999999998</v>
      </c>
      <c r="BC440">
        <v>-0.19</v>
      </c>
      <c r="BD440">
        <v>-1.17</v>
      </c>
      <c r="BE440">
        <v>3.01</v>
      </c>
      <c r="BF440">
        <v>5.35</v>
      </c>
      <c r="BG440" t="s">
        <v>418</v>
      </c>
    </row>
    <row r="441" spans="1:59" x14ac:dyDescent="0.25">
      <c r="A441" t="s">
        <v>180</v>
      </c>
      <c r="B441">
        <v>436</v>
      </c>
      <c r="C441" t="s">
        <v>181</v>
      </c>
      <c r="D441" t="s">
        <v>15</v>
      </c>
      <c r="E441" t="s">
        <v>416</v>
      </c>
      <c r="F441">
        <v>0</v>
      </c>
      <c r="G441">
        <v>9.8000000000000007</v>
      </c>
      <c r="H441">
        <v>12.1</v>
      </c>
      <c r="I441">
        <v>10.4</v>
      </c>
      <c r="J441">
        <v>81.5</v>
      </c>
      <c r="K441">
        <v>64.400000000000006</v>
      </c>
      <c r="L441">
        <v>34</v>
      </c>
      <c r="M441">
        <v>32.200000000000003</v>
      </c>
      <c r="N441">
        <v>52.4</v>
      </c>
      <c r="O441">
        <v>73.900000000000006</v>
      </c>
      <c r="P441">
        <v>198.7</v>
      </c>
      <c r="Q441">
        <v>106.1</v>
      </c>
      <c r="R441">
        <v>123.5</v>
      </c>
      <c r="S441">
        <v>84.21</v>
      </c>
      <c r="T441">
        <v>391.43</v>
      </c>
      <c r="U441">
        <v>295.35000000000002</v>
      </c>
      <c r="V441">
        <v>33.090000000000003</v>
      </c>
      <c r="W441">
        <v>17.899999999999999</v>
      </c>
      <c r="X441">
        <v>16.96</v>
      </c>
      <c r="Y441">
        <v>32.29</v>
      </c>
      <c r="Z441">
        <v>34.28</v>
      </c>
      <c r="AA441">
        <v>31.44</v>
      </c>
      <c r="AB441">
        <v>11.15</v>
      </c>
      <c r="AC441">
        <v>19.3</v>
      </c>
      <c r="AD441">
        <v>23.52</v>
      </c>
      <c r="AE441">
        <v>14.33</v>
      </c>
      <c r="AF441">
        <v>15.76</v>
      </c>
      <c r="AG441">
        <v>10.86</v>
      </c>
      <c r="AH441">
        <v>5.7</v>
      </c>
      <c r="AI441">
        <v>2.67</v>
      </c>
      <c r="AJ441">
        <v>-2.0699999999999998</v>
      </c>
      <c r="AK441">
        <v>3.74</v>
      </c>
      <c r="AL441">
        <v>11.59</v>
      </c>
      <c r="AM441">
        <v>-4.84</v>
      </c>
      <c r="AN441">
        <v>-2.78</v>
      </c>
      <c r="AO441">
        <v>-1.02</v>
      </c>
      <c r="AP441">
        <v>1.19</v>
      </c>
      <c r="AQ441">
        <v>-2.17</v>
      </c>
      <c r="AR441">
        <v>3.29</v>
      </c>
      <c r="AS441">
        <v>12.53</v>
      </c>
      <c r="AT441">
        <v>5.0199999999999996</v>
      </c>
      <c r="AU441">
        <v>5.87</v>
      </c>
      <c r="AV441">
        <v>3.71</v>
      </c>
      <c r="AW441">
        <v>2.98</v>
      </c>
      <c r="AX441">
        <v>2.4900000000000002</v>
      </c>
      <c r="AY441">
        <v>2.31</v>
      </c>
      <c r="AZ441">
        <v>2.19</v>
      </c>
      <c r="BA441">
        <v>1.77</v>
      </c>
      <c r="BB441">
        <v>2.0699999999999998</v>
      </c>
      <c r="BC441">
        <v>-0.45</v>
      </c>
      <c r="BD441">
        <v>0.78</v>
      </c>
      <c r="BE441">
        <v>5.41</v>
      </c>
      <c r="BF441">
        <v>10.45</v>
      </c>
      <c r="BG441" t="s">
        <v>418</v>
      </c>
    </row>
    <row r="442" spans="1:59" x14ac:dyDescent="0.25">
      <c r="A442" t="s">
        <v>292</v>
      </c>
      <c r="B442">
        <v>964</v>
      </c>
      <c r="C442" t="s">
        <v>293</v>
      </c>
      <c r="D442" t="s">
        <v>15</v>
      </c>
      <c r="E442" t="s">
        <v>462</v>
      </c>
      <c r="W442">
        <v>26.52</v>
      </c>
      <c r="X442">
        <v>59.59</v>
      </c>
      <c r="Y442">
        <v>218.19</v>
      </c>
      <c r="Z442">
        <v>610.12</v>
      </c>
      <c r="AA442">
        <v>48.78</v>
      </c>
      <c r="AB442">
        <v>27.71</v>
      </c>
      <c r="AC442">
        <v>32.25</v>
      </c>
      <c r="AD442">
        <v>30.07</v>
      </c>
      <c r="AE442">
        <v>25.55</v>
      </c>
      <c r="AF442">
        <v>12.77</v>
      </c>
      <c r="AG442">
        <v>12.18</v>
      </c>
      <c r="AH442">
        <v>7.25</v>
      </c>
      <c r="AI442">
        <v>5.54</v>
      </c>
      <c r="AJ442">
        <v>7.71</v>
      </c>
      <c r="AK442">
        <v>1.66</v>
      </c>
      <c r="AL442">
        <v>1.1599999999999999</v>
      </c>
      <c r="AM442">
        <v>2.68</v>
      </c>
      <c r="AN442">
        <v>7.14</v>
      </c>
      <c r="AO442">
        <v>0.72</v>
      </c>
      <c r="AP442">
        <v>2.21</v>
      </c>
      <c r="AQ442">
        <v>2.2200000000000002</v>
      </c>
      <c r="AR442">
        <v>2.25</v>
      </c>
      <c r="AS442">
        <v>3.38</v>
      </c>
      <c r="AT442">
        <v>2.15</v>
      </c>
      <c r="AU442">
        <v>7.49</v>
      </c>
      <c r="AV442">
        <v>3.23</v>
      </c>
      <c r="AW442">
        <v>-1.31</v>
      </c>
      <c r="AX442">
        <v>-1.45</v>
      </c>
      <c r="AY442">
        <v>-2.27</v>
      </c>
      <c r="AZ442">
        <v>-0.28000000000000003</v>
      </c>
      <c r="BA442">
        <v>2.73</v>
      </c>
      <c r="BB442">
        <v>2.0699999999999998</v>
      </c>
      <c r="BC442">
        <v>1.43</v>
      </c>
      <c r="BD442">
        <v>-0.53</v>
      </c>
      <c r="BE442">
        <v>8.0399999999999991</v>
      </c>
      <c r="BF442">
        <v>22.18</v>
      </c>
      <c r="BG442" t="s">
        <v>463</v>
      </c>
    </row>
    <row r="443" spans="1:59" x14ac:dyDescent="0.25">
      <c r="A443" t="s">
        <v>335</v>
      </c>
      <c r="B443">
        <v>961</v>
      </c>
      <c r="C443" t="s">
        <v>336</v>
      </c>
      <c r="D443" t="s">
        <v>15</v>
      </c>
      <c r="E443" t="s">
        <v>462</v>
      </c>
      <c r="AC443">
        <v>21.59</v>
      </c>
      <c r="AD443">
        <v>17.72</v>
      </c>
      <c r="AE443">
        <v>12.72</v>
      </c>
      <c r="AF443">
        <v>6.8</v>
      </c>
      <c r="AG443">
        <v>6.1</v>
      </c>
      <c r="AH443">
        <v>5.98</v>
      </c>
      <c r="AI443">
        <v>2.12</v>
      </c>
      <c r="AJ443">
        <v>8</v>
      </c>
      <c r="AK443">
        <v>7.12</v>
      </c>
      <c r="AL443">
        <v>3.61</v>
      </c>
      <c r="AM443">
        <v>1.22</v>
      </c>
      <c r="AN443">
        <v>2.58</v>
      </c>
      <c r="AO443">
        <v>1.88</v>
      </c>
      <c r="AP443">
        <v>2.25</v>
      </c>
      <c r="AQ443">
        <v>4.1900000000000004</v>
      </c>
      <c r="AR443">
        <v>3.84</v>
      </c>
      <c r="AS443">
        <v>-1.33</v>
      </c>
      <c r="AT443">
        <v>2.14</v>
      </c>
      <c r="AU443">
        <v>4.53</v>
      </c>
      <c r="AV443">
        <v>0.87</v>
      </c>
      <c r="AW443">
        <v>0.02</v>
      </c>
      <c r="AX443">
        <v>-0.61</v>
      </c>
      <c r="AY443">
        <v>-0.22</v>
      </c>
      <c r="AZ443">
        <v>-1.36</v>
      </c>
      <c r="BA443">
        <v>2.15</v>
      </c>
      <c r="BB443">
        <v>2.0699999999999998</v>
      </c>
      <c r="BC443">
        <v>0.68</v>
      </c>
      <c r="BD443">
        <v>-0.24</v>
      </c>
      <c r="BE443">
        <v>5.54</v>
      </c>
      <c r="BF443">
        <v>19.100000000000001</v>
      </c>
      <c r="BG443" t="s">
        <v>463</v>
      </c>
    </row>
    <row r="444" spans="1:59" x14ac:dyDescent="0.25">
      <c r="A444" t="s">
        <v>292</v>
      </c>
      <c r="B444">
        <v>964</v>
      </c>
      <c r="C444" t="s">
        <v>293</v>
      </c>
      <c r="D444" t="s">
        <v>15</v>
      </c>
      <c r="E444" t="s">
        <v>416</v>
      </c>
      <c r="S444">
        <v>5.7</v>
      </c>
      <c r="T444">
        <v>0</v>
      </c>
      <c r="U444">
        <v>15.2</v>
      </c>
      <c r="V444">
        <v>27.4</v>
      </c>
      <c r="W444">
        <v>40</v>
      </c>
      <c r="X444">
        <v>127</v>
      </c>
      <c r="Y444">
        <v>86.2</v>
      </c>
      <c r="Z444">
        <v>1151.5999999999999</v>
      </c>
      <c r="AA444">
        <v>184.4</v>
      </c>
      <c r="AB444">
        <v>94.2</v>
      </c>
      <c r="AC444">
        <v>47</v>
      </c>
      <c r="AD444">
        <v>44</v>
      </c>
      <c r="AE444">
        <v>26.4</v>
      </c>
      <c r="AF444">
        <v>18.8</v>
      </c>
      <c r="AG444">
        <v>17.7</v>
      </c>
      <c r="AH444">
        <v>15.7</v>
      </c>
      <c r="AI444">
        <v>6.1</v>
      </c>
      <c r="AJ444">
        <v>8.8000000000000007</v>
      </c>
      <c r="AK444">
        <v>10.6</v>
      </c>
      <c r="AL444">
        <v>5.9</v>
      </c>
      <c r="AM444">
        <v>3.4</v>
      </c>
      <c r="AN444">
        <v>4.1399999999999997</v>
      </c>
      <c r="AO444">
        <v>4</v>
      </c>
      <c r="AP444">
        <v>4.55</v>
      </c>
      <c r="AQ444">
        <v>3.89</v>
      </c>
      <c r="AR444">
        <v>9.0399999999999991</v>
      </c>
      <c r="AS444">
        <v>8.52</v>
      </c>
      <c r="AT444">
        <v>3.75</v>
      </c>
      <c r="AU444">
        <v>6.08</v>
      </c>
      <c r="AV444">
        <v>5.81</v>
      </c>
      <c r="AW444">
        <v>1.96</v>
      </c>
      <c r="AX444">
        <v>1.56</v>
      </c>
      <c r="AY444">
        <v>0.7</v>
      </c>
      <c r="AZ444">
        <v>-0.61</v>
      </c>
      <c r="BA444">
        <v>1.8</v>
      </c>
      <c r="BB444">
        <v>2.06</v>
      </c>
      <c r="BC444">
        <v>-0.38</v>
      </c>
      <c r="BD444">
        <v>7.49</v>
      </c>
      <c r="BE444">
        <v>12.14</v>
      </c>
      <c r="BF444">
        <v>30.26</v>
      </c>
      <c r="BG444" t="s">
        <v>418</v>
      </c>
    </row>
    <row r="445" spans="1:59" x14ac:dyDescent="0.25">
      <c r="A445" t="s">
        <v>40</v>
      </c>
      <c r="B445">
        <v>124</v>
      </c>
      <c r="C445" t="s">
        <v>41</v>
      </c>
      <c r="D445" t="s">
        <v>15</v>
      </c>
      <c r="E445" t="s">
        <v>16</v>
      </c>
      <c r="F445">
        <v>3.91</v>
      </c>
      <c r="G445">
        <v>4.34</v>
      </c>
      <c r="H445">
        <v>5.45</v>
      </c>
      <c r="I445">
        <v>6.96</v>
      </c>
      <c r="J445">
        <v>12.68</v>
      </c>
      <c r="K445">
        <v>12.77</v>
      </c>
      <c r="L445">
        <v>9.07</v>
      </c>
      <c r="M445">
        <v>7.1</v>
      </c>
      <c r="N445">
        <v>4.47</v>
      </c>
      <c r="O445">
        <v>4.47</v>
      </c>
      <c r="P445">
        <v>6.65</v>
      </c>
      <c r="Q445">
        <v>7.63</v>
      </c>
      <c r="R445">
        <v>8.73</v>
      </c>
      <c r="S445">
        <v>7.66</v>
      </c>
      <c r="T445">
        <v>6.34</v>
      </c>
      <c r="U445">
        <v>4.87</v>
      </c>
      <c r="V445">
        <v>1.29</v>
      </c>
      <c r="W445">
        <v>1.55</v>
      </c>
      <c r="X445">
        <v>1.1599999999999999</v>
      </c>
      <c r="Y445">
        <v>3.11</v>
      </c>
      <c r="Z445">
        <v>3.45</v>
      </c>
      <c r="AA445">
        <v>3.22</v>
      </c>
      <c r="AB445">
        <v>2.4300000000000002</v>
      </c>
      <c r="AC445">
        <v>2.75</v>
      </c>
      <c r="AD445">
        <v>2.38</v>
      </c>
      <c r="AE445">
        <v>1.47</v>
      </c>
      <c r="AF445">
        <v>2.08</v>
      </c>
      <c r="AG445">
        <v>1.63</v>
      </c>
      <c r="AH445">
        <v>0.95</v>
      </c>
      <c r="AI445">
        <v>1.1200000000000001</v>
      </c>
      <c r="AJ445">
        <v>2.54</v>
      </c>
      <c r="AK445">
        <v>2.4700000000000002</v>
      </c>
      <c r="AL445">
        <v>1.65</v>
      </c>
      <c r="AM445">
        <v>1.59</v>
      </c>
      <c r="AN445">
        <v>2.1</v>
      </c>
      <c r="AO445">
        <v>2.78</v>
      </c>
      <c r="AP445">
        <v>1.79</v>
      </c>
      <c r="AQ445">
        <v>1.82</v>
      </c>
      <c r="AR445">
        <v>4.49</v>
      </c>
      <c r="AS445">
        <v>-0.05</v>
      </c>
      <c r="AT445">
        <v>2.19</v>
      </c>
      <c r="AU445">
        <v>3.53</v>
      </c>
      <c r="AV445">
        <v>2.84</v>
      </c>
      <c r="AW445">
        <v>1.1100000000000001</v>
      </c>
      <c r="AX445">
        <v>0.34</v>
      </c>
      <c r="AY445">
        <v>0.56000000000000005</v>
      </c>
      <c r="AZ445">
        <v>1.97</v>
      </c>
      <c r="BA445">
        <v>2.2200000000000002</v>
      </c>
      <c r="BB445">
        <v>2.0499999999999998</v>
      </c>
      <c r="BC445">
        <v>1.25</v>
      </c>
      <c r="BD445">
        <v>0.74</v>
      </c>
      <c r="BE445">
        <v>2.44</v>
      </c>
      <c r="BF445">
        <v>9.6</v>
      </c>
      <c r="BG445" t="s">
        <v>17</v>
      </c>
    </row>
    <row r="446" spans="1:59" x14ac:dyDescent="0.25">
      <c r="A446" t="s">
        <v>42</v>
      </c>
      <c r="B446">
        <v>638</v>
      </c>
      <c r="C446" t="s">
        <v>43</v>
      </c>
      <c r="D446" t="s">
        <v>15</v>
      </c>
      <c r="E446" t="s">
        <v>425</v>
      </c>
      <c r="S446">
        <v>8.6999999999999993</v>
      </c>
      <c r="T446">
        <v>-5.8</v>
      </c>
      <c r="U446">
        <v>-10</v>
      </c>
      <c r="V446">
        <v>-6.5</v>
      </c>
      <c r="W446">
        <v>-0.8</v>
      </c>
      <c r="X446">
        <v>-1.1000000000000001</v>
      </c>
      <c r="Y446">
        <v>-2.8</v>
      </c>
      <c r="Z446">
        <v>-0.7</v>
      </c>
      <c r="AA446">
        <v>-0.5</v>
      </c>
      <c r="AB446">
        <v>-0.3</v>
      </c>
      <c r="AC446">
        <v>-0.3</v>
      </c>
      <c r="AD446">
        <v>35.200000000000003</v>
      </c>
      <c r="AE446">
        <v>19.100000000000001</v>
      </c>
      <c r="AF446">
        <v>3.2</v>
      </c>
      <c r="AG446">
        <v>3.2</v>
      </c>
      <c r="AH446">
        <v>7.3</v>
      </c>
      <c r="AI446">
        <v>-0.3</v>
      </c>
      <c r="AJ446">
        <v>1.2</v>
      </c>
      <c r="AK446">
        <v>2.2999999999999998</v>
      </c>
      <c r="AL446">
        <v>5.5</v>
      </c>
      <c r="AM446">
        <v>-2.2999999999999998</v>
      </c>
      <c r="AN446">
        <v>-0.7</v>
      </c>
      <c r="AO446">
        <v>9.1999999999999993</v>
      </c>
      <c r="AP446">
        <v>-0.5</v>
      </c>
      <c r="AQ446">
        <v>-1.1000000000000001</v>
      </c>
      <c r="AR446">
        <v>18</v>
      </c>
      <c r="AS446">
        <v>5.6</v>
      </c>
      <c r="AT446">
        <v>5.6</v>
      </c>
      <c r="AU446">
        <v>5.66</v>
      </c>
      <c r="AV446">
        <v>4.6900000000000004</v>
      </c>
      <c r="AW446">
        <v>2.56</v>
      </c>
      <c r="AX446">
        <v>-0.77</v>
      </c>
      <c r="AY446">
        <v>0.41</v>
      </c>
      <c r="AZ446">
        <v>-0.46</v>
      </c>
      <c r="BA446">
        <v>-0.05</v>
      </c>
      <c r="BB446">
        <v>2.0499999999999998</v>
      </c>
      <c r="BC446">
        <v>-2.79</v>
      </c>
      <c r="BD446">
        <v>0.49</v>
      </c>
      <c r="BE446">
        <v>5.92</v>
      </c>
      <c r="BF446">
        <v>-0.7</v>
      </c>
      <c r="BG446" t="s">
        <v>426</v>
      </c>
    </row>
    <row r="447" spans="1:59" x14ac:dyDescent="0.25">
      <c r="A447" t="s">
        <v>103</v>
      </c>
      <c r="B447">
        <v>935</v>
      </c>
      <c r="C447" t="s">
        <v>104</v>
      </c>
      <c r="D447" t="s">
        <v>15</v>
      </c>
      <c r="E447" t="s">
        <v>462</v>
      </c>
      <c r="AC447">
        <v>9.2200000000000006</v>
      </c>
      <c r="AD447">
        <v>2.54</v>
      </c>
      <c r="AE447">
        <v>6.16</v>
      </c>
      <c r="AF447">
        <v>4.7699999999999996</v>
      </c>
      <c r="AG447">
        <v>4.9400000000000004</v>
      </c>
      <c r="AH447">
        <v>4.84</v>
      </c>
      <c r="AI447">
        <v>1.02</v>
      </c>
      <c r="AJ447">
        <v>4.8899999999999997</v>
      </c>
      <c r="AK447">
        <v>2.82</v>
      </c>
      <c r="AL447">
        <v>-0.54</v>
      </c>
      <c r="AM447">
        <v>-0.33</v>
      </c>
      <c r="AN447">
        <v>5.67</v>
      </c>
      <c r="AO447">
        <v>3.01</v>
      </c>
      <c r="AP447">
        <v>1.57</v>
      </c>
      <c r="AQ447">
        <v>4.17</v>
      </c>
      <c r="AR447">
        <v>4.18</v>
      </c>
      <c r="AS447">
        <v>-3.13</v>
      </c>
      <c r="AT447">
        <v>1.2</v>
      </c>
      <c r="AU447">
        <v>5.52</v>
      </c>
      <c r="AV447">
        <v>2.15</v>
      </c>
      <c r="AW447">
        <v>0.79</v>
      </c>
      <c r="AX447">
        <v>-0.75</v>
      </c>
      <c r="AY447">
        <v>-3.2</v>
      </c>
      <c r="AZ447">
        <v>-3.25</v>
      </c>
      <c r="BA447">
        <v>1.84</v>
      </c>
      <c r="BB447">
        <v>2.0499999999999998</v>
      </c>
      <c r="BC447">
        <v>2.56</v>
      </c>
      <c r="BD447">
        <v>0.11</v>
      </c>
      <c r="BE447">
        <v>5.75</v>
      </c>
      <c r="BF447">
        <v>13.5</v>
      </c>
      <c r="BG447" t="s">
        <v>463</v>
      </c>
    </row>
    <row r="448" spans="1:59" x14ac:dyDescent="0.25">
      <c r="A448" t="s">
        <v>331</v>
      </c>
      <c r="B448">
        <v>366</v>
      </c>
      <c r="C448" t="s">
        <v>332</v>
      </c>
      <c r="D448" t="s">
        <v>15</v>
      </c>
      <c r="E448" t="s">
        <v>416</v>
      </c>
      <c r="T448">
        <v>9.4</v>
      </c>
      <c r="U448">
        <v>1.1000000000000001</v>
      </c>
      <c r="V448">
        <v>0</v>
      </c>
      <c r="W448">
        <v>0</v>
      </c>
      <c r="X448">
        <v>0</v>
      </c>
      <c r="Y448">
        <v>-0.8</v>
      </c>
      <c r="Z448">
        <v>4.7</v>
      </c>
      <c r="AA448">
        <v>81.900000000000006</v>
      </c>
      <c r="AB448">
        <v>32.9</v>
      </c>
      <c r="AC448">
        <v>20.8</v>
      </c>
      <c r="AD448">
        <v>11.4</v>
      </c>
      <c r="AE448">
        <v>6.9</v>
      </c>
      <c r="AF448">
        <v>5.6</v>
      </c>
      <c r="AG448">
        <v>6.2</v>
      </c>
      <c r="AH448">
        <v>5</v>
      </c>
      <c r="AI448">
        <v>51.4</v>
      </c>
      <c r="AJ448">
        <v>47.2</v>
      </c>
      <c r="AK448">
        <v>14.1</v>
      </c>
      <c r="AL448">
        <v>3.69</v>
      </c>
      <c r="AM448">
        <v>17.350000000000001</v>
      </c>
      <c r="AN448">
        <v>13.21</v>
      </c>
      <c r="AO448">
        <v>7.84</v>
      </c>
      <c r="AP448">
        <v>11.45</v>
      </c>
      <c r="AQ448">
        <v>5.97</v>
      </c>
      <c r="AR448">
        <v>7.22</v>
      </c>
      <c r="AS448">
        <v>6.6</v>
      </c>
      <c r="AT448">
        <v>0.1</v>
      </c>
      <c r="AU448">
        <v>4.96</v>
      </c>
      <c r="AV448">
        <v>4.04</v>
      </c>
      <c r="AW448">
        <v>0.34</v>
      </c>
      <c r="AX448">
        <v>-0.6</v>
      </c>
      <c r="AY448">
        <v>-1.01</v>
      </c>
      <c r="AZ448">
        <v>-1.41</v>
      </c>
      <c r="BA448">
        <v>-1.43</v>
      </c>
      <c r="BB448">
        <v>2.04</v>
      </c>
      <c r="BC448">
        <v>4.22</v>
      </c>
      <c r="BD448">
        <v>-0.03</v>
      </c>
      <c r="BE448">
        <v>55.8</v>
      </c>
      <c r="BF448">
        <v>135.08000000000001</v>
      </c>
      <c r="BG448" t="s">
        <v>419</v>
      </c>
    </row>
    <row r="449" spans="1:59" x14ac:dyDescent="0.25">
      <c r="A449" t="s">
        <v>22</v>
      </c>
      <c r="B449">
        <v>914</v>
      </c>
      <c r="C449" t="s">
        <v>23</v>
      </c>
      <c r="D449" t="s">
        <v>15</v>
      </c>
      <c r="E449" t="s">
        <v>16</v>
      </c>
      <c r="Z449">
        <v>-0.18</v>
      </c>
      <c r="AA449">
        <v>35.72</v>
      </c>
      <c r="AB449">
        <v>226</v>
      </c>
      <c r="AC449">
        <v>85</v>
      </c>
      <c r="AD449">
        <v>22.57</v>
      </c>
      <c r="AE449">
        <v>7.75</v>
      </c>
      <c r="AF449">
        <v>12.8</v>
      </c>
      <c r="AG449">
        <v>33.21</v>
      </c>
      <c r="AH449">
        <v>20.55</v>
      </c>
      <c r="AI449">
        <v>0.4</v>
      </c>
      <c r="AJ449">
        <v>0.03</v>
      </c>
      <c r="AK449">
        <v>3.1</v>
      </c>
      <c r="AL449">
        <v>5.18</v>
      </c>
      <c r="AM449">
        <v>2.38</v>
      </c>
      <c r="AN449">
        <v>2.83</v>
      </c>
      <c r="AO449">
        <v>2.36</v>
      </c>
      <c r="AP449">
        <v>2.41</v>
      </c>
      <c r="AQ449">
        <v>2.91</v>
      </c>
      <c r="AR449">
        <v>3.41</v>
      </c>
      <c r="AS449">
        <v>2.29</v>
      </c>
      <c r="AT449">
        <v>3.57</v>
      </c>
      <c r="AU449">
        <v>3.41</v>
      </c>
      <c r="AV449">
        <v>2.0299999999999998</v>
      </c>
      <c r="AW449">
        <v>1.93</v>
      </c>
      <c r="AX449">
        <v>1.62</v>
      </c>
      <c r="AY449">
        <v>1.91</v>
      </c>
      <c r="AZ449">
        <v>1.29</v>
      </c>
      <c r="BA449">
        <v>1.99</v>
      </c>
      <c r="BB449">
        <v>2.0299999999999998</v>
      </c>
      <c r="BC449">
        <v>1.41</v>
      </c>
      <c r="BD449">
        <v>1.62</v>
      </c>
      <c r="BE449">
        <v>2.04</v>
      </c>
      <c r="BF449">
        <v>6.73</v>
      </c>
      <c r="BG449" t="s">
        <v>17</v>
      </c>
    </row>
    <row r="450" spans="1:59" x14ac:dyDescent="0.25">
      <c r="A450" t="s">
        <v>206</v>
      </c>
      <c r="B450">
        <v>544</v>
      </c>
      <c r="C450" t="s">
        <v>207</v>
      </c>
      <c r="D450" t="s">
        <v>15</v>
      </c>
      <c r="E450" t="s">
        <v>16</v>
      </c>
      <c r="F450">
        <v>0.32</v>
      </c>
      <c r="G450">
        <v>1.29</v>
      </c>
      <c r="H450">
        <v>25.16</v>
      </c>
      <c r="I450">
        <v>30.79</v>
      </c>
      <c r="J450">
        <v>50</v>
      </c>
      <c r="K450">
        <v>29.7</v>
      </c>
      <c r="L450">
        <v>10.9</v>
      </c>
      <c r="M450">
        <v>89.99</v>
      </c>
      <c r="N450">
        <v>10.01</v>
      </c>
      <c r="O450">
        <v>2.7</v>
      </c>
      <c r="P450">
        <v>188.82</v>
      </c>
      <c r="Q450">
        <v>33.700000000000003</v>
      </c>
      <c r="R450">
        <v>70.38</v>
      </c>
      <c r="S450">
        <v>62.51</v>
      </c>
      <c r="T450">
        <v>27.17</v>
      </c>
      <c r="U450">
        <v>114.7</v>
      </c>
      <c r="V450">
        <v>35</v>
      </c>
      <c r="W450">
        <v>6.11</v>
      </c>
      <c r="X450">
        <v>14.8</v>
      </c>
      <c r="Y450">
        <v>59.7</v>
      </c>
      <c r="Z450">
        <v>-26.32</v>
      </c>
      <c r="AA450">
        <v>13.44</v>
      </c>
      <c r="AB450">
        <v>9.85</v>
      </c>
      <c r="AC450">
        <v>5.65</v>
      </c>
      <c r="AD450">
        <v>7.67</v>
      </c>
      <c r="AE450">
        <v>19.079999999999998</v>
      </c>
      <c r="AF450">
        <v>19.149999999999999</v>
      </c>
      <c r="AG450">
        <v>19.54</v>
      </c>
      <c r="AH450">
        <v>90.14</v>
      </c>
      <c r="AI450">
        <v>128.41</v>
      </c>
      <c r="AJ450">
        <v>8.3699999999999992</v>
      </c>
      <c r="AK450">
        <v>7.74</v>
      </c>
      <c r="AL450">
        <v>10.61</v>
      </c>
      <c r="AM450">
        <v>15.5</v>
      </c>
      <c r="AN450">
        <v>10.49</v>
      </c>
      <c r="AO450">
        <v>7.17</v>
      </c>
      <c r="AP450">
        <v>6.56</v>
      </c>
      <c r="AQ450">
        <v>4.66</v>
      </c>
      <c r="AR450">
        <v>7.62</v>
      </c>
      <c r="AS450">
        <v>0.15</v>
      </c>
      <c r="AT450">
        <v>5.98</v>
      </c>
      <c r="AU450">
        <v>7.57</v>
      </c>
      <c r="AV450">
        <v>4.25</v>
      </c>
      <c r="AW450">
        <v>6.36</v>
      </c>
      <c r="AX450">
        <v>4.12</v>
      </c>
      <c r="AY450">
        <v>1.28</v>
      </c>
      <c r="AZ450">
        <v>1.6</v>
      </c>
      <c r="BA450">
        <v>0.66</v>
      </c>
      <c r="BB450">
        <v>2.0299999999999998</v>
      </c>
      <c r="BC450">
        <v>3.32</v>
      </c>
      <c r="BD450">
        <v>5.13</v>
      </c>
      <c r="BE450">
        <v>3.76</v>
      </c>
      <c r="BF450">
        <v>22.96</v>
      </c>
      <c r="BG450" t="s">
        <v>17</v>
      </c>
    </row>
    <row r="451" spans="1:59" x14ac:dyDescent="0.25">
      <c r="A451" t="s">
        <v>46</v>
      </c>
      <c r="B451">
        <v>513</v>
      </c>
      <c r="C451" t="s">
        <v>47</v>
      </c>
      <c r="D451" t="s">
        <v>15</v>
      </c>
      <c r="E451" t="s">
        <v>416</v>
      </c>
      <c r="F451">
        <v>61</v>
      </c>
      <c r="G451">
        <v>8.4</v>
      </c>
      <c r="H451">
        <v>46</v>
      </c>
      <c r="I451">
        <v>33.6</v>
      </c>
      <c r="J451">
        <v>43.5</v>
      </c>
      <c r="K451">
        <v>18.7</v>
      </c>
      <c r="L451">
        <v>8</v>
      </c>
      <c r="M451">
        <v>3</v>
      </c>
      <c r="N451">
        <v>2.1</v>
      </c>
      <c r="O451">
        <v>20.9</v>
      </c>
      <c r="P451">
        <v>22.3</v>
      </c>
      <c r="Q451">
        <v>38</v>
      </c>
      <c r="R451">
        <v>22.1</v>
      </c>
      <c r="S451">
        <v>10.3</v>
      </c>
      <c r="T451">
        <v>3.1</v>
      </c>
      <c r="U451">
        <v>10.3</v>
      </c>
      <c r="V451">
        <v>2.7</v>
      </c>
      <c r="W451">
        <v>1.7</v>
      </c>
      <c r="X451">
        <v>9.1</v>
      </c>
      <c r="Y451">
        <v>6.5</v>
      </c>
      <c r="Z451">
        <v>20.8</v>
      </c>
      <c r="AA451">
        <v>31</v>
      </c>
      <c r="AB451">
        <v>2.7</v>
      </c>
      <c r="AC451">
        <v>1.6</v>
      </c>
      <c r="AD451">
        <v>-0.7</v>
      </c>
      <c r="AE451">
        <v>-3.6</v>
      </c>
      <c r="AF451">
        <v>3.8</v>
      </c>
      <c r="AG451">
        <v>1.7</v>
      </c>
      <c r="AR451">
        <v>3.53</v>
      </c>
      <c r="AS451">
        <v>3.19</v>
      </c>
      <c r="AT451">
        <v>4.62</v>
      </c>
      <c r="AU451">
        <v>3.83</v>
      </c>
      <c r="AV451">
        <v>11.19</v>
      </c>
      <c r="AW451">
        <v>5.09</v>
      </c>
      <c r="AX451">
        <v>6.24</v>
      </c>
      <c r="AY451">
        <v>3.31</v>
      </c>
      <c r="AZ451">
        <v>9.19</v>
      </c>
      <c r="BA451">
        <v>4.24</v>
      </c>
      <c r="BB451">
        <v>2.02</v>
      </c>
      <c r="BC451">
        <v>5.13</v>
      </c>
      <c r="BD451">
        <v>6.66</v>
      </c>
      <c r="BE451">
        <v>1.08</v>
      </c>
      <c r="BF451">
        <v>4.28</v>
      </c>
      <c r="BG451" t="s">
        <v>419</v>
      </c>
    </row>
    <row r="452" spans="1:59" x14ac:dyDescent="0.25">
      <c r="A452" t="s">
        <v>76</v>
      </c>
      <c r="B452">
        <v>156</v>
      </c>
      <c r="C452" t="s">
        <v>1</v>
      </c>
      <c r="D452" t="s">
        <v>15</v>
      </c>
      <c r="E452" t="s">
        <v>441</v>
      </c>
      <c r="F452">
        <v>3.6082100000000001</v>
      </c>
      <c r="G452">
        <v>2.87</v>
      </c>
      <c r="H452">
        <v>4.76</v>
      </c>
      <c r="I452">
        <v>6.33</v>
      </c>
      <c r="J452">
        <v>10.01</v>
      </c>
      <c r="K452">
        <v>10.17</v>
      </c>
      <c r="L452">
        <v>7.99</v>
      </c>
      <c r="M452">
        <v>7.54</v>
      </c>
      <c r="N452">
        <v>7.64</v>
      </c>
      <c r="O452">
        <v>8.36</v>
      </c>
      <c r="P452">
        <v>9.49</v>
      </c>
      <c r="Q452">
        <v>11.12</v>
      </c>
      <c r="R452">
        <v>10.7</v>
      </c>
      <c r="S452">
        <v>6.18</v>
      </c>
      <c r="T452">
        <v>3.88</v>
      </c>
      <c r="U452">
        <v>4.05</v>
      </c>
      <c r="V452">
        <v>5.29</v>
      </c>
      <c r="W452">
        <v>4.49</v>
      </c>
      <c r="X452">
        <v>4.7</v>
      </c>
      <c r="Y452">
        <v>5.43</v>
      </c>
      <c r="Z452">
        <v>4.46</v>
      </c>
      <c r="AA452">
        <v>6.23</v>
      </c>
      <c r="AB452">
        <v>2.0499999999999998</v>
      </c>
      <c r="AC452">
        <v>1.93</v>
      </c>
      <c r="AD452">
        <v>0.14000000000000001</v>
      </c>
      <c r="AE452">
        <v>2.15</v>
      </c>
      <c r="AF452">
        <v>1.51</v>
      </c>
      <c r="AG452">
        <v>1.61</v>
      </c>
      <c r="AH452">
        <v>1.4</v>
      </c>
      <c r="AI452">
        <v>1.48</v>
      </c>
      <c r="AJ452">
        <v>1.68</v>
      </c>
      <c r="AK452">
        <v>2.09</v>
      </c>
      <c r="AL452">
        <v>2.68</v>
      </c>
      <c r="AM452">
        <v>2.42</v>
      </c>
      <c r="AN452">
        <v>1.34</v>
      </c>
      <c r="AO452">
        <v>1.36</v>
      </c>
      <c r="AP452">
        <v>1.27</v>
      </c>
      <c r="AQ452">
        <v>2.04</v>
      </c>
      <c r="AR452">
        <v>1.06</v>
      </c>
      <c r="AS452">
        <v>1.69</v>
      </c>
      <c r="AT452">
        <v>1.34</v>
      </c>
      <c r="AU452">
        <v>1.43</v>
      </c>
      <c r="AV452">
        <v>1.35</v>
      </c>
      <c r="AW452">
        <v>0.83</v>
      </c>
      <c r="AX452">
        <v>1.56</v>
      </c>
      <c r="AY452">
        <v>2.5499999999999998</v>
      </c>
      <c r="AZ452">
        <v>2.02</v>
      </c>
      <c r="BA452">
        <v>1.78</v>
      </c>
      <c r="BB452">
        <v>2.02</v>
      </c>
      <c r="BC452">
        <v>2.29</v>
      </c>
      <c r="BD452">
        <v>1.29</v>
      </c>
      <c r="BE452">
        <v>2.4</v>
      </c>
      <c r="BF452">
        <v>5.03</v>
      </c>
      <c r="BG452" t="s">
        <v>442</v>
      </c>
    </row>
    <row r="453" spans="1:59" x14ac:dyDescent="0.25">
      <c r="A453" t="s">
        <v>34</v>
      </c>
      <c r="B453">
        <v>122</v>
      </c>
      <c r="C453" t="s">
        <v>35</v>
      </c>
      <c r="D453" t="s">
        <v>15</v>
      </c>
      <c r="E453" t="s">
        <v>16</v>
      </c>
      <c r="F453">
        <v>4.37</v>
      </c>
      <c r="G453">
        <v>4.7</v>
      </c>
      <c r="H453">
        <v>6.36</v>
      </c>
      <c r="I453">
        <v>7.53</v>
      </c>
      <c r="J453">
        <v>9.52</v>
      </c>
      <c r="K453">
        <v>8.4499999999999993</v>
      </c>
      <c r="L453">
        <v>7.32</v>
      </c>
      <c r="M453">
        <v>5.49</v>
      </c>
      <c r="N453">
        <v>3.57</v>
      </c>
      <c r="O453">
        <v>3.71</v>
      </c>
      <c r="P453">
        <v>6.33</v>
      </c>
      <c r="Q453">
        <v>6.8</v>
      </c>
      <c r="R453">
        <v>5.44</v>
      </c>
      <c r="S453">
        <v>3.34</v>
      </c>
      <c r="T453">
        <v>5.66</v>
      </c>
      <c r="U453">
        <v>3.19</v>
      </c>
      <c r="V453">
        <v>1.71</v>
      </c>
      <c r="W453">
        <v>1.4</v>
      </c>
      <c r="X453">
        <v>1.92</v>
      </c>
      <c r="Y453">
        <v>2.57</v>
      </c>
      <c r="Z453">
        <v>3.26</v>
      </c>
      <c r="AA453">
        <v>3.34</v>
      </c>
      <c r="AB453">
        <v>4.0199999999999996</v>
      </c>
      <c r="AC453">
        <v>3.63</v>
      </c>
      <c r="AD453">
        <v>2.95</v>
      </c>
      <c r="AE453">
        <v>2.2400000000000002</v>
      </c>
      <c r="AF453">
        <v>1.86</v>
      </c>
      <c r="AG453">
        <v>1.31</v>
      </c>
      <c r="AH453">
        <v>0.92</v>
      </c>
      <c r="AI453">
        <v>0.56999999999999995</v>
      </c>
      <c r="AJ453">
        <v>2.34</v>
      </c>
      <c r="AK453">
        <v>2.65</v>
      </c>
      <c r="AL453">
        <v>1.81</v>
      </c>
      <c r="AM453">
        <v>1.36</v>
      </c>
      <c r="AN453">
        <v>2.06</v>
      </c>
      <c r="AO453">
        <v>2.2999999999999998</v>
      </c>
      <c r="AP453">
        <v>1.44</v>
      </c>
      <c r="AQ453">
        <v>2.17</v>
      </c>
      <c r="AR453">
        <v>3.22</v>
      </c>
      <c r="AS453">
        <v>0.51</v>
      </c>
      <c r="AT453">
        <v>1.81</v>
      </c>
      <c r="AU453">
        <v>3.29</v>
      </c>
      <c r="AV453">
        <v>2.4900000000000002</v>
      </c>
      <c r="AW453">
        <v>2</v>
      </c>
      <c r="AX453">
        <v>1.61</v>
      </c>
      <c r="AY453">
        <v>0.9</v>
      </c>
      <c r="AZ453">
        <v>0.89</v>
      </c>
      <c r="BA453">
        <v>2.23</v>
      </c>
      <c r="BB453">
        <v>2</v>
      </c>
      <c r="BC453">
        <v>1.49</v>
      </c>
      <c r="BD453">
        <v>1.38</v>
      </c>
      <c r="BE453">
        <v>2.77</v>
      </c>
      <c r="BF453">
        <v>8.5</v>
      </c>
      <c r="BG453" t="s">
        <v>17</v>
      </c>
    </row>
    <row r="454" spans="1:59" x14ac:dyDescent="0.25">
      <c r="A454" t="s">
        <v>214</v>
      </c>
      <c r="B454">
        <v>362</v>
      </c>
      <c r="C454" t="s">
        <v>215</v>
      </c>
      <c r="D454" t="s">
        <v>15</v>
      </c>
      <c r="E454" t="s">
        <v>16</v>
      </c>
      <c r="F454">
        <v>13.4</v>
      </c>
      <c r="G454">
        <v>8.39</v>
      </c>
      <c r="H454">
        <v>7.88</v>
      </c>
      <c r="I454">
        <v>13.44</v>
      </c>
      <c r="J454">
        <v>34.22</v>
      </c>
      <c r="K454">
        <v>17.739999999999998</v>
      </c>
      <c r="L454">
        <v>9.67</v>
      </c>
      <c r="M454">
        <v>8.8699999999999992</v>
      </c>
      <c r="N454">
        <v>10.88</v>
      </c>
      <c r="O454">
        <v>9.39</v>
      </c>
      <c r="P454">
        <v>19.37</v>
      </c>
      <c r="Q454">
        <v>15.13</v>
      </c>
      <c r="R454">
        <v>4.6100000000000003</v>
      </c>
      <c r="S454">
        <v>1.47</v>
      </c>
      <c r="T454">
        <v>2.0499999999999998</v>
      </c>
      <c r="U454">
        <v>0.5</v>
      </c>
      <c r="V454">
        <v>2.17</v>
      </c>
      <c r="W454">
        <v>7.04</v>
      </c>
      <c r="X454">
        <v>0.83</v>
      </c>
      <c r="Y454">
        <v>4.3899999999999997</v>
      </c>
      <c r="Z454">
        <v>4.33</v>
      </c>
      <c r="AA454">
        <v>5.54</v>
      </c>
      <c r="AB454">
        <v>5.66</v>
      </c>
      <c r="AC454">
        <v>0.77</v>
      </c>
      <c r="AD454">
        <v>2.66</v>
      </c>
      <c r="AE454">
        <v>5.86</v>
      </c>
      <c r="AF454">
        <v>0.93</v>
      </c>
      <c r="AG454">
        <v>-0.01</v>
      </c>
      <c r="AH454">
        <v>3.2</v>
      </c>
      <c r="AI454">
        <v>2.41</v>
      </c>
      <c r="AJ454">
        <v>4.8499999999999996</v>
      </c>
      <c r="AK454">
        <v>5.27</v>
      </c>
      <c r="AL454">
        <v>-0.26</v>
      </c>
      <c r="AM454">
        <v>1.03</v>
      </c>
      <c r="AN454">
        <v>1.46</v>
      </c>
      <c r="AO454">
        <v>3.91</v>
      </c>
      <c r="AP454">
        <v>3.56</v>
      </c>
      <c r="AQ454">
        <v>2.82</v>
      </c>
      <c r="AR454">
        <v>5.55</v>
      </c>
      <c r="AS454">
        <v>-0.16</v>
      </c>
      <c r="AT454">
        <v>3.25</v>
      </c>
      <c r="AU454">
        <v>2.77</v>
      </c>
      <c r="AV454">
        <v>4.18</v>
      </c>
      <c r="AW454">
        <v>1.47</v>
      </c>
      <c r="AX454">
        <v>3.52</v>
      </c>
      <c r="AY454">
        <v>-0.99</v>
      </c>
      <c r="AZ454">
        <v>-3.09</v>
      </c>
      <c r="BA454">
        <v>0.11</v>
      </c>
      <c r="BB454">
        <v>1.99</v>
      </c>
      <c r="BC454">
        <v>0.54</v>
      </c>
      <c r="BD454">
        <v>0.34</v>
      </c>
      <c r="BE454">
        <v>2.38</v>
      </c>
      <c r="BF454">
        <v>6.4</v>
      </c>
      <c r="BG454" t="s">
        <v>17</v>
      </c>
    </row>
    <row r="455" spans="1:59" x14ac:dyDescent="0.25">
      <c r="A455" t="s">
        <v>258</v>
      </c>
      <c r="B455">
        <v>548</v>
      </c>
      <c r="C455" t="s">
        <v>259</v>
      </c>
      <c r="D455" t="s">
        <v>15</v>
      </c>
      <c r="E455" t="s">
        <v>416</v>
      </c>
      <c r="X455">
        <v>0.4</v>
      </c>
      <c r="Y455">
        <v>1.7</v>
      </c>
      <c r="Z455">
        <v>3.9</v>
      </c>
      <c r="AA455">
        <v>1.2</v>
      </c>
      <c r="AB455">
        <v>-0.2</v>
      </c>
      <c r="AC455">
        <v>-0.4</v>
      </c>
      <c r="AD455">
        <v>-1.7</v>
      </c>
      <c r="AE455">
        <v>2.2000000000000002</v>
      </c>
      <c r="AF455">
        <v>-3.4</v>
      </c>
      <c r="AG455">
        <v>3</v>
      </c>
      <c r="AH455">
        <v>2</v>
      </c>
      <c r="AI455">
        <v>0.2</v>
      </c>
      <c r="AJ455">
        <v>1.5</v>
      </c>
      <c r="AK455">
        <v>1.3</v>
      </c>
      <c r="AL455">
        <v>0</v>
      </c>
      <c r="AM455">
        <v>0.5</v>
      </c>
      <c r="AN455">
        <v>0.5</v>
      </c>
      <c r="AO455">
        <v>1.4</v>
      </c>
      <c r="AP455">
        <v>1.54</v>
      </c>
      <c r="AQ455">
        <v>1.31</v>
      </c>
      <c r="AR455">
        <v>1.52</v>
      </c>
      <c r="AS455">
        <v>1.41</v>
      </c>
      <c r="AT455">
        <v>1.1499999999999999</v>
      </c>
      <c r="AU455">
        <v>1.78</v>
      </c>
      <c r="AV455">
        <v>1.58</v>
      </c>
      <c r="AW455">
        <v>1.77</v>
      </c>
      <c r="AX455">
        <v>3.39</v>
      </c>
      <c r="AY455">
        <v>2.4500000000000002</v>
      </c>
      <c r="AZ455">
        <v>2.44</v>
      </c>
      <c r="BA455">
        <v>2.2000000000000002</v>
      </c>
      <c r="BB455">
        <v>1.99</v>
      </c>
      <c r="BC455">
        <v>1.87</v>
      </c>
      <c r="BD455">
        <v>-1.73</v>
      </c>
      <c r="BE455">
        <v>1.57</v>
      </c>
      <c r="BF455">
        <v>1.95</v>
      </c>
      <c r="BG455" t="s">
        <v>419</v>
      </c>
    </row>
    <row r="456" spans="1:59" x14ac:dyDescent="0.25">
      <c r="A456" t="s">
        <v>158</v>
      </c>
      <c r="B456">
        <v>532</v>
      </c>
      <c r="C456" t="s">
        <v>159</v>
      </c>
      <c r="D456" t="s">
        <v>15</v>
      </c>
      <c r="E456" t="s">
        <v>462</v>
      </c>
      <c r="AA456">
        <v>3.47</v>
      </c>
      <c r="AB456">
        <v>1.87</v>
      </c>
      <c r="AC456">
        <v>0.67</v>
      </c>
      <c r="AD456">
        <v>2.0499999999999998</v>
      </c>
      <c r="AE456">
        <v>2.86</v>
      </c>
      <c r="AF456">
        <v>-0.17</v>
      </c>
      <c r="AG456">
        <v>-0.28000000000000003</v>
      </c>
      <c r="AH456">
        <v>-1.82</v>
      </c>
      <c r="AI456">
        <v>-1.52</v>
      </c>
      <c r="AJ456">
        <v>0.2</v>
      </c>
      <c r="AK456">
        <v>-1.51</v>
      </c>
      <c r="AL456">
        <v>-2.69</v>
      </c>
      <c r="AM456">
        <v>-0.33</v>
      </c>
      <c r="AN456">
        <v>2.2400000000000002</v>
      </c>
      <c r="AO456">
        <v>0.82</v>
      </c>
      <c r="AP456">
        <v>2.2599999999999998</v>
      </c>
      <c r="AQ456">
        <v>2.98</v>
      </c>
      <c r="AR456">
        <v>5.62</v>
      </c>
      <c r="AS456">
        <v>-1.67</v>
      </c>
      <c r="AT456">
        <v>6.02</v>
      </c>
      <c r="AU456">
        <v>8.32</v>
      </c>
      <c r="AV456">
        <v>0.12</v>
      </c>
      <c r="AW456">
        <v>-3.09</v>
      </c>
      <c r="AX456">
        <v>-1.69</v>
      </c>
      <c r="AY456">
        <v>-2.78</v>
      </c>
      <c r="AZ456">
        <v>1.34</v>
      </c>
      <c r="BA456">
        <v>3.78</v>
      </c>
      <c r="BB456">
        <v>1.99</v>
      </c>
      <c r="BC456">
        <v>1</v>
      </c>
      <c r="BD456">
        <v>1</v>
      </c>
      <c r="BE456">
        <v>1.17</v>
      </c>
      <c r="BG456" t="s">
        <v>463</v>
      </c>
    </row>
    <row r="457" spans="1:59" x14ac:dyDescent="0.25">
      <c r="A457" t="s">
        <v>132</v>
      </c>
      <c r="B457">
        <v>132</v>
      </c>
      <c r="C457" t="s">
        <v>6</v>
      </c>
      <c r="D457" t="s">
        <v>15</v>
      </c>
      <c r="E457" t="s">
        <v>425</v>
      </c>
      <c r="F457">
        <v>6.3</v>
      </c>
      <c r="G457">
        <v>6.03</v>
      </c>
      <c r="H457">
        <v>7.71</v>
      </c>
      <c r="I457">
        <v>9.85</v>
      </c>
      <c r="J457">
        <v>12.51</v>
      </c>
      <c r="K457">
        <v>11.48</v>
      </c>
      <c r="L457">
        <v>11.1</v>
      </c>
      <c r="M457">
        <v>12.76</v>
      </c>
      <c r="N457">
        <v>9.0500000000000007</v>
      </c>
      <c r="O457">
        <v>9.2200000000000006</v>
      </c>
      <c r="P457">
        <v>10.41</v>
      </c>
      <c r="Q457">
        <v>14.08</v>
      </c>
      <c r="R457">
        <v>13.25</v>
      </c>
      <c r="S457">
        <v>9.48</v>
      </c>
      <c r="T457">
        <v>8.31</v>
      </c>
      <c r="U457">
        <v>5.39</v>
      </c>
      <c r="V457">
        <v>3.38</v>
      </c>
      <c r="W457">
        <v>3.15</v>
      </c>
      <c r="X457">
        <v>2.36</v>
      </c>
      <c r="Y457">
        <v>4.3</v>
      </c>
      <c r="Z457">
        <v>3.14</v>
      </c>
      <c r="AA457">
        <v>2.79</v>
      </c>
      <c r="AB457">
        <v>0.37</v>
      </c>
      <c r="AC457">
        <v>-0.15</v>
      </c>
      <c r="AD457">
        <v>0.8</v>
      </c>
      <c r="AE457">
        <v>1.21</v>
      </c>
      <c r="AF457">
        <v>1.1200000000000001</v>
      </c>
      <c r="AG457">
        <v>1.79</v>
      </c>
      <c r="AH457">
        <v>1.7</v>
      </c>
      <c r="AI457">
        <v>0.43</v>
      </c>
      <c r="AJ457">
        <v>2.2000000000000002</v>
      </c>
      <c r="AK457">
        <v>5.52</v>
      </c>
      <c r="AL457">
        <v>2.73</v>
      </c>
      <c r="AM457">
        <v>2.2799999999999998</v>
      </c>
      <c r="AN457">
        <v>0.49</v>
      </c>
      <c r="AO457">
        <v>0.16</v>
      </c>
      <c r="AP457">
        <v>1.67</v>
      </c>
      <c r="AQ457">
        <v>1.45</v>
      </c>
      <c r="AR457">
        <v>5.0599999999999996</v>
      </c>
      <c r="AS457">
        <v>0.08</v>
      </c>
      <c r="AT457">
        <v>0.78</v>
      </c>
      <c r="AU457">
        <v>1.99</v>
      </c>
      <c r="AV457">
        <v>2.89</v>
      </c>
      <c r="AW457">
        <v>1.1499999999999999</v>
      </c>
      <c r="AX457">
        <v>-0.84</v>
      </c>
      <c r="AY457">
        <v>0.4</v>
      </c>
      <c r="AZ457">
        <v>0.55000000000000004</v>
      </c>
      <c r="BA457">
        <v>1.0900000000000001</v>
      </c>
      <c r="BB457">
        <v>1.97</v>
      </c>
      <c r="BC457">
        <v>2.4500000000000002</v>
      </c>
      <c r="BD457">
        <v>2.0299999999999998</v>
      </c>
      <c r="BE457">
        <v>0.62</v>
      </c>
      <c r="BF457">
        <v>6.76</v>
      </c>
      <c r="BG457" t="s">
        <v>426</v>
      </c>
    </row>
    <row r="458" spans="1:59" x14ac:dyDescent="0.25">
      <c r="A458" t="s">
        <v>44</v>
      </c>
      <c r="B458">
        <v>748</v>
      </c>
      <c r="C458" t="s">
        <v>45</v>
      </c>
      <c r="D458" t="s">
        <v>15</v>
      </c>
      <c r="E458" t="s">
        <v>16</v>
      </c>
      <c r="F458">
        <v>1.77</v>
      </c>
      <c r="G458">
        <v>2.06</v>
      </c>
      <c r="H458">
        <v>-2.92</v>
      </c>
      <c r="I458">
        <v>7.6</v>
      </c>
      <c r="J458">
        <v>8.7200000000000006</v>
      </c>
      <c r="K458">
        <v>18.760000000000002</v>
      </c>
      <c r="L458">
        <v>-8.4</v>
      </c>
      <c r="M458">
        <v>29.99</v>
      </c>
      <c r="N458">
        <v>8.27</v>
      </c>
      <c r="O458">
        <v>14.99</v>
      </c>
      <c r="P458">
        <v>12.26</v>
      </c>
      <c r="Q458">
        <v>7.56</v>
      </c>
      <c r="R458">
        <v>12.06</v>
      </c>
      <c r="S458">
        <v>8.35</v>
      </c>
      <c r="T458">
        <v>4.8499999999999996</v>
      </c>
      <c r="U458">
        <v>7.05</v>
      </c>
      <c r="V458">
        <v>-2.7</v>
      </c>
      <c r="W458">
        <v>-2.85</v>
      </c>
      <c r="X458">
        <v>4.1900000000000004</v>
      </c>
      <c r="Y458">
        <v>-0.32</v>
      </c>
      <c r="Z458">
        <v>-0.81</v>
      </c>
      <c r="AA458">
        <v>2.5</v>
      </c>
      <c r="AB458">
        <v>-1.99</v>
      </c>
      <c r="AC458">
        <v>0.61</v>
      </c>
      <c r="AD458">
        <v>24.72</v>
      </c>
      <c r="AE458">
        <v>7.77</v>
      </c>
      <c r="AF458">
        <v>6.11</v>
      </c>
      <c r="AG458">
        <v>2.93</v>
      </c>
      <c r="AH458">
        <v>4.91</v>
      </c>
      <c r="AI458">
        <v>-1.08</v>
      </c>
      <c r="AJ458">
        <v>-0.17</v>
      </c>
      <c r="AK458">
        <v>4.7300000000000004</v>
      </c>
      <c r="AL458">
        <v>2.2999999999999998</v>
      </c>
      <c r="AM458">
        <v>2.04</v>
      </c>
      <c r="AN458">
        <v>-0.4</v>
      </c>
      <c r="AO458">
        <v>6.41</v>
      </c>
      <c r="AP458">
        <v>2.34</v>
      </c>
      <c r="AQ458">
        <v>-0.23</v>
      </c>
      <c r="AR458">
        <v>10.67</v>
      </c>
      <c r="AS458">
        <v>0.86</v>
      </c>
      <c r="AT458">
        <v>-0.61</v>
      </c>
      <c r="AU458">
        <v>2.76</v>
      </c>
      <c r="AV458">
        <v>3.82</v>
      </c>
      <c r="AW458">
        <v>0.53</v>
      </c>
      <c r="AX458">
        <v>-0.26</v>
      </c>
      <c r="AY458">
        <v>0.95</v>
      </c>
      <c r="AZ458">
        <v>-0.24</v>
      </c>
      <c r="BA458">
        <v>0.35</v>
      </c>
      <c r="BB458">
        <v>1.96</v>
      </c>
      <c r="BC458">
        <v>-3.23</v>
      </c>
      <c r="BD458">
        <v>1.88</v>
      </c>
      <c r="BE458">
        <v>3.85</v>
      </c>
      <c r="BF458">
        <v>14.29</v>
      </c>
      <c r="BG458" t="s">
        <v>17</v>
      </c>
    </row>
    <row r="459" spans="1:59" x14ac:dyDescent="0.25">
      <c r="A459" t="s">
        <v>325</v>
      </c>
      <c r="B459">
        <v>942</v>
      </c>
      <c r="C459" t="s">
        <v>326</v>
      </c>
      <c r="D459" t="s">
        <v>15</v>
      </c>
      <c r="E459" t="s">
        <v>16</v>
      </c>
      <c r="AH459">
        <v>30</v>
      </c>
      <c r="AI459">
        <v>41.1</v>
      </c>
      <c r="AJ459">
        <v>70</v>
      </c>
      <c r="AK459">
        <v>80.739999999999995</v>
      </c>
      <c r="AL459">
        <v>8.8699999999999992</v>
      </c>
      <c r="AM459">
        <v>2.9</v>
      </c>
      <c r="AN459">
        <v>10.6</v>
      </c>
      <c r="AO459">
        <v>16.25</v>
      </c>
      <c r="AP459">
        <v>10.73</v>
      </c>
      <c r="AQ459">
        <v>6</v>
      </c>
      <c r="AR459">
        <v>12.39</v>
      </c>
      <c r="AS459">
        <v>8.1300000000000008</v>
      </c>
      <c r="AT459">
        <v>6.14</v>
      </c>
      <c r="AU459">
        <v>11.14</v>
      </c>
      <c r="AV459">
        <v>7.33</v>
      </c>
      <c r="AW459">
        <v>7.7</v>
      </c>
      <c r="AX459">
        <v>2.1</v>
      </c>
      <c r="AY459">
        <v>1.39</v>
      </c>
      <c r="AZ459">
        <v>1.1200000000000001</v>
      </c>
      <c r="BA459">
        <v>3.13</v>
      </c>
      <c r="BB459">
        <v>1.95</v>
      </c>
      <c r="BC459">
        <v>1.85</v>
      </c>
      <c r="BD459">
        <v>1.58</v>
      </c>
      <c r="BE459">
        <v>4.09</v>
      </c>
      <c r="BF459">
        <v>11.98</v>
      </c>
      <c r="BG459" t="s">
        <v>17</v>
      </c>
    </row>
    <row r="460" spans="1:59" x14ac:dyDescent="0.25">
      <c r="A460" t="s">
        <v>337</v>
      </c>
      <c r="B460">
        <v>144</v>
      </c>
      <c r="C460" t="s">
        <v>338</v>
      </c>
      <c r="D460" t="s">
        <v>15</v>
      </c>
      <c r="E460" t="s">
        <v>16</v>
      </c>
      <c r="F460">
        <v>7.02</v>
      </c>
      <c r="G460">
        <v>7.4</v>
      </c>
      <c r="H460">
        <v>6.01</v>
      </c>
      <c r="I460">
        <v>6.72</v>
      </c>
      <c r="J460">
        <v>9.91</v>
      </c>
      <c r="K460">
        <v>9.7799999999999994</v>
      </c>
      <c r="L460">
        <v>10.25</v>
      </c>
      <c r="M460">
        <v>11.44</v>
      </c>
      <c r="N460">
        <v>10</v>
      </c>
      <c r="O460">
        <v>7.21</v>
      </c>
      <c r="P460">
        <v>13.71</v>
      </c>
      <c r="Q460">
        <v>12.1</v>
      </c>
      <c r="R460">
        <v>8.59</v>
      </c>
      <c r="S460">
        <v>8.8699999999999992</v>
      </c>
      <c r="T460">
        <v>8.0399999999999991</v>
      </c>
      <c r="U460">
        <v>7.37</v>
      </c>
      <c r="V460">
        <v>4.24</v>
      </c>
      <c r="W460">
        <v>4.1900000000000004</v>
      </c>
      <c r="X460">
        <v>5.82</v>
      </c>
      <c r="Y460">
        <v>6.44</v>
      </c>
      <c r="Z460">
        <v>10.37</v>
      </c>
      <c r="AA460">
        <v>9.44</v>
      </c>
      <c r="AB460">
        <v>2.37</v>
      </c>
      <c r="AC460">
        <v>4.7300000000000004</v>
      </c>
      <c r="AD460">
        <v>2.16</v>
      </c>
      <c r="AE460">
        <v>2.46</v>
      </c>
      <c r="AF460">
        <v>0.53</v>
      </c>
      <c r="AG460">
        <v>0.66</v>
      </c>
      <c r="AH460">
        <v>-0.27</v>
      </c>
      <c r="AI460">
        <v>0.46</v>
      </c>
      <c r="AJ460">
        <v>0.9</v>
      </c>
      <c r="AK460">
        <v>2.41</v>
      </c>
      <c r="AL460">
        <v>2.16</v>
      </c>
      <c r="AM460">
        <v>1.93</v>
      </c>
      <c r="AN460">
        <v>0.37</v>
      </c>
      <c r="AO460">
        <v>0.45</v>
      </c>
      <c r="AP460">
        <v>1.36</v>
      </c>
      <c r="AQ460">
        <v>2.21</v>
      </c>
      <c r="AR460">
        <v>3.44</v>
      </c>
      <c r="AS460">
        <v>-0.49</v>
      </c>
      <c r="AT460">
        <v>1.1599999999999999</v>
      </c>
      <c r="AU460">
        <v>2.96</v>
      </c>
      <c r="AV460">
        <v>0.89</v>
      </c>
      <c r="AW460">
        <v>-0.04</v>
      </c>
      <c r="AX460">
        <v>-0.18</v>
      </c>
      <c r="AY460">
        <v>-0.05</v>
      </c>
      <c r="AZ460">
        <v>0.98</v>
      </c>
      <c r="BA460">
        <v>1.87</v>
      </c>
      <c r="BB460">
        <v>1.95</v>
      </c>
      <c r="BC460">
        <v>1.64</v>
      </c>
      <c r="BD460">
        <v>0.5</v>
      </c>
      <c r="BE460">
        <v>2.16</v>
      </c>
      <c r="BF460">
        <v>8.4</v>
      </c>
      <c r="BG460" t="s">
        <v>17</v>
      </c>
    </row>
    <row r="461" spans="1:59" x14ac:dyDescent="0.25">
      <c r="A461" t="s">
        <v>339</v>
      </c>
      <c r="B461">
        <v>734</v>
      </c>
      <c r="C461" t="s">
        <v>340</v>
      </c>
      <c r="D461" t="s">
        <v>15</v>
      </c>
      <c r="E461" t="s">
        <v>425</v>
      </c>
      <c r="F461">
        <v>2.1</v>
      </c>
      <c r="G461">
        <v>2.2999999999999998</v>
      </c>
      <c r="H461">
        <v>1.5</v>
      </c>
      <c r="I461">
        <v>15.6</v>
      </c>
      <c r="J461">
        <v>19.899999999999999</v>
      </c>
      <c r="K461">
        <v>11.8</v>
      </c>
      <c r="L461">
        <v>5.6</v>
      </c>
      <c r="M461">
        <v>18.7</v>
      </c>
      <c r="N461">
        <v>8.3000000000000007</v>
      </c>
      <c r="O461">
        <v>13.5</v>
      </c>
      <c r="P461">
        <v>24.7</v>
      </c>
      <c r="Q461">
        <v>24.5</v>
      </c>
      <c r="R461">
        <v>9.1999999999999993</v>
      </c>
      <c r="S461">
        <v>12</v>
      </c>
      <c r="T461">
        <v>14.4</v>
      </c>
      <c r="U461">
        <v>12.8</v>
      </c>
      <c r="V461">
        <v>11.8</v>
      </c>
      <c r="W461">
        <v>15.4</v>
      </c>
      <c r="X461">
        <v>12.9</v>
      </c>
      <c r="Y461">
        <v>12.9</v>
      </c>
      <c r="Z461">
        <v>16.5</v>
      </c>
      <c r="AA461">
        <v>13.3</v>
      </c>
      <c r="AB461">
        <v>11.7</v>
      </c>
      <c r="AC461">
        <v>13.4</v>
      </c>
      <c r="AD461">
        <v>19.600000000000001</v>
      </c>
      <c r="AE461">
        <v>20.399999999999999</v>
      </c>
      <c r="AF461">
        <v>12</v>
      </c>
      <c r="AG461">
        <v>12</v>
      </c>
      <c r="AH461">
        <v>4.0999999999999996</v>
      </c>
      <c r="AI461">
        <v>4.9000000000000004</v>
      </c>
      <c r="AJ461">
        <v>6.7</v>
      </c>
      <c r="AK461">
        <v>6.5</v>
      </c>
      <c r="AL461">
        <v>21.9</v>
      </c>
      <c r="AM461">
        <v>12.2</v>
      </c>
      <c r="AN461">
        <v>6.9</v>
      </c>
      <c r="AO461">
        <v>8.6999999999999993</v>
      </c>
      <c r="AP461">
        <v>14.7</v>
      </c>
      <c r="AQ461">
        <v>17.600000000000001</v>
      </c>
      <c r="AR461">
        <v>18.899999999999999</v>
      </c>
      <c r="AS461">
        <v>10.23</v>
      </c>
      <c r="AT461">
        <v>0.42</v>
      </c>
      <c r="AU461">
        <v>5.96</v>
      </c>
      <c r="AV461">
        <v>13.11</v>
      </c>
      <c r="AW461">
        <v>5.69</v>
      </c>
      <c r="AX461">
        <v>6.35</v>
      </c>
      <c r="AY461">
        <v>4.1500000000000004</v>
      </c>
      <c r="AZ461">
        <v>15.07</v>
      </c>
      <c r="BA461">
        <v>7.1</v>
      </c>
      <c r="BB461">
        <v>1.95</v>
      </c>
      <c r="BC461">
        <v>2.15</v>
      </c>
      <c r="BG461" t="s">
        <v>426</v>
      </c>
    </row>
    <row r="462" spans="1:59" x14ac:dyDescent="0.25">
      <c r="A462" t="s">
        <v>32</v>
      </c>
      <c r="B462">
        <v>193</v>
      </c>
      <c r="C462" t="s">
        <v>33</v>
      </c>
      <c r="D462" t="s">
        <v>15</v>
      </c>
      <c r="E462" t="s">
        <v>16</v>
      </c>
      <c r="F462">
        <v>3.44</v>
      </c>
      <c r="G462">
        <v>6.14</v>
      </c>
      <c r="H462">
        <v>6.02</v>
      </c>
      <c r="I462">
        <v>9.09</v>
      </c>
      <c r="J462">
        <v>15.42</v>
      </c>
      <c r="K462">
        <v>15.16</v>
      </c>
      <c r="L462">
        <v>13.32</v>
      </c>
      <c r="M462">
        <v>12.31</v>
      </c>
      <c r="N462">
        <v>8</v>
      </c>
      <c r="O462">
        <v>9.1199999999999992</v>
      </c>
      <c r="P462">
        <v>10.14</v>
      </c>
      <c r="Q462">
        <v>9.49</v>
      </c>
      <c r="R462">
        <v>11.35</v>
      </c>
      <c r="S462">
        <v>10.039999999999999</v>
      </c>
      <c r="T462">
        <v>3.96</v>
      </c>
      <c r="U462">
        <v>6.73</v>
      </c>
      <c r="V462">
        <v>9.0500000000000007</v>
      </c>
      <c r="W462">
        <v>8.5299999999999994</v>
      </c>
      <c r="X462">
        <v>7.22</v>
      </c>
      <c r="Y462">
        <v>7.53</v>
      </c>
      <c r="Z462">
        <v>7.33</v>
      </c>
      <c r="AA462">
        <v>3.18</v>
      </c>
      <c r="AB462">
        <v>1.01</v>
      </c>
      <c r="AC462">
        <v>1.75</v>
      </c>
      <c r="AD462">
        <v>1.97</v>
      </c>
      <c r="AE462">
        <v>4.63</v>
      </c>
      <c r="AF462">
        <v>2.62</v>
      </c>
      <c r="AG462">
        <v>0.22</v>
      </c>
      <c r="AH462">
        <v>0.86</v>
      </c>
      <c r="AI462">
        <v>1.48</v>
      </c>
      <c r="AJ462">
        <v>4.46</v>
      </c>
      <c r="AK462">
        <v>4.41</v>
      </c>
      <c r="AL462">
        <v>2.98</v>
      </c>
      <c r="AM462">
        <v>2.73</v>
      </c>
      <c r="AN462">
        <v>2.34</v>
      </c>
      <c r="AO462">
        <v>2.69</v>
      </c>
      <c r="AP462">
        <v>3.56</v>
      </c>
      <c r="AQ462">
        <v>2.33</v>
      </c>
      <c r="AR462">
        <v>4.3499999999999996</v>
      </c>
      <c r="AS462">
        <v>1.77</v>
      </c>
      <c r="AT462">
        <v>2.92</v>
      </c>
      <c r="AU462">
        <v>3.3</v>
      </c>
      <c r="AV462">
        <v>1.76</v>
      </c>
      <c r="AW462">
        <v>2.4500000000000002</v>
      </c>
      <c r="AX462">
        <v>2.4900000000000002</v>
      </c>
      <c r="AY462">
        <v>1.51</v>
      </c>
      <c r="AZ462">
        <v>1.28</v>
      </c>
      <c r="BA462">
        <v>1.97</v>
      </c>
      <c r="BB462">
        <v>1.91</v>
      </c>
      <c r="BC462">
        <v>1.61</v>
      </c>
      <c r="BD462">
        <v>0.85</v>
      </c>
      <c r="BE462">
        <v>2.82</v>
      </c>
      <c r="BF462">
        <v>6.5</v>
      </c>
      <c r="BG462" t="s">
        <v>17</v>
      </c>
    </row>
    <row r="463" spans="1:59" x14ac:dyDescent="0.25">
      <c r="A463" t="s">
        <v>128</v>
      </c>
      <c r="B463">
        <v>172</v>
      </c>
      <c r="C463" t="s">
        <v>129</v>
      </c>
      <c r="D463" t="s">
        <v>15</v>
      </c>
      <c r="E463" t="s">
        <v>425</v>
      </c>
      <c r="F463">
        <v>1.5</v>
      </c>
      <c r="G463">
        <v>4.3</v>
      </c>
      <c r="H463">
        <v>9.43</v>
      </c>
      <c r="I463">
        <v>11.93</v>
      </c>
      <c r="J463">
        <v>15.95</v>
      </c>
      <c r="K463">
        <v>20.67</v>
      </c>
      <c r="L463">
        <v>16.32</v>
      </c>
      <c r="M463">
        <v>17.510000000000002</v>
      </c>
      <c r="N463">
        <v>4.46</v>
      </c>
      <c r="O463">
        <v>4.1900000000000004</v>
      </c>
      <c r="P463">
        <v>12.86</v>
      </c>
      <c r="Q463">
        <v>12.86</v>
      </c>
      <c r="R463">
        <v>12.34</v>
      </c>
      <c r="S463">
        <v>6.79</v>
      </c>
      <c r="T463">
        <v>7.66</v>
      </c>
      <c r="U463">
        <v>7.17</v>
      </c>
      <c r="V463">
        <v>3.88</v>
      </c>
      <c r="W463">
        <v>2.34</v>
      </c>
      <c r="X463">
        <v>1.72</v>
      </c>
      <c r="Y463">
        <v>3.6</v>
      </c>
      <c r="Z463">
        <v>3.68</v>
      </c>
      <c r="AA463">
        <v>2.86</v>
      </c>
      <c r="AB463">
        <v>-0.08</v>
      </c>
      <c r="AC463">
        <v>-0.64</v>
      </c>
      <c r="AD463">
        <v>0.19</v>
      </c>
      <c r="AE463">
        <v>-7.91</v>
      </c>
      <c r="AF463">
        <v>-1.79</v>
      </c>
      <c r="AG463">
        <v>1.39</v>
      </c>
      <c r="AH463">
        <v>1.73</v>
      </c>
      <c r="AI463">
        <v>-0.39</v>
      </c>
      <c r="AJ463">
        <v>1.06</v>
      </c>
      <c r="AK463">
        <v>4.42</v>
      </c>
      <c r="AL463">
        <v>2.88</v>
      </c>
      <c r="AM463">
        <v>0.64</v>
      </c>
      <c r="AN463">
        <v>0.74</v>
      </c>
      <c r="AO463">
        <v>0.31</v>
      </c>
      <c r="AP463">
        <v>1.39</v>
      </c>
      <c r="AQ463">
        <v>2.08</v>
      </c>
      <c r="AR463">
        <v>8.57</v>
      </c>
      <c r="AS463">
        <v>2</v>
      </c>
      <c r="AT463">
        <v>-3.58</v>
      </c>
      <c r="AU463">
        <v>6.28</v>
      </c>
      <c r="AV463">
        <v>5.16</v>
      </c>
      <c r="AW463">
        <v>5.36</v>
      </c>
      <c r="AX463">
        <v>0.14000000000000001</v>
      </c>
      <c r="AY463">
        <v>-1.87</v>
      </c>
      <c r="AZ463">
        <v>-1.1399999999999999</v>
      </c>
      <c r="BA463">
        <v>-0.91</v>
      </c>
      <c r="BB463">
        <v>1.91</v>
      </c>
      <c r="BC463">
        <v>1.21</v>
      </c>
      <c r="BD463">
        <v>1.1499999999999999</v>
      </c>
      <c r="BE463">
        <v>0.56999999999999995</v>
      </c>
      <c r="BF463">
        <v>9.99</v>
      </c>
      <c r="BG463" t="s">
        <v>426</v>
      </c>
    </row>
    <row r="464" spans="1:59" x14ac:dyDescent="0.25">
      <c r="A464" t="s">
        <v>137</v>
      </c>
      <c r="B464">
        <v>112</v>
      </c>
      <c r="C464" t="s">
        <v>138</v>
      </c>
      <c r="D464" t="s">
        <v>15</v>
      </c>
      <c r="E464" t="s">
        <v>441</v>
      </c>
      <c r="F464">
        <v>-3.4135603899999998</v>
      </c>
      <c r="G464">
        <v>9.11</v>
      </c>
      <c r="H464">
        <v>6.83</v>
      </c>
      <c r="I464">
        <v>8.6199999999999992</v>
      </c>
      <c r="J464">
        <v>13.83</v>
      </c>
      <c r="K464">
        <v>22.05</v>
      </c>
      <c r="L464">
        <v>15.5</v>
      </c>
      <c r="M464">
        <v>15.5</v>
      </c>
      <c r="N464">
        <v>9.6</v>
      </c>
      <c r="O464">
        <v>13.21</v>
      </c>
      <c r="P464">
        <v>18.23</v>
      </c>
      <c r="Q464">
        <v>11.11</v>
      </c>
      <c r="R464">
        <v>8.2100000000000009</v>
      </c>
      <c r="S464">
        <v>4.42</v>
      </c>
      <c r="T464">
        <v>5.22</v>
      </c>
      <c r="U464">
        <v>6.86</v>
      </c>
      <c r="V464">
        <v>4.53</v>
      </c>
      <c r="W464">
        <v>4.8</v>
      </c>
      <c r="X464">
        <v>5.59</v>
      </c>
      <c r="Y464">
        <v>8.3000000000000007</v>
      </c>
      <c r="Z464">
        <v>9.6999999999999993</v>
      </c>
      <c r="AA464">
        <v>5.79</v>
      </c>
      <c r="AB464">
        <v>4.1100000000000003</v>
      </c>
      <c r="AC464">
        <v>1.39</v>
      </c>
      <c r="AD464">
        <v>2.5099999999999998</v>
      </c>
      <c r="AE464">
        <v>3.33</v>
      </c>
      <c r="AF464">
        <v>2.15</v>
      </c>
      <c r="AG464">
        <v>1.88</v>
      </c>
      <c r="AH464">
        <v>1.44</v>
      </c>
      <c r="AI464">
        <v>0.74</v>
      </c>
      <c r="AJ464">
        <v>0.08</v>
      </c>
      <c r="AK464">
        <v>1.07</v>
      </c>
      <c r="AL464">
        <v>1.48</v>
      </c>
      <c r="AM464">
        <v>1.28</v>
      </c>
      <c r="AN464">
        <v>1.07</v>
      </c>
      <c r="AO464">
        <v>1.44</v>
      </c>
      <c r="AP464">
        <v>1.7</v>
      </c>
      <c r="AQ464">
        <v>1.9</v>
      </c>
      <c r="AR464">
        <v>1.9</v>
      </c>
      <c r="AS464">
        <v>1.6</v>
      </c>
      <c r="AT464">
        <v>2</v>
      </c>
      <c r="AU464">
        <v>2.8</v>
      </c>
      <c r="AV464">
        <v>2.1</v>
      </c>
      <c r="AW464">
        <v>1.9</v>
      </c>
      <c r="AX464">
        <v>1.6</v>
      </c>
      <c r="AY464">
        <v>1.3</v>
      </c>
      <c r="AZ464">
        <v>1.6</v>
      </c>
      <c r="BA464">
        <v>2.2999999999999998</v>
      </c>
      <c r="BB464">
        <v>1.9</v>
      </c>
      <c r="BC464">
        <v>1.7</v>
      </c>
      <c r="BD464">
        <v>1.5</v>
      </c>
      <c r="BE464">
        <v>2.2999999999999998</v>
      </c>
      <c r="BF464">
        <v>5.26</v>
      </c>
      <c r="BG464" t="s">
        <v>444</v>
      </c>
    </row>
    <row r="465" spans="1:59" x14ac:dyDescent="0.25">
      <c r="A465" t="s">
        <v>206</v>
      </c>
      <c r="B465">
        <v>544</v>
      </c>
      <c r="C465" t="s">
        <v>207</v>
      </c>
      <c r="D465" t="s">
        <v>15</v>
      </c>
      <c r="E465" t="s">
        <v>416</v>
      </c>
      <c r="AT465">
        <v>1.7</v>
      </c>
      <c r="AU465">
        <v>4.38</v>
      </c>
      <c r="AV465">
        <v>10.72</v>
      </c>
      <c r="AW465">
        <v>6.64</v>
      </c>
      <c r="AX465">
        <v>5.05</v>
      </c>
      <c r="AY465">
        <v>6.57</v>
      </c>
      <c r="AZ465">
        <v>1.42</v>
      </c>
      <c r="BA465">
        <v>0.6</v>
      </c>
      <c r="BB465">
        <v>1.88</v>
      </c>
      <c r="BC465">
        <v>0.88</v>
      </c>
      <c r="BD465">
        <v>0.55000000000000004</v>
      </c>
      <c r="BE465">
        <v>3.02</v>
      </c>
      <c r="BF465">
        <v>6.6</v>
      </c>
      <c r="BG465" t="s">
        <v>419</v>
      </c>
    </row>
    <row r="466" spans="1:59" x14ac:dyDescent="0.25">
      <c r="A466" t="s">
        <v>158</v>
      </c>
      <c r="B466">
        <v>532</v>
      </c>
      <c r="C466" t="s">
        <v>159</v>
      </c>
      <c r="D466" t="s">
        <v>15</v>
      </c>
      <c r="E466" t="s">
        <v>441</v>
      </c>
      <c r="AP466">
        <v>1.73</v>
      </c>
      <c r="AQ466">
        <v>1.48</v>
      </c>
      <c r="AR466">
        <v>2.74</v>
      </c>
      <c r="AS466">
        <v>1.84</v>
      </c>
      <c r="AT466">
        <v>0.72</v>
      </c>
      <c r="AU466">
        <v>5</v>
      </c>
      <c r="AV466">
        <v>3.89</v>
      </c>
      <c r="AW466">
        <v>4.26</v>
      </c>
      <c r="AX466">
        <v>4.22</v>
      </c>
      <c r="AY466">
        <v>2.61</v>
      </c>
      <c r="AZ466">
        <v>2.11</v>
      </c>
      <c r="BA466">
        <v>1.3</v>
      </c>
      <c r="BB466">
        <v>1.88</v>
      </c>
      <c r="BC466">
        <v>2.34</v>
      </c>
      <c r="BD466">
        <v>-0.21</v>
      </c>
      <c r="BE466">
        <v>0.61</v>
      </c>
      <c r="BF466">
        <v>0.78</v>
      </c>
      <c r="BG466" t="s">
        <v>442</v>
      </c>
    </row>
    <row r="467" spans="1:59" x14ac:dyDescent="0.25">
      <c r="A467" t="s">
        <v>137</v>
      </c>
      <c r="B467">
        <v>112</v>
      </c>
      <c r="C467" t="s">
        <v>138</v>
      </c>
      <c r="D467" t="s">
        <v>15</v>
      </c>
      <c r="E467" t="s">
        <v>416</v>
      </c>
      <c r="F467">
        <v>5.7</v>
      </c>
      <c r="G467">
        <v>10.4</v>
      </c>
      <c r="H467">
        <v>7.8</v>
      </c>
      <c r="I467">
        <v>2.8</v>
      </c>
      <c r="J467">
        <v>26.4</v>
      </c>
      <c r="K467">
        <v>33.200000000000003</v>
      </c>
      <c r="L467">
        <v>23.7</v>
      </c>
      <c r="M467">
        <v>15.8</v>
      </c>
      <c r="N467">
        <v>7.7</v>
      </c>
      <c r="O467">
        <v>10.1</v>
      </c>
      <c r="P467">
        <v>25</v>
      </c>
      <c r="Q467">
        <v>21.3</v>
      </c>
      <c r="R467">
        <v>14</v>
      </c>
      <c r="S467">
        <v>7.4</v>
      </c>
      <c r="T467">
        <v>2.9</v>
      </c>
      <c r="U467">
        <v>8.6</v>
      </c>
      <c r="V467">
        <v>-2.7</v>
      </c>
      <c r="W467">
        <v>-0.1</v>
      </c>
      <c r="X467">
        <v>2.5</v>
      </c>
      <c r="Y467">
        <v>7.33</v>
      </c>
      <c r="Z467">
        <v>10.92</v>
      </c>
      <c r="AA467">
        <v>8.11</v>
      </c>
      <c r="AB467">
        <v>5.68</v>
      </c>
      <c r="AC467">
        <v>2.8</v>
      </c>
      <c r="AD467">
        <v>3.33</v>
      </c>
      <c r="AE467">
        <v>3.15</v>
      </c>
      <c r="AF467">
        <v>4.03</v>
      </c>
      <c r="AG467">
        <v>2.98</v>
      </c>
      <c r="AH467">
        <v>2.2799999999999998</v>
      </c>
      <c r="AI467">
        <v>2.83</v>
      </c>
      <c r="AJ467">
        <v>2.12</v>
      </c>
      <c r="AK467">
        <v>2.61</v>
      </c>
      <c r="AL467">
        <v>2.4</v>
      </c>
      <c r="AM467">
        <v>1.61</v>
      </c>
      <c r="AN467">
        <v>2.12</v>
      </c>
      <c r="AO467">
        <v>3.29</v>
      </c>
      <c r="AP467">
        <v>4.67</v>
      </c>
      <c r="AQ467">
        <v>3.41</v>
      </c>
      <c r="AR467">
        <v>4.7</v>
      </c>
      <c r="AS467">
        <v>2.1800000000000002</v>
      </c>
      <c r="AT467">
        <v>-0.36</v>
      </c>
      <c r="AU467">
        <v>2.71</v>
      </c>
      <c r="AV467">
        <v>2.72</v>
      </c>
      <c r="AW467">
        <v>2.35</v>
      </c>
      <c r="AX467">
        <v>2</v>
      </c>
      <c r="AY467">
        <v>1.25</v>
      </c>
      <c r="AZ467">
        <v>1.68</v>
      </c>
      <c r="BA467">
        <v>2.04</v>
      </c>
      <c r="BB467">
        <v>1.86</v>
      </c>
      <c r="BC467">
        <v>2.08</v>
      </c>
      <c r="BD467">
        <v>0.88</v>
      </c>
      <c r="BE467">
        <v>9.11</v>
      </c>
      <c r="BF467">
        <v>46.18</v>
      </c>
      <c r="BG467" t="s">
        <v>419</v>
      </c>
    </row>
    <row r="468" spans="1:59" x14ac:dyDescent="0.25">
      <c r="A468" t="s">
        <v>325</v>
      </c>
      <c r="B468">
        <v>942</v>
      </c>
      <c r="C468" t="s">
        <v>326</v>
      </c>
      <c r="D468" t="s">
        <v>15</v>
      </c>
      <c r="E468" t="s">
        <v>425</v>
      </c>
      <c r="AR468">
        <v>23.08</v>
      </c>
      <c r="AS468">
        <v>5.51</v>
      </c>
      <c r="AT468">
        <v>2.62</v>
      </c>
      <c r="AU468">
        <v>14.71</v>
      </c>
      <c r="AV468">
        <v>6.95</v>
      </c>
      <c r="AW468">
        <v>7.5</v>
      </c>
      <c r="AX468">
        <v>-0.94</v>
      </c>
      <c r="AY468">
        <v>1.96</v>
      </c>
      <c r="AZ468">
        <v>-0.31</v>
      </c>
      <c r="BA468">
        <v>3.28</v>
      </c>
      <c r="BB468">
        <v>1.86</v>
      </c>
      <c r="BC468">
        <v>2.57</v>
      </c>
      <c r="BD468">
        <v>2.54</v>
      </c>
      <c r="BE468">
        <v>4.45</v>
      </c>
      <c r="BF468">
        <v>18.059999999999999</v>
      </c>
      <c r="BG468" t="s">
        <v>426</v>
      </c>
    </row>
    <row r="469" spans="1:59" x14ac:dyDescent="0.25">
      <c r="A469" t="s">
        <v>103</v>
      </c>
      <c r="B469">
        <v>935</v>
      </c>
      <c r="C469" t="s">
        <v>104</v>
      </c>
      <c r="D469" t="s">
        <v>15</v>
      </c>
      <c r="E469" t="s">
        <v>441</v>
      </c>
      <c r="AF469">
        <v>7.99</v>
      </c>
      <c r="AG469">
        <v>7.57</v>
      </c>
      <c r="AH469">
        <v>7.86</v>
      </c>
      <c r="AI469">
        <v>0.02</v>
      </c>
      <c r="AJ469">
        <v>1.94</v>
      </c>
      <c r="AK469">
        <v>2.4500000000000002</v>
      </c>
      <c r="AL469">
        <v>0.56000000000000005</v>
      </c>
      <c r="AM469">
        <v>-0.01</v>
      </c>
      <c r="AN469">
        <v>1.5</v>
      </c>
      <c r="AO469">
        <v>0.49</v>
      </c>
      <c r="AP469">
        <v>0.67</v>
      </c>
      <c r="AQ469">
        <v>1.46</v>
      </c>
      <c r="AR469">
        <v>2.11</v>
      </c>
      <c r="AS469">
        <v>-0.84</v>
      </c>
      <c r="AT469">
        <v>0.09</v>
      </c>
      <c r="AU469">
        <v>1.07</v>
      </c>
      <c r="AV469">
        <v>0.78</v>
      </c>
      <c r="AW469">
        <v>0.06</v>
      </c>
      <c r="AX469">
        <v>0.75</v>
      </c>
      <c r="AY469">
        <v>0.15</v>
      </c>
      <c r="AZ469">
        <v>0.51</v>
      </c>
      <c r="BA469">
        <v>2.57</v>
      </c>
      <c r="BB469">
        <v>1.86</v>
      </c>
      <c r="BC469">
        <v>2.2200000000000002</v>
      </c>
      <c r="BD469">
        <v>3.63</v>
      </c>
      <c r="BE469">
        <v>4.99</v>
      </c>
      <c r="BF469">
        <v>12.18</v>
      </c>
      <c r="BG469" t="s">
        <v>442</v>
      </c>
    </row>
    <row r="470" spans="1:59" x14ac:dyDescent="0.25">
      <c r="A470" t="s">
        <v>56</v>
      </c>
      <c r="B470">
        <v>913</v>
      </c>
      <c r="C470" t="s">
        <v>57</v>
      </c>
      <c r="D470" t="s">
        <v>15</v>
      </c>
      <c r="E470" t="s">
        <v>462</v>
      </c>
      <c r="AD470">
        <v>2200</v>
      </c>
      <c r="AE470">
        <v>498.31</v>
      </c>
      <c r="AF470">
        <v>34.72</v>
      </c>
      <c r="AG470">
        <v>87.5</v>
      </c>
      <c r="AH470">
        <v>72.489999999999995</v>
      </c>
      <c r="AI470">
        <v>355.79</v>
      </c>
      <c r="AJ470">
        <v>181.14</v>
      </c>
      <c r="AK470">
        <v>5.66</v>
      </c>
      <c r="AL470">
        <v>-1.83</v>
      </c>
      <c r="AM470">
        <v>3.01</v>
      </c>
      <c r="AN470">
        <v>1.22</v>
      </c>
      <c r="AO470">
        <v>3.23</v>
      </c>
      <c r="AP470">
        <v>4.01</v>
      </c>
      <c r="AQ470">
        <v>1.22</v>
      </c>
      <c r="AR470">
        <v>4.1399999999999997</v>
      </c>
      <c r="AS470">
        <v>-3.3</v>
      </c>
      <c r="AT470">
        <v>1.85</v>
      </c>
      <c r="AU470">
        <v>4.1500000000000004</v>
      </c>
      <c r="AV470">
        <v>1.72</v>
      </c>
      <c r="AW470">
        <v>-0.19</v>
      </c>
      <c r="AX470">
        <v>-0.54</v>
      </c>
      <c r="AY470">
        <v>-0.54</v>
      </c>
      <c r="AZ470">
        <v>-1.24</v>
      </c>
      <c r="BA470">
        <v>1.94</v>
      </c>
      <c r="BB470">
        <v>1.86</v>
      </c>
      <c r="BC470">
        <v>0.94</v>
      </c>
      <c r="BD470">
        <v>-0.76</v>
      </c>
      <c r="BE470">
        <v>12.24</v>
      </c>
      <c r="BF470">
        <v>15.72</v>
      </c>
      <c r="BG470" t="s">
        <v>463</v>
      </c>
    </row>
    <row r="471" spans="1:59" x14ac:dyDescent="0.25">
      <c r="A471" t="s">
        <v>105</v>
      </c>
      <c r="B471">
        <v>134</v>
      </c>
      <c r="C471" t="s">
        <v>5</v>
      </c>
      <c r="D471" t="s">
        <v>15</v>
      </c>
      <c r="E471" t="s">
        <v>462</v>
      </c>
      <c r="F471">
        <v>4.9000000000000004</v>
      </c>
      <c r="G471">
        <v>4.2300000000000004</v>
      </c>
      <c r="H471">
        <v>2.65</v>
      </c>
      <c r="I471">
        <v>6.65</v>
      </c>
      <c r="J471">
        <v>13.39</v>
      </c>
      <c r="K471">
        <v>4.6399999999999997</v>
      </c>
      <c r="L471">
        <v>3.68</v>
      </c>
      <c r="M471">
        <v>2.77</v>
      </c>
      <c r="N471">
        <v>1.1499999999999999</v>
      </c>
      <c r="O471">
        <v>4.79</v>
      </c>
      <c r="P471">
        <v>7.56</v>
      </c>
      <c r="Q471">
        <v>7.83</v>
      </c>
      <c r="R471">
        <v>5.87</v>
      </c>
      <c r="S471">
        <v>1.46</v>
      </c>
      <c r="T471">
        <v>2.89</v>
      </c>
      <c r="U471">
        <v>2.44</v>
      </c>
      <c r="V471">
        <v>-2.52</v>
      </c>
      <c r="W471">
        <v>-2.4900000000000002</v>
      </c>
      <c r="X471">
        <v>1.25</v>
      </c>
      <c r="Y471">
        <v>3.16</v>
      </c>
      <c r="Z471">
        <v>1.72</v>
      </c>
      <c r="AA471">
        <v>2.39</v>
      </c>
      <c r="AB471">
        <v>1.44</v>
      </c>
      <c r="AC471">
        <v>0.16</v>
      </c>
      <c r="AD471">
        <v>0.6</v>
      </c>
      <c r="AE471">
        <v>1.68</v>
      </c>
      <c r="AF471">
        <v>-1.22</v>
      </c>
      <c r="AG471">
        <v>1.17</v>
      </c>
      <c r="AH471">
        <v>-0.4</v>
      </c>
      <c r="AI471">
        <v>-1.01</v>
      </c>
      <c r="AJ471">
        <v>4.32</v>
      </c>
      <c r="AK471">
        <v>5.66</v>
      </c>
      <c r="AL471">
        <v>-1.83</v>
      </c>
      <c r="AM471">
        <v>3.01</v>
      </c>
      <c r="AN471">
        <v>1.22</v>
      </c>
      <c r="AO471">
        <v>3.23</v>
      </c>
      <c r="AP471">
        <v>4.01</v>
      </c>
      <c r="AQ471">
        <v>1.22</v>
      </c>
      <c r="AR471">
        <v>4.1399999999999997</v>
      </c>
      <c r="AS471">
        <v>-3.3</v>
      </c>
      <c r="AT471">
        <v>1.85</v>
      </c>
      <c r="AU471">
        <v>4.1500000000000004</v>
      </c>
      <c r="AV471">
        <v>1.72</v>
      </c>
      <c r="AW471">
        <v>-0.19</v>
      </c>
      <c r="AX471">
        <v>-0.54</v>
      </c>
      <c r="AY471">
        <v>-0.54</v>
      </c>
      <c r="AZ471">
        <v>-1.24</v>
      </c>
      <c r="BA471">
        <v>1.94</v>
      </c>
      <c r="BB471">
        <v>1.86</v>
      </c>
      <c r="BC471">
        <v>0.94</v>
      </c>
      <c r="BD471">
        <v>-0.76</v>
      </c>
      <c r="BE471">
        <v>7.48</v>
      </c>
      <c r="BF471">
        <v>23.76</v>
      </c>
      <c r="BG471" t="s">
        <v>463</v>
      </c>
    </row>
    <row r="472" spans="1:59" x14ac:dyDescent="0.25">
      <c r="A472" t="s">
        <v>132</v>
      </c>
      <c r="B472">
        <v>132</v>
      </c>
      <c r="C472" t="s">
        <v>6</v>
      </c>
      <c r="D472" t="s">
        <v>15</v>
      </c>
      <c r="E472" t="s">
        <v>16</v>
      </c>
      <c r="F472">
        <v>5.85</v>
      </c>
      <c r="G472">
        <v>5.4</v>
      </c>
      <c r="H472">
        <v>6.06</v>
      </c>
      <c r="I472">
        <v>7.38</v>
      </c>
      <c r="J472">
        <v>13.65</v>
      </c>
      <c r="K472">
        <v>11.69</v>
      </c>
      <c r="L472">
        <v>9.6300000000000008</v>
      </c>
      <c r="M472">
        <v>9.49</v>
      </c>
      <c r="N472">
        <v>9.25</v>
      </c>
      <c r="O472">
        <v>10.65</v>
      </c>
      <c r="P472">
        <v>13.56</v>
      </c>
      <c r="Q472">
        <v>13.31</v>
      </c>
      <c r="R472">
        <v>11.98</v>
      </c>
      <c r="S472">
        <v>9.4600000000000009</v>
      </c>
      <c r="T472">
        <v>7.67</v>
      </c>
      <c r="U472">
        <v>5.83</v>
      </c>
      <c r="V472">
        <v>2.54</v>
      </c>
      <c r="W472">
        <v>3.29</v>
      </c>
      <c r="X472">
        <v>2.7</v>
      </c>
      <c r="Y472">
        <v>3.5</v>
      </c>
      <c r="Z472">
        <v>3.19</v>
      </c>
      <c r="AA472">
        <v>3.21</v>
      </c>
      <c r="AB472">
        <v>2.36</v>
      </c>
      <c r="AC472">
        <v>2.1</v>
      </c>
      <c r="AD472">
        <v>1.66</v>
      </c>
      <c r="AE472">
        <v>1.8</v>
      </c>
      <c r="AF472">
        <v>1.98</v>
      </c>
      <c r="AG472">
        <v>1.2</v>
      </c>
      <c r="AH472">
        <v>0.65</v>
      </c>
      <c r="AI472">
        <v>0.54</v>
      </c>
      <c r="AJ472">
        <v>1.68</v>
      </c>
      <c r="AK472">
        <v>1.63</v>
      </c>
      <c r="AL472">
        <v>1.92</v>
      </c>
      <c r="AM472">
        <v>2.1</v>
      </c>
      <c r="AN472">
        <v>2.14</v>
      </c>
      <c r="AO472">
        <v>1.75</v>
      </c>
      <c r="AP472">
        <v>1.68</v>
      </c>
      <c r="AQ472">
        <v>1.49</v>
      </c>
      <c r="AR472">
        <v>2.81</v>
      </c>
      <c r="AS472">
        <v>0.09</v>
      </c>
      <c r="AT472">
        <v>1.53</v>
      </c>
      <c r="AU472">
        <v>2.11</v>
      </c>
      <c r="AV472">
        <v>1.95</v>
      </c>
      <c r="AW472">
        <v>0.86</v>
      </c>
      <c r="AX472">
        <v>0.51</v>
      </c>
      <c r="AY472">
        <v>0.04</v>
      </c>
      <c r="AZ472">
        <v>0.18</v>
      </c>
      <c r="BA472">
        <v>1.1599999999999999</v>
      </c>
      <c r="BB472">
        <v>1.85</v>
      </c>
      <c r="BC472">
        <v>1.3</v>
      </c>
      <c r="BD472">
        <v>0.48</v>
      </c>
      <c r="BE472">
        <v>1.64</v>
      </c>
      <c r="BF472">
        <v>5.2</v>
      </c>
      <c r="BG472" t="s">
        <v>17</v>
      </c>
    </row>
    <row r="473" spans="1:59" x14ac:dyDescent="0.25">
      <c r="A473" t="s">
        <v>135</v>
      </c>
      <c r="B473">
        <v>646</v>
      </c>
      <c r="C473" t="s">
        <v>136</v>
      </c>
      <c r="D473" t="s">
        <v>15</v>
      </c>
      <c r="E473" t="s">
        <v>425</v>
      </c>
      <c r="F473">
        <v>2.4</v>
      </c>
      <c r="G473">
        <v>6.4</v>
      </c>
      <c r="H473">
        <v>6.1</v>
      </c>
      <c r="I473">
        <v>6.8</v>
      </c>
      <c r="J473">
        <v>7.5</v>
      </c>
      <c r="V473">
        <v>5.4</v>
      </c>
      <c r="W473">
        <v>-0.2</v>
      </c>
      <c r="X473">
        <v>-13.3</v>
      </c>
      <c r="Y473">
        <v>9.1</v>
      </c>
      <c r="Z473">
        <v>11.6</v>
      </c>
      <c r="AA473">
        <v>0.4</v>
      </c>
      <c r="AB473">
        <v>-16.5</v>
      </c>
      <c r="AC473">
        <v>1.7</v>
      </c>
      <c r="AD473">
        <v>31</v>
      </c>
      <c r="AE473">
        <v>7.9</v>
      </c>
      <c r="AF473">
        <v>1</v>
      </c>
      <c r="AG473">
        <v>6.3</v>
      </c>
      <c r="AH473">
        <v>3</v>
      </c>
      <c r="AI473">
        <v>-0.6</v>
      </c>
      <c r="AJ473">
        <v>0.5</v>
      </c>
      <c r="AK473">
        <v>5</v>
      </c>
      <c r="AL473">
        <v>0.2</v>
      </c>
      <c r="AM473">
        <v>1.9</v>
      </c>
      <c r="AN473">
        <v>-1.9</v>
      </c>
      <c r="AO473">
        <v>0.2</v>
      </c>
      <c r="AP473">
        <v>0.9</v>
      </c>
      <c r="AQ473">
        <v>2.2999999999999998</v>
      </c>
      <c r="AR473">
        <v>7.8</v>
      </c>
      <c r="AS473">
        <v>3.7</v>
      </c>
      <c r="AT473">
        <v>4.4000000000000004</v>
      </c>
      <c r="AU473">
        <v>4.03</v>
      </c>
      <c r="AV473">
        <v>5.68</v>
      </c>
      <c r="AW473">
        <v>-0.42</v>
      </c>
      <c r="AX473">
        <v>3</v>
      </c>
      <c r="AY473">
        <v>2.83</v>
      </c>
      <c r="AZ473">
        <v>-0.09</v>
      </c>
      <c r="BA473">
        <v>-0.72</v>
      </c>
      <c r="BB473">
        <v>1.85</v>
      </c>
      <c r="BC473">
        <v>3.1</v>
      </c>
      <c r="BD473">
        <v>1.67</v>
      </c>
      <c r="BE473">
        <v>1.35</v>
      </c>
      <c r="BF473">
        <v>5.25</v>
      </c>
      <c r="BG473" t="s">
        <v>426</v>
      </c>
    </row>
    <row r="474" spans="1:59" x14ac:dyDescent="0.25">
      <c r="A474" t="s">
        <v>81</v>
      </c>
      <c r="B474">
        <v>924</v>
      </c>
      <c r="C474" t="s">
        <v>82</v>
      </c>
      <c r="D474" t="s">
        <v>15</v>
      </c>
      <c r="E474" t="s">
        <v>425</v>
      </c>
      <c r="K474">
        <v>0.3</v>
      </c>
      <c r="L474">
        <v>0</v>
      </c>
      <c r="M474">
        <v>0.1</v>
      </c>
      <c r="N474">
        <v>0.1</v>
      </c>
      <c r="O474">
        <v>2.8</v>
      </c>
      <c r="P474">
        <v>10.6</v>
      </c>
      <c r="Q474">
        <v>-1.1000000000000001</v>
      </c>
      <c r="R474">
        <v>3.1</v>
      </c>
      <c r="S474">
        <v>1.2</v>
      </c>
      <c r="T474">
        <v>8.3000000000000007</v>
      </c>
      <c r="U474">
        <v>13</v>
      </c>
      <c r="V474">
        <v>7.4</v>
      </c>
      <c r="W474">
        <v>8.9</v>
      </c>
      <c r="X474">
        <v>20.7</v>
      </c>
      <c r="Y474">
        <v>17.100000000000001</v>
      </c>
      <c r="Z474">
        <v>1.1000000000000001</v>
      </c>
      <c r="AA474">
        <v>2.5</v>
      </c>
      <c r="AB474">
        <v>10.7</v>
      </c>
      <c r="AC474">
        <v>16.5</v>
      </c>
      <c r="AD474">
        <v>31.99</v>
      </c>
      <c r="AE474">
        <v>22.43</v>
      </c>
      <c r="AF474">
        <v>7.59</v>
      </c>
      <c r="AG474">
        <v>-0.11</v>
      </c>
      <c r="AH474">
        <v>-3.19</v>
      </c>
      <c r="AI474">
        <v>-4.21</v>
      </c>
      <c r="AJ474">
        <v>-2.57</v>
      </c>
      <c r="AK474">
        <v>0.01</v>
      </c>
      <c r="AL474">
        <v>-0.7</v>
      </c>
      <c r="AM474">
        <v>3.44</v>
      </c>
      <c r="AN474">
        <v>9.7899999999999991</v>
      </c>
      <c r="AO474">
        <v>2.82</v>
      </c>
      <c r="AP474">
        <v>2.48</v>
      </c>
      <c r="AQ474">
        <v>12.36</v>
      </c>
      <c r="AR474">
        <v>14.42</v>
      </c>
      <c r="AS474">
        <v>0.71</v>
      </c>
      <c r="AT474">
        <v>7.34</v>
      </c>
      <c r="AU474">
        <v>11.89</v>
      </c>
      <c r="AV474">
        <v>4.93</v>
      </c>
      <c r="AW474">
        <v>4.7</v>
      </c>
      <c r="AX474">
        <v>3.07</v>
      </c>
      <c r="AY474">
        <v>2.4500000000000002</v>
      </c>
      <c r="AZ474">
        <v>4.4800000000000004</v>
      </c>
      <c r="BA474">
        <v>-1.35</v>
      </c>
      <c r="BB474">
        <v>1.84</v>
      </c>
      <c r="BC474">
        <v>9.35</v>
      </c>
      <c r="BD474">
        <v>10.68</v>
      </c>
      <c r="BE474">
        <v>-1.7</v>
      </c>
      <c r="BF474">
        <v>2.61</v>
      </c>
      <c r="BG474" t="s">
        <v>426</v>
      </c>
    </row>
    <row r="475" spans="1:59" x14ac:dyDescent="0.25">
      <c r="A475" t="s">
        <v>166</v>
      </c>
      <c r="B475">
        <v>944</v>
      </c>
      <c r="C475" t="s">
        <v>167</v>
      </c>
      <c r="D475" t="s">
        <v>15</v>
      </c>
      <c r="E475" t="s">
        <v>416</v>
      </c>
      <c r="F475">
        <v>-1.8</v>
      </c>
      <c r="G475">
        <v>-0.8</v>
      </c>
      <c r="H475">
        <v>-2.1</v>
      </c>
      <c r="I475">
        <v>-2</v>
      </c>
      <c r="J475">
        <v>5.6</v>
      </c>
      <c r="K475">
        <v>7.7</v>
      </c>
      <c r="L475">
        <v>-0.9</v>
      </c>
      <c r="M475">
        <v>-0.7</v>
      </c>
      <c r="N475">
        <v>0.3</v>
      </c>
      <c r="O475">
        <v>8.6999999999999993</v>
      </c>
      <c r="P475">
        <v>21.5</v>
      </c>
      <c r="Q475">
        <v>-0.2</v>
      </c>
      <c r="R475">
        <v>10</v>
      </c>
      <c r="S475">
        <v>4.9000000000000004</v>
      </c>
      <c r="T475">
        <v>4.9000000000000004</v>
      </c>
      <c r="U475">
        <v>20.9</v>
      </c>
      <c r="V475">
        <v>3.5</v>
      </c>
      <c r="W475">
        <v>6.5</v>
      </c>
      <c r="X475">
        <v>12.8</v>
      </c>
      <c r="Y475">
        <v>11.4</v>
      </c>
      <c r="Z475">
        <v>27.6</v>
      </c>
      <c r="AA475">
        <v>81</v>
      </c>
      <c r="AB475">
        <v>43.2</v>
      </c>
      <c r="AC475">
        <v>20.3</v>
      </c>
      <c r="AD475">
        <v>11.7</v>
      </c>
      <c r="AE475">
        <v>50</v>
      </c>
      <c r="AF475">
        <v>32.5</v>
      </c>
      <c r="AG475">
        <v>29.9</v>
      </c>
      <c r="AH475">
        <v>17.899999999999999</v>
      </c>
      <c r="AI475">
        <v>9.4</v>
      </c>
      <c r="AJ475">
        <v>9.1</v>
      </c>
      <c r="AK475">
        <v>10.3</v>
      </c>
      <c r="AL475">
        <v>5.5</v>
      </c>
      <c r="AM475">
        <v>7.3</v>
      </c>
      <c r="AN475">
        <v>14.1</v>
      </c>
      <c r="AO475">
        <v>6.2</v>
      </c>
      <c r="AP475">
        <v>6.4</v>
      </c>
      <c r="AQ475">
        <v>24.6</v>
      </c>
      <c r="AR475">
        <v>9.3699999999999992</v>
      </c>
      <c r="AS475">
        <v>7.64</v>
      </c>
      <c r="AT475">
        <v>5.51</v>
      </c>
      <c r="AU475">
        <v>4.6100000000000003</v>
      </c>
      <c r="AV475">
        <v>5.78</v>
      </c>
      <c r="AW475">
        <v>-5.36</v>
      </c>
      <c r="AX475">
        <v>-8.41</v>
      </c>
      <c r="AY475">
        <v>-1.19</v>
      </c>
      <c r="AZ475">
        <v>0.55000000000000004</v>
      </c>
      <c r="BA475">
        <v>1.1200000000000001</v>
      </c>
      <c r="BB475">
        <v>1.83</v>
      </c>
      <c r="BC475">
        <v>0.54</v>
      </c>
      <c r="BD475">
        <v>1.47</v>
      </c>
      <c r="BE475">
        <v>11.24</v>
      </c>
      <c r="BF475">
        <v>12.92</v>
      </c>
      <c r="BG475" t="s">
        <v>418</v>
      </c>
    </row>
    <row r="476" spans="1:59" x14ac:dyDescent="0.25">
      <c r="A476" t="s">
        <v>292</v>
      </c>
      <c r="B476">
        <v>964</v>
      </c>
      <c r="C476" t="s">
        <v>293</v>
      </c>
      <c r="D476" t="s">
        <v>15</v>
      </c>
      <c r="E476" t="s">
        <v>16</v>
      </c>
      <c r="F476">
        <v>5.66</v>
      </c>
      <c r="G476">
        <v>5.18</v>
      </c>
      <c r="H476">
        <v>4.6100000000000003</v>
      </c>
      <c r="I476">
        <v>7.66</v>
      </c>
      <c r="J476">
        <v>13.04</v>
      </c>
      <c r="K476">
        <v>10.97</v>
      </c>
      <c r="L476">
        <v>8.1999999999999993</v>
      </c>
      <c r="M476">
        <v>8.35</v>
      </c>
      <c r="N476">
        <v>7.15</v>
      </c>
      <c r="O476">
        <v>8.9600000000000009</v>
      </c>
      <c r="P476">
        <v>9.4</v>
      </c>
      <c r="Q476">
        <v>21.21</v>
      </c>
      <c r="R476">
        <v>100.83</v>
      </c>
      <c r="S476">
        <v>22.12</v>
      </c>
      <c r="T476">
        <v>75.650000000000006</v>
      </c>
      <c r="U476">
        <v>15.11</v>
      </c>
      <c r="V476">
        <v>17.79</v>
      </c>
      <c r="W476">
        <v>25.23</v>
      </c>
      <c r="X476">
        <v>60.2</v>
      </c>
      <c r="Y476">
        <v>581.48</v>
      </c>
      <c r="Z476">
        <v>567.88</v>
      </c>
      <c r="AA476">
        <v>76.77</v>
      </c>
      <c r="AB476">
        <v>46.1</v>
      </c>
      <c r="AC476">
        <v>36.96</v>
      </c>
      <c r="AD476">
        <v>32.99</v>
      </c>
      <c r="AE476">
        <v>27.95</v>
      </c>
      <c r="AF476">
        <v>19.79</v>
      </c>
      <c r="AG476">
        <v>14.91</v>
      </c>
      <c r="AH476">
        <v>11.6</v>
      </c>
      <c r="AI476">
        <v>7.15</v>
      </c>
      <c r="AJ476">
        <v>9.9</v>
      </c>
      <c r="AK476">
        <v>5.41</v>
      </c>
      <c r="AL476">
        <v>1.91</v>
      </c>
      <c r="AM476">
        <v>0.68</v>
      </c>
      <c r="AN476">
        <v>3.38</v>
      </c>
      <c r="AO476">
        <v>2.1800000000000002</v>
      </c>
      <c r="AP476">
        <v>1.28</v>
      </c>
      <c r="AQ476">
        <v>2.46</v>
      </c>
      <c r="AR476">
        <v>4.16</v>
      </c>
      <c r="AS476">
        <v>3.8</v>
      </c>
      <c r="AT476">
        <v>2.58</v>
      </c>
      <c r="AU476">
        <v>4.24</v>
      </c>
      <c r="AV476">
        <v>3.56</v>
      </c>
      <c r="AW476">
        <v>0.99</v>
      </c>
      <c r="AX476">
        <v>0.05</v>
      </c>
      <c r="AY476">
        <v>-0.87</v>
      </c>
      <c r="AZ476">
        <v>-0.66</v>
      </c>
      <c r="BA476">
        <v>1.98</v>
      </c>
      <c r="BB476">
        <v>1.81</v>
      </c>
      <c r="BC476">
        <v>2.31</v>
      </c>
      <c r="BD476">
        <v>3.37</v>
      </c>
      <c r="BE476">
        <v>5.0999999999999996</v>
      </c>
      <c r="BF476">
        <v>14.3</v>
      </c>
      <c r="BG476" t="s">
        <v>17</v>
      </c>
    </row>
    <row r="477" spans="1:59" x14ac:dyDescent="0.25">
      <c r="A477" t="s">
        <v>34</v>
      </c>
      <c r="B477">
        <v>122</v>
      </c>
      <c r="C477" t="s">
        <v>35</v>
      </c>
      <c r="D477" t="s">
        <v>15</v>
      </c>
      <c r="E477" t="s">
        <v>441</v>
      </c>
      <c r="F477">
        <v>3.6840000000000002</v>
      </c>
      <c r="G477">
        <v>5.19</v>
      </c>
      <c r="H477">
        <v>6.37</v>
      </c>
      <c r="I477">
        <v>7.38</v>
      </c>
      <c r="J477">
        <v>9.84</v>
      </c>
      <c r="K477">
        <v>9.35</v>
      </c>
      <c r="L477">
        <v>10.17</v>
      </c>
      <c r="M477">
        <v>6.08</v>
      </c>
      <c r="N477">
        <v>3.74</v>
      </c>
      <c r="O477">
        <v>3.78</v>
      </c>
      <c r="P477">
        <v>5.51</v>
      </c>
      <c r="Q477">
        <v>5.24</v>
      </c>
      <c r="R477">
        <v>5.74</v>
      </c>
      <c r="S477">
        <v>4.28</v>
      </c>
      <c r="T477">
        <v>5.46</v>
      </c>
      <c r="U477">
        <v>3.66</v>
      </c>
      <c r="V477">
        <v>3.65</v>
      </c>
      <c r="W477">
        <v>2.1</v>
      </c>
      <c r="X477">
        <v>2.65</v>
      </c>
      <c r="Y477">
        <v>2.7</v>
      </c>
      <c r="Z477">
        <v>2.89</v>
      </c>
      <c r="AA477">
        <v>3.41</v>
      </c>
      <c r="AB477">
        <v>4.34</v>
      </c>
      <c r="AC477">
        <v>4.2699999999999996</v>
      </c>
      <c r="AD477">
        <v>3.26</v>
      </c>
      <c r="AE477">
        <v>2.2799999999999998</v>
      </c>
      <c r="AF477">
        <v>1.51</v>
      </c>
      <c r="AG477">
        <v>1.1000000000000001</v>
      </c>
      <c r="AH477">
        <v>1.2</v>
      </c>
      <c r="AI477">
        <v>0.73</v>
      </c>
      <c r="AJ477">
        <v>1.66</v>
      </c>
      <c r="AK477">
        <v>2.61</v>
      </c>
      <c r="AL477">
        <v>2.16</v>
      </c>
      <c r="AM477">
        <v>1.41</v>
      </c>
      <c r="AN477">
        <v>1.78</v>
      </c>
      <c r="AO477">
        <v>1.69</v>
      </c>
      <c r="AP477">
        <v>0.92</v>
      </c>
      <c r="AQ477">
        <v>1.62</v>
      </c>
      <c r="AR477">
        <v>1.94</v>
      </c>
      <c r="AS477">
        <v>1.77</v>
      </c>
      <c r="AT477">
        <v>1.41</v>
      </c>
      <c r="AU477">
        <v>2.35</v>
      </c>
      <c r="AV477">
        <v>2.09</v>
      </c>
      <c r="AW477">
        <v>2.0699999999999998</v>
      </c>
      <c r="AX477">
        <v>1.98</v>
      </c>
      <c r="AY477">
        <v>1.85</v>
      </c>
      <c r="AZ477">
        <v>1.47</v>
      </c>
      <c r="BA477">
        <v>1.97</v>
      </c>
      <c r="BB477">
        <v>1.81</v>
      </c>
      <c r="BC477">
        <v>1.65</v>
      </c>
      <c r="BD477">
        <v>1.9</v>
      </c>
      <c r="BE477">
        <v>2.15</v>
      </c>
      <c r="BF477">
        <v>5.28</v>
      </c>
      <c r="BG477" t="s">
        <v>442</v>
      </c>
    </row>
    <row r="478" spans="1:59" x14ac:dyDescent="0.25">
      <c r="A478" t="s">
        <v>227</v>
      </c>
      <c r="B478">
        <v>686</v>
      </c>
      <c r="C478" t="s">
        <v>228</v>
      </c>
      <c r="D478" t="s">
        <v>15</v>
      </c>
      <c r="E478" t="s">
        <v>441</v>
      </c>
      <c r="AJ478">
        <v>2.2000000000000002</v>
      </c>
      <c r="AK478">
        <v>2</v>
      </c>
      <c r="AL478">
        <v>1.6</v>
      </c>
      <c r="AM478">
        <v>1.1000000000000001</v>
      </c>
      <c r="AN478">
        <v>1.5</v>
      </c>
      <c r="AO478">
        <v>1.6</v>
      </c>
      <c r="AP478">
        <v>3.1</v>
      </c>
      <c r="AQ478">
        <v>1.7</v>
      </c>
      <c r="AR478">
        <v>4.5</v>
      </c>
      <c r="AS478">
        <v>0.7</v>
      </c>
      <c r="AT478">
        <v>0.4</v>
      </c>
      <c r="AU478">
        <v>1.8</v>
      </c>
      <c r="AV478">
        <v>0.9</v>
      </c>
      <c r="AW478">
        <v>1.5</v>
      </c>
      <c r="AX478">
        <v>1.2</v>
      </c>
      <c r="AY478">
        <v>1.4</v>
      </c>
      <c r="AZ478">
        <v>0.8</v>
      </c>
      <c r="BA478">
        <v>1.3</v>
      </c>
      <c r="BB478">
        <v>1.8</v>
      </c>
      <c r="BC478">
        <v>0.57999999999999996</v>
      </c>
      <c r="BD478">
        <v>0.54</v>
      </c>
      <c r="BE478">
        <v>1.59</v>
      </c>
      <c r="BF478">
        <v>5.42</v>
      </c>
      <c r="BG478" t="s">
        <v>442</v>
      </c>
    </row>
    <row r="479" spans="1:59" x14ac:dyDescent="0.25">
      <c r="A479" t="s">
        <v>227</v>
      </c>
      <c r="B479">
        <v>686</v>
      </c>
      <c r="C479" t="s">
        <v>228</v>
      </c>
      <c r="D479" t="s">
        <v>15</v>
      </c>
      <c r="E479" t="s">
        <v>16</v>
      </c>
      <c r="F479">
        <v>1.28</v>
      </c>
      <c r="G479">
        <v>4.16</v>
      </c>
      <c r="H479">
        <v>3.76</v>
      </c>
      <c r="I479">
        <v>4.08</v>
      </c>
      <c r="J479">
        <v>17.559999999999999</v>
      </c>
      <c r="K479">
        <v>7.92</v>
      </c>
      <c r="L479">
        <v>8.5</v>
      </c>
      <c r="M479">
        <v>12.6</v>
      </c>
      <c r="N479">
        <v>9.7200000000000006</v>
      </c>
      <c r="O479">
        <v>8.33</v>
      </c>
      <c r="P479">
        <v>9.41</v>
      </c>
      <c r="Q479">
        <v>12.49</v>
      </c>
      <c r="R479">
        <v>10.53</v>
      </c>
      <c r="S479">
        <v>6.21</v>
      </c>
      <c r="T479">
        <v>12.45</v>
      </c>
      <c r="U479">
        <v>7.73</v>
      </c>
      <c r="V479">
        <v>8.73</v>
      </c>
      <c r="W479">
        <v>2.7</v>
      </c>
      <c r="X479">
        <v>2.37</v>
      </c>
      <c r="Y479">
        <v>3.14</v>
      </c>
      <c r="Z479">
        <v>6.03</v>
      </c>
      <c r="AA479">
        <v>8.99</v>
      </c>
      <c r="AB479">
        <v>5.74</v>
      </c>
      <c r="AC479">
        <v>5.18</v>
      </c>
      <c r="AD479">
        <v>5.14</v>
      </c>
      <c r="AE479">
        <v>6.12</v>
      </c>
      <c r="AF479">
        <v>2.99</v>
      </c>
      <c r="AG479">
        <v>1.04</v>
      </c>
      <c r="AH479">
        <v>2.74</v>
      </c>
      <c r="AI479">
        <v>0.69</v>
      </c>
      <c r="AJ479">
        <v>1.92</v>
      </c>
      <c r="AK479">
        <v>0.61</v>
      </c>
      <c r="AL479">
        <v>2.78</v>
      </c>
      <c r="AM479">
        <v>1.1599999999999999</v>
      </c>
      <c r="AN479">
        <v>1.49</v>
      </c>
      <c r="AO479">
        <v>0.98</v>
      </c>
      <c r="AP479">
        <v>3.29</v>
      </c>
      <c r="AQ479">
        <v>2.04</v>
      </c>
      <c r="AR479">
        <v>3.89</v>
      </c>
      <c r="AS479">
        <v>0.97</v>
      </c>
      <c r="AT479">
        <v>1</v>
      </c>
      <c r="AU479">
        <v>0.9</v>
      </c>
      <c r="AV479">
        <v>1.29</v>
      </c>
      <c r="AW479">
        <v>1.9</v>
      </c>
      <c r="AX479">
        <v>0.42</v>
      </c>
      <c r="AY479">
        <v>1.57</v>
      </c>
      <c r="AZ479">
        <v>1.65</v>
      </c>
      <c r="BA479">
        <v>0.75</v>
      </c>
      <c r="BB479">
        <v>1.79</v>
      </c>
      <c r="BC479">
        <v>0.24</v>
      </c>
      <c r="BD479">
        <v>0.71</v>
      </c>
      <c r="BE479">
        <v>1.4</v>
      </c>
      <c r="BF479">
        <v>6.66</v>
      </c>
      <c r="BG479" t="s">
        <v>17</v>
      </c>
    </row>
    <row r="480" spans="1:59" x14ac:dyDescent="0.25">
      <c r="A480" t="s">
        <v>242</v>
      </c>
      <c r="B480">
        <v>181</v>
      </c>
      <c r="C480" t="s">
        <v>243</v>
      </c>
      <c r="D480" t="s">
        <v>15</v>
      </c>
      <c r="E480" t="s">
        <v>441</v>
      </c>
      <c r="X480">
        <v>2.13</v>
      </c>
      <c r="AC480">
        <v>24.79</v>
      </c>
      <c r="AD480">
        <v>-23.78</v>
      </c>
      <c r="AG480">
        <v>4.01</v>
      </c>
      <c r="AH480">
        <v>4.03</v>
      </c>
      <c r="AI480">
        <v>2.38</v>
      </c>
      <c r="AJ480">
        <v>2.91</v>
      </c>
      <c r="AK480">
        <v>2.2799999999999998</v>
      </c>
      <c r="AL480">
        <v>2.74</v>
      </c>
      <c r="AM480">
        <v>1.86</v>
      </c>
      <c r="AN480">
        <v>2.9</v>
      </c>
      <c r="AO480">
        <v>1.87</v>
      </c>
      <c r="AP480">
        <v>1.75</v>
      </c>
      <c r="AQ480">
        <v>0.76</v>
      </c>
      <c r="AR480">
        <v>3.86</v>
      </c>
      <c r="AS480">
        <v>1.48</v>
      </c>
      <c r="AT480">
        <v>1.05</v>
      </c>
      <c r="AU480">
        <v>1.48</v>
      </c>
      <c r="AV480">
        <v>2.65</v>
      </c>
      <c r="AW480">
        <v>0.65</v>
      </c>
      <c r="AX480">
        <v>1.68</v>
      </c>
      <c r="AY480">
        <v>1.57</v>
      </c>
      <c r="AZ480">
        <v>1.17</v>
      </c>
      <c r="BA480">
        <v>1.03</v>
      </c>
      <c r="BB480">
        <v>1.79</v>
      </c>
      <c r="BC480">
        <v>1.36</v>
      </c>
      <c r="BD480">
        <v>0.77</v>
      </c>
      <c r="BE480">
        <v>0.65</v>
      </c>
      <c r="BG480" t="s">
        <v>449</v>
      </c>
    </row>
    <row r="481" spans="1:59" x14ac:dyDescent="0.25">
      <c r="A481" t="s">
        <v>254</v>
      </c>
      <c r="B481">
        <v>684</v>
      </c>
      <c r="C481" t="s">
        <v>255</v>
      </c>
      <c r="D481" t="s">
        <v>15</v>
      </c>
      <c r="E481" t="s">
        <v>441</v>
      </c>
      <c r="AL481">
        <v>4.76</v>
      </c>
      <c r="AM481">
        <v>6.63</v>
      </c>
      <c r="AN481">
        <v>15</v>
      </c>
      <c r="AO481">
        <v>15.93</v>
      </c>
      <c r="AP481">
        <v>12.67</v>
      </c>
      <c r="AQ481">
        <v>6.59</v>
      </c>
      <c r="AR481">
        <v>9.5500000000000007</v>
      </c>
      <c r="AS481">
        <v>3.79</v>
      </c>
      <c r="AT481">
        <v>2.78</v>
      </c>
      <c r="AU481">
        <v>4.75</v>
      </c>
      <c r="AV481">
        <v>3.06</v>
      </c>
      <c r="AW481">
        <v>2.57</v>
      </c>
      <c r="AX481">
        <v>3.11</v>
      </c>
      <c r="AY481">
        <v>1.75</v>
      </c>
      <c r="AZ481">
        <v>2.25</v>
      </c>
      <c r="BA481">
        <v>2.1800000000000002</v>
      </c>
      <c r="BB481">
        <v>1.79</v>
      </c>
      <c r="BC481">
        <v>1.77</v>
      </c>
      <c r="BD481">
        <v>3.06</v>
      </c>
      <c r="BE481">
        <v>4.4800000000000004</v>
      </c>
      <c r="BF481">
        <v>7.3</v>
      </c>
      <c r="BG481" t="s">
        <v>442</v>
      </c>
    </row>
    <row r="482" spans="1:59" x14ac:dyDescent="0.25">
      <c r="A482" t="s">
        <v>36</v>
      </c>
      <c r="B482">
        <v>912</v>
      </c>
      <c r="C482" t="s">
        <v>37</v>
      </c>
      <c r="D482" t="s">
        <v>15</v>
      </c>
      <c r="E482" t="s">
        <v>425</v>
      </c>
      <c r="AA482">
        <v>98.3</v>
      </c>
      <c r="AB482">
        <v>931</v>
      </c>
      <c r="AC482">
        <v>1285.5999999999999</v>
      </c>
      <c r="AD482">
        <v>1693.3</v>
      </c>
      <c r="AE482">
        <v>422.4</v>
      </c>
      <c r="AF482">
        <v>17.600000000000001</v>
      </c>
      <c r="AG482">
        <v>-0.5</v>
      </c>
      <c r="AH482">
        <v>-1.3</v>
      </c>
      <c r="AI482">
        <v>-11</v>
      </c>
      <c r="AJ482">
        <v>2.2999999999999998</v>
      </c>
      <c r="AK482">
        <v>2.7</v>
      </c>
      <c r="AL482">
        <v>3.7</v>
      </c>
      <c r="AM482">
        <v>3.3</v>
      </c>
      <c r="AN482">
        <v>10</v>
      </c>
      <c r="AO482">
        <v>10.9</v>
      </c>
      <c r="AP482">
        <v>12</v>
      </c>
      <c r="AQ482">
        <v>16.3</v>
      </c>
      <c r="AR482">
        <v>28.5</v>
      </c>
      <c r="AS482">
        <v>-1.5</v>
      </c>
      <c r="AT482">
        <v>7.24</v>
      </c>
      <c r="AU482">
        <v>10.44</v>
      </c>
      <c r="AV482">
        <v>0.84</v>
      </c>
      <c r="AW482">
        <v>2.3199999999999998</v>
      </c>
      <c r="AX482">
        <v>0.9</v>
      </c>
      <c r="AY482">
        <v>6.07</v>
      </c>
      <c r="AZ482">
        <v>14.75</v>
      </c>
      <c r="BA482">
        <v>16.52</v>
      </c>
      <c r="BB482">
        <v>1.78</v>
      </c>
      <c r="BC482">
        <v>3.69</v>
      </c>
      <c r="BD482">
        <v>4.8099999999999996</v>
      </c>
      <c r="BE482">
        <v>8.16</v>
      </c>
      <c r="BF482">
        <v>20.07</v>
      </c>
      <c r="BG482" t="s">
        <v>429</v>
      </c>
    </row>
    <row r="483" spans="1:59" x14ac:dyDescent="0.25">
      <c r="A483" t="s">
        <v>81</v>
      </c>
      <c r="B483">
        <v>924</v>
      </c>
      <c r="C483" t="s">
        <v>82</v>
      </c>
      <c r="D483" t="s">
        <v>15</v>
      </c>
      <c r="E483" t="s">
        <v>441</v>
      </c>
      <c r="AP483">
        <v>0.61</v>
      </c>
      <c r="AQ483">
        <v>0.87</v>
      </c>
      <c r="AR483">
        <v>0.97</v>
      </c>
      <c r="AS483">
        <v>-1.1100000000000001</v>
      </c>
      <c r="AT483">
        <v>0.97</v>
      </c>
      <c r="AU483">
        <v>2.12</v>
      </c>
      <c r="AV483">
        <v>1.43</v>
      </c>
      <c r="AW483">
        <v>1.69</v>
      </c>
      <c r="AX483">
        <v>1.6</v>
      </c>
      <c r="AY483">
        <v>1.56</v>
      </c>
      <c r="AZ483">
        <v>1.64</v>
      </c>
      <c r="BA483">
        <v>2.2000000000000002</v>
      </c>
      <c r="BB483">
        <v>1.78</v>
      </c>
      <c r="BC483">
        <v>1.7</v>
      </c>
      <c r="BD483">
        <v>0.73</v>
      </c>
      <c r="BE483">
        <v>0.83</v>
      </c>
      <c r="BF483">
        <v>0.68</v>
      </c>
      <c r="BG483" t="s">
        <v>442</v>
      </c>
    </row>
    <row r="484" spans="1:59" x14ac:dyDescent="0.25">
      <c r="A484" t="s">
        <v>93</v>
      </c>
      <c r="B484">
        <v>632</v>
      </c>
      <c r="C484" t="s">
        <v>94</v>
      </c>
      <c r="D484" t="s">
        <v>15</v>
      </c>
      <c r="E484" t="s">
        <v>16</v>
      </c>
      <c r="F484">
        <v>4.32</v>
      </c>
      <c r="G484">
        <v>5.65</v>
      </c>
      <c r="H484">
        <v>5.53</v>
      </c>
      <c r="I484">
        <v>9.9700000000000006</v>
      </c>
      <c r="J484">
        <v>18.43</v>
      </c>
      <c r="K484">
        <v>29.7</v>
      </c>
      <c r="L484">
        <v>9.6</v>
      </c>
      <c r="M484">
        <v>9.4</v>
      </c>
      <c r="N484">
        <v>9.09</v>
      </c>
      <c r="O484">
        <v>10.7</v>
      </c>
      <c r="P484">
        <v>13.33</v>
      </c>
      <c r="Q484">
        <v>6.5</v>
      </c>
      <c r="R484">
        <v>15.21</v>
      </c>
      <c r="S484">
        <v>9.2100000000000009</v>
      </c>
      <c r="T484">
        <v>6.05</v>
      </c>
      <c r="U484">
        <v>8.3800000000000008</v>
      </c>
      <c r="V484">
        <v>-11.29</v>
      </c>
      <c r="W484">
        <v>3.3</v>
      </c>
      <c r="X484">
        <v>0.28999999999999998</v>
      </c>
      <c r="Y484">
        <v>4.4400000000000004</v>
      </c>
      <c r="Z484">
        <v>-7.39</v>
      </c>
      <c r="AA484">
        <v>1.7</v>
      </c>
      <c r="AB484">
        <v>-1.4</v>
      </c>
      <c r="AC484">
        <v>2</v>
      </c>
      <c r="AD484">
        <v>25.3</v>
      </c>
      <c r="AE484">
        <v>3.15</v>
      </c>
      <c r="AF484">
        <v>2.4</v>
      </c>
      <c r="AG484">
        <v>1.5</v>
      </c>
      <c r="AH484">
        <v>1.2</v>
      </c>
      <c r="AI484">
        <v>1.1000000000000001</v>
      </c>
      <c r="AJ484">
        <v>5.9</v>
      </c>
      <c r="AK484">
        <v>5.57</v>
      </c>
      <c r="AL484">
        <v>3.58</v>
      </c>
      <c r="AM484">
        <v>3.71</v>
      </c>
      <c r="AN484">
        <v>4.5</v>
      </c>
      <c r="AO484">
        <v>3.01</v>
      </c>
      <c r="AP484">
        <v>3.39</v>
      </c>
      <c r="AQ484">
        <v>4.49</v>
      </c>
      <c r="AR484">
        <v>4.82</v>
      </c>
      <c r="AS484">
        <v>4.79</v>
      </c>
      <c r="AT484">
        <v>3.9</v>
      </c>
      <c r="AU484">
        <v>2.23</v>
      </c>
      <c r="AV484">
        <v>5.91</v>
      </c>
      <c r="AW484">
        <v>1.57</v>
      </c>
      <c r="AX484">
        <v>1.35</v>
      </c>
      <c r="AY484">
        <v>2</v>
      </c>
      <c r="AZ484">
        <v>1.8</v>
      </c>
      <c r="BA484">
        <v>0.09</v>
      </c>
      <c r="BB484">
        <v>1.75</v>
      </c>
      <c r="BC484">
        <v>3.7</v>
      </c>
      <c r="BD484">
        <v>3</v>
      </c>
      <c r="BE484">
        <v>-0.18</v>
      </c>
      <c r="BF484">
        <v>11.44</v>
      </c>
      <c r="BG484" t="s">
        <v>17</v>
      </c>
    </row>
    <row r="485" spans="1:59" x14ac:dyDescent="0.25">
      <c r="A485" t="s">
        <v>105</v>
      </c>
      <c r="B485">
        <v>134</v>
      </c>
      <c r="C485" t="s">
        <v>5</v>
      </c>
      <c r="D485" t="s">
        <v>15</v>
      </c>
      <c r="E485" t="s">
        <v>416</v>
      </c>
      <c r="F485">
        <v>4.3</v>
      </c>
      <c r="G485">
        <v>5.6</v>
      </c>
      <c r="H485">
        <v>4.4000000000000004</v>
      </c>
      <c r="I485">
        <v>16.399999999999999</v>
      </c>
      <c r="J485">
        <v>16.8</v>
      </c>
      <c r="K485">
        <v>10.4</v>
      </c>
      <c r="L485">
        <v>6.9</v>
      </c>
      <c r="M485">
        <v>0.8</v>
      </c>
      <c r="N485">
        <v>2.5</v>
      </c>
      <c r="O485">
        <v>20.9</v>
      </c>
      <c r="P485">
        <v>10.6</v>
      </c>
      <c r="Q485">
        <v>16.2</v>
      </c>
      <c r="R485">
        <v>8</v>
      </c>
      <c r="S485">
        <v>-0.9</v>
      </c>
      <c r="T485">
        <v>3.4</v>
      </c>
      <c r="U485">
        <v>3.7</v>
      </c>
      <c r="V485">
        <v>-11.5</v>
      </c>
      <c r="W485">
        <v>-9.3000000000000007</v>
      </c>
      <c r="X485">
        <v>-2.7</v>
      </c>
      <c r="Y485">
        <v>5</v>
      </c>
      <c r="Z485">
        <v>4.3</v>
      </c>
      <c r="AA485">
        <v>4.5999999999999996</v>
      </c>
      <c r="AB485">
        <v>8.76</v>
      </c>
      <c r="AC485">
        <v>8.18</v>
      </c>
      <c r="AD485">
        <v>4.04</v>
      </c>
      <c r="AE485">
        <v>3.02</v>
      </c>
      <c r="AF485">
        <v>2.46</v>
      </c>
      <c r="AG485">
        <v>2.58</v>
      </c>
      <c r="AH485">
        <v>0.96</v>
      </c>
      <c r="AI485">
        <v>1.28</v>
      </c>
      <c r="AJ485">
        <v>2.79</v>
      </c>
      <c r="AK485">
        <v>2.4500000000000002</v>
      </c>
      <c r="AL485">
        <v>0.91</v>
      </c>
      <c r="AM485">
        <v>1.51</v>
      </c>
      <c r="AN485">
        <v>1.53</v>
      </c>
      <c r="AO485">
        <v>2.82</v>
      </c>
      <c r="AP485">
        <v>2.94</v>
      </c>
      <c r="AQ485">
        <v>1.92</v>
      </c>
      <c r="AR485">
        <v>3.42</v>
      </c>
      <c r="AS485">
        <v>0.42</v>
      </c>
      <c r="AT485">
        <v>0.99</v>
      </c>
      <c r="AU485">
        <v>3.08</v>
      </c>
      <c r="AV485">
        <v>2.23</v>
      </c>
      <c r="AW485">
        <v>1.97</v>
      </c>
      <c r="AX485">
        <v>0.85</v>
      </c>
      <c r="AY485">
        <v>-0.41</v>
      </c>
      <c r="AZ485">
        <v>0</v>
      </c>
      <c r="BA485">
        <v>1.24</v>
      </c>
      <c r="BB485">
        <v>1.75</v>
      </c>
      <c r="BC485">
        <v>1.32</v>
      </c>
      <c r="BD485">
        <v>0.7</v>
      </c>
      <c r="BE485">
        <v>10.71</v>
      </c>
      <c r="BF485">
        <v>35.93</v>
      </c>
      <c r="BG485" t="s">
        <v>418</v>
      </c>
    </row>
    <row r="486" spans="1:59" x14ac:dyDescent="0.25">
      <c r="A486" t="s">
        <v>246</v>
      </c>
      <c r="B486">
        <v>943</v>
      </c>
      <c r="C486" t="s">
        <v>247</v>
      </c>
      <c r="D486" t="s">
        <v>15</v>
      </c>
      <c r="E486" t="s">
        <v>462</v>
      </c>
      <c r="AL486">
        <v>7.4</v>
      </c>
      <c r="AM486">
        <v>4.67</v>
      </c>
      <c r="AN486">
        <v>6.26</v>
      </c>
      <c r="AO486">
        <v>2.04</v>
      </c>
      <c r="AP486">
        <v>3.75</v>
      </c>
      <c r="AQ486">
        <v>8.7200000000000006</v>
      </c>
      <c r="AR486">
        <v>16.04</v>
      </c>
      <c r="AS486">
        <v>-5.42</v>
      </c>
      <c r="AT486">
        <v>-0.52</v>
      </c>
      <c r="AU486">
        <v>3.61</v>
      </c>
      <c r="AV486">
        <v>1.92</v>
      </c>
      <c r="AW486">
        <v>1.78</v>
      </c>
      <c r="AX486">
        <v>0.57999999999999996</v>
      </c>
      <c r="AY486">
        <v>0.26</v>
      </c>
      <c r="AZ486">
        <v>-0.41</v>
      </c>
      <c r="BA486">
        <v>1.75</v>
      </c>
      <c r="BB486">
        <v>1.75</v>
      </c>
      <c r="BC486">
        <v>2.42</v>
      </c>
      <c r="BD486">
        <v>-0.04</v>
      </c>
      <c r="BE486">
        <v>1.29</v>
      </c>
      <c r="BF486">
        <v>10.76</v>
      </c>
      <c r="BG486" t="s">
        <v>463</v>
      </c>
    </row>
    <row r="487" spans="1:59" x14ac:dyDescent="0.25">
      <c r="A487" t="s">
        <v>335</v>
      </c>
      <c r="B487">
        <v>961</v>
      </c>
      <c r="C487" t="s">
        <v>336</v>
      </c>
      <c r="D487" t="s">
        <v>15</v>
      </c>
      <c r="E487" t="s">
        <v>16</v>
      </c>
      <c r="Q487">
        <v>42.62</v>
      </c>
      <c r="R487">
        <v>30.11</v>
      </c>
      <c r="S487">
        <v>40.21</v>
      </c>
      <c r="T487">
        <v>53.67</v>
      </c>
      <c r="U487">
        <v>79.41</v>
      </c>
      <c r="V487">
        <v>95.89</v>
      </c>
      <c r="W487">
        <v>132.07</v>
      </c>
      <c r="X487">
        <v>198.75</v>
      </c>
      <c r="Y487">
        <v>1281.44</v>
      </c>
      <c r="Z487">
        <v>552.08000000000004</v>
      </c>
      <c r="AA487">
        <v>114.83</v>
      </c>
      <c r="AB487">
        <v>209.93</v>
      </c>
      <c r="AC487">
        <v>31.76</v>
      </c>
      <c r="AD487">
        <v>20.99</v>
      </c>
      <c r="AE487">
        <v>13.46</v>
      </c>
      <c r="AF487">
        <v>9.86</v>
      </c>
      <c r="AG487">
        <v>8.36</v>
      </c>
      <c r="AH487">
        <v>7.89</v>
      </c>
      <c r="AI487">
        <v>6.16</v>
      </c>
      <c r="AJ487">
        <v>8.91</v>
      </c>
      <c r="AK487">
        <v>8.3800000000000008</v>
      </c>
      <c r="AL487">
        <v>7.48</v>
      </c>
      <c r="AM487">
        <v>5.54</v>
      </c>
      <c r="AN487">
        <v>3.59</v>
      </c>
      <c r="AO487">
        <v>2.4500000000000002</v>
      </c>
      <c r="AP487">
        <v>2.46</v>
      </c>
      <c r="AQ487">
        <v>3.66</v>
      </c>
      <c r="AR487">
        <v>5.65</v>
      </c>
      <c r="AS487">
        <v>0.84</v>
      </c>
      <c r="AT487">
        <v>1.8</v>
      </c>
      <c r="AU487">
        <v>1.8</v>
      </c>
      <c r="AV487">
        <v>2.6</v>
      </c>
      <c r="AW487">
        <v>1.77</v>
      </c>
      <c r="AX487">
        <v>0.2</v>
      </c>
      <c r="AY487">
        <v>-0.53</v>
      </c>
      <c r="AZ487">
        <v>-0.05</v>
      </c>
      <c r="BA487">
        <v>1.43</v>
      </c>
      <c r="BB487">
        <v>1.74</v>
      </c>
      <c r="BC487">
        <v>1.63</v>
      </c>
      <c r="BD487">
        <v>-0.05</v>
      </c>
      <c r="BE487">
        <v>1.92</v>
      </c>
      <c r="BF487">
        <v>8.8000000000000007</v>
      </c>
      <c r="BG487" t="s">
        <v>17</v>
      </c>
    </row>
    <row r="488" spans="1:59" x14ac:dyDescent="0.25">
      <c r="A488" t="s">
        <v>114</v>
      </c>
      <c r="B488">
        <v>612</v>
      </c>
      <c r="C488" t="s">
        <v>115</v>
      </c>
      <c r="D488" t="s">
        <v>15</v>
      </c>
      <c r="E488" t="s">
        <v>425</v>
      </c>
      <c r="F488">
        <v>5.6</v>
      </c>
      <c r="G488">
        <v>2.7</v>
      </c>
      <c r="H488">
        <v>4</v>
      </c>
      <c r="I488">
        <v>11.2</v>
      </c>
      <c r="J488">
        <v>7.1</v>
      </c>
      <c r="K488">
        <v>11.5</v>
      </c>
      <c r="L488">
        <v>14.4</v>
      </c>
      <c r="M488">
        <v>15.9</v>
      </c>
      <c r="N488">
        <v>19.100000000000001</v>
      </c>
      <c r="O488">
        <v>13.5</v>
      </c>
      <c r="P488">
        <v>10.9</v>
      </c>
      <c r="Q488">
        <v>18.3</v>
      </c>
      <c r="R488">
        <v>7.4</v>
      </c>
      <c r="S488">
        <v>5.4</v>
      </c>
      <c r="T488">
        <v>7.6</v>
      </c>
      <c r="U488">
        <v>12.4</v>
      </c>
      <c r="V488">
        <v>17</v>
      </c>
      <c r="W488">
        <v>7.6</v>
      </c>
      <c r="X488">
        <v>3.8</v>
      </c>
      <c r="Y488">
        <v>9.1</v>
      </c>
      <c r="Z488">
        <v>23.8</v>
      </c>
      <c r="AA488">
        <v>21.1</v>
      </c>
      <c r="AB488">
        <v>25.9</v>
      </c>
      <c r="AC488">
        <v>23.7</v>
      </c>
      <c r="AD488">
        <v>41.1</v>
      </c>
      <c r="AE488">
        <v>28.8</v>
      </c>
      <c r="AF488">
        <v>21.7</v>
      </c>
      <c r="AG488">
        <v>4.8</v>
      </c>
      <c r="AH488">
        <v>6.9</v>
      </c>
      <c r="AI488">
        <v>0.9</v>
      </c>
      <c r="AJ488">
        <v>-2.1</v>
      </c>
      <c r="AK488">
        <v>4.4000000000000004</v>
      </c>
      <c r="AL488">
        <v>1.8</v>
      </c>
      <c r="AM488">
        <v>4.5</v>
      </c>
      <c r="AN488">
        <v>4.9000000000000004</v>
      </c>
      <c r="AO488">
        <v>0.2</v>
      </c>
      <c r="AP488">
        <v>4.22</v>
      </c>
      <c r="AQ488">
        <v>6.36</v>
      </c>
      <c r="AR488">
        <v>7.5</v>
      </c>
      <c r="AS488">
        <v>8.23</v>
      </c>
      <c r="AT488">
        <v>4.24</v>
      </c>
      <c r="AU488">
        <v>5.9</v>
      </c>
      <c r="AV488">
        <v>12.96</v>
      </c>
      <c r="AW488">
        <v>2.98</v>
      </c>
      <c r="AX488">
        <v>4.54</v>
      </c>
      <c r="AY488">
        <v>3.6</v>
      </c>
      <c r="AZ488">
        <v>2.62</v>
      </c>
      <c r="BA488">
        <v>5.61</v>
      </c>
      <c r="BB488">
        <v>1.74</v>
      </c>
      <c r="BC488">
        <v>0.64</v>
      </c>
      <c r="BD488">
        <v>0.22</v>
      </c>
      <c r="BE488">
        <v>10.130000000000001</v>
      </c>
      <c r="BF488">
        <v>13.72</v>
      </c>
      <c r="BG488" t="s">
        <v>426</v>
      </c>
    </row>
    <row r="489" spans="1:59" x14ac:dyDescent="0.25">
      <c r="A489" t="s">
        <v>105</v>
      </c>
      <c r="B489">
        <v>134</v>
      </c>
      <c r="C489" t="s">
        <v>5</v>
      </c>
      <c r="D489" t="s">
        <v>15</v>
      </c>
      <c r="E489" t="s">
        <v>16</v>
      </c>
      <c r="F489">
        <v>3.45</v>
      </c>
      <c r="G489">
        <v>5.24</v>
      </c>
      <c r="H489">
        <v>5.48</v>
      </c>
      <c r="I489">
        <v>7.03</v>
      </c>
      <c r="J489">
        <v>6.99</v>
      </c>
      <c r="K489">
        <v>5.91</v>
      </c>
      <c r="L489">
        <v>4.25</v>
      </c>
      <c r="M489">
        <v>3.73</v>
      </c>
      <c r="N489">
        <v>2.72</v>
      </c>
      <c r="O489">
        <v>4.04</v>
      </c>
      <c r="P489">
        <v>5.44</v>
      </c>
      <c r="Q489">
        <v>6.34</v>
      </c>
      <c r="R489">
        <v>5.24</v>
      </c>
      <c r="S489">
        <v>3.29</v>
      </c>
      <c r="T489">
        <v>2.41</v>
      </c>
      <c r="U489">
        <v>2.0699999999999998</v>
      </c>
      <c r="V489">
        <v>-0.13</v>
      </c>
      <c r="W489">
        <v>0.25</v>
      </c>
      <c r="X489">
        <v>1.27</v>
      </c>
      <c r="Y489">
        <v>2.78</v>
      </c>
      <c r="Z489">
        <v>2.7</v>
      </c>
      <c r="AA489">
        <v>4.05</v>
      </c>
      <c r="AB489">
        <v>5.0599999999999996</v>
      </c>
      <c r="AC489">
        <v>4.47</v>
      </c>
      <c r="AD489">
        <v>2.69</v>
      </c>
      <c r="AE489">
        <v>1.71</v>
      </c>
      <c r="AF489">
        <v>1.45</v>
      </c>
      <c r="AG489">
        <v>1.94</v>
      </c>
      <c r="AH489">
        <v>0.91</v>
      </c>
      <c r="AI489">
        <v>0.59</v>
      </c>
      <c r="AJ489">
        <v>1.44</v>
      </c>
      <c r="AK489">
        <v>1.98</v>
      </c>
      <c r="AL489">
        <v>1.42</v>
      </c>
      <c r="AM489">
        <v>1.03</v>
      </c>
      <c r="AN489">
        <v>1.67</v>
      </c>
      <c r="AO489">
        <v>1.55</v>
      </c>
      <c r="AP489">
        <v>1.58</v>
      </c>
      <c r="AQ489">
        <v>2.2999999999999998</v>
      </c>
      <c r="AR489">
        <v>2.63</v>
      </c>
      <c r="AS489">
        <v>0.31</v>
      </c>
      <c r="AT489">
        <v>1.1000000000000001</v>
      </c>
      <c r="AU489">
        <v>2.08</v>
      </c>
      <c r="AV489">
        <v>2.0099999999999998</v>
      </c>
      <c r="AW489">
        <v>1.5</v>
      </c>
      <c r="AX489">
        <v>0.91</v>
      </c>
      <c r="AY489">
        <v>0.51</v>
      </c>
      <c r="AZ489">
        <v>0.49</v>
      </c>
      <c r="BA489">
        <v>1.71</v>
      </c>
      <c r="BB489">
        <v>1.73</v>
      </c>
      <c r="BC489">
        <v>1.35</v>
      </c>
      <c r="BD489">
        <v>0.51</v>
      </c>
      <c r="BE489">
        <v>3.14</v>
      </c>
      <c r="BF489">
        <v>7.9</v>
      </c>
      <c r="BG489" t="s">
        <v>17</v>
      </c>
    </row>
    <row r="490" spans="1:59" x14ac:dyDescent="0.25">
      <c r="A490" t="s">
        <v>240</v>
      </c>
      <c r="B490">
        <v>678</v>
      </c>
      <c r="C490" t="s">
        <v>241</v>
      </c>
      <c r="D490" t="s">
        <v>15</v>
      </c>
      <c r="E490" t="s">
        <v>16</v>
      </c>
      <c r="F490">
        <v>14.32</v>
      </c>
      <c r="G490">
        <v>21.05</v>
      </c>
      <c r="H490">
        <v>7.35</v>
      </c>
      <c r="I490">
        <v>18.72</v>
      </c>
      <c r="J490">
        <v>11.18</v>
      </c>
      <c r="K490">
        <v>5.82</v>
      </c>
      <c r="L490">
        <v>8</v>
      </c>
      <c r="M490">
        <v>22.13</v>
      </c>
      <c r="N490">
        <v>30.78</v>
      </c>
      <c r="O490">
        <v>-0.93</v>
      </c>
      <c r="P490">
        <v>20.25</v>
      </c>
      <c r="Q490">
        <v>12.72</v>
      </c>
      <c r="R490">
        <v>3.85</v>
      </c>
      <c r="S490">
        <v>10.5</v>
      </c>
      <c r="T490">
        <v>10.71</v>
      </c>
      <c r="U490">
        <v>9.08</v>
      </c>
      <c r="V490">
        <v>-1.39</v>
      </c>
      <c r="W490">
        <v>-14.94</v>
      </c>
      <c r="X490">
        <v>8.9499999999999993</v>
      </c>
      <c r="Y490">
        <v>-0.16</v>
      </c>
      <c r="Z490">
        <v>1.61</v>
      </c>
      <c r="AA490">
        <v>1.51</v>
      </c>
      <c r="AB490">
        <v>-5.91</v>
      </c>
      <c r="AC490">
        <v>-0.56999999999999995</v>
      </c>
      <c r="AD490">
        <v>24.29</v>
      </c>
      <c r="AE490">
        <v>11.64</v>
      </c>
      <c r="AF490">
        <v>6.45</v>
      </c>
      <c r="AG490">
        <v>-0.67</v>
      </c>
      <c r="AH490">
        <v>4.07</v>
      </c>
      <c r="AI490">
        <v>-1.1599999999999999</v>
      </c>
      <c r="AJ490">
        <v>-0.76</v>
      </c>
      <c r="AK490">
        <v>5.17</v>
      </c>
      <c r="AL490">
        <v>4.87</v>
      </c>
      <c r="AM490">
        <v>-1.1599999999999999</v>
      </c>
      <c r="AN490">
        <v>-3.11</v>
      </c>
      <c r="AO490">
        <v>6.41</v>
      </c>
      <c r="AP490">
        <v>1.52</v>
      </c>
      <c r="AQ490">
        <v>1.46</v>
      </c>
      <c r="AR490">
        <v>9.1199999999999992</v>
      </c>
      <c r="AS490">
        <v>2.2200000000000002</v>
      </c>
      <c r="AT490">
        <v>1.29</v>
      </c>
      <c r="AU490">
        <v>3.05</v>
      </c>
      <c r="AV490">
        <v>5.32</v>
      </c>
      <c r="AW490">
        <v>-0.6</v>
      </c>
      <c r="AX490">
        <v>0.89</v>
      </c>
      <c r="AY490">
        <v>1.44</v>
      </c>
      <c r="AZ490">
        <v>-1.8</v>
      </c>
      <c r="BA490">
        <v>1.76</v>
      </c>
      <c r="BB490">
        <v>1.73</v>
      </c>
      <c r="BC490">
        <v>-2.89</v>
      </c>
      <c r="BD490">
        <v>0.44</v>
      </c>
      <c r="BE490">
        <v>3.93</v>
      </c>
      <c r="BF490">
        <v>9.99</v>
      </c>
      <c r="BG490" t="s">
        <v>17</v>
      </c>
    </row>
    <row r="491" spans="1:59" x14ac:dyDescent="0.25">
      <c r="A491" t="s">
        <v>323</v>
      </c>
      <c r="B491">
        <v>135</v>
      </c>
      <c r="C491" t="s">
        <v>324</v>
      </c>
      <c r="D491" t="s">
        <v>15</v>
      </c>
      <c r="E491" t="s">
        <v>16</v>
      </c>
      <c r="AM491">
        <v>1.34</v>
      </c>
      <c r="AN491">
        <v>1.43</v>
      </c>
      <c r="AO491">
        <v>1.69</v>
      </c>
      <c r="AP491">
        <v>2.1</v>
      </c>
      <c r="AQ491">
        <v>2.54</v>
      </c>
      <c r="AR491">
        <v>4.0999999999999996</v>
      </c>
      <c r="AS491">
        <v>2.42</v>
      </c>
      <c r="AT491">
        <v>2.6</v>
      </c>
      <c r="AU491">
        <v>2</v>
      </c>
      <c r="AV491">
        <v>2.83</v>
      </c>
      <c r="AW491">
        <v>1.6</v>
      </c>
      <c r="AX491">
        <v>1.1100000000000001</v>
      </c>
      <c r="AY491">
        <v>0.15</v>
      </c>
      <c r="AZ491">
        <v>0.56999999999999995</v>
      </c>
      <c r="BA491">
        <v>1</v>
      </c>
      <c r="BB491">
        <v>1.73</v>
      </c>
      <c r="BC491">
        <v>0.95</v>
      </c>
      <c r="BD491">
        <v>0.22</v>
      </c>
      <c r="BE491">
        <v>0.76</v>
      </c>
      <c r="BF491">
        <v>2.08</v>
      </c>
      <c r="BG491" t="s">
        <v>17</v>
      </c>
    </row>
    <row r="492" spans="1:59" x14ac:dyDescent="0.25">
      <c r="A492" t="s">
        <v>106</v>
      </c>
      <c r="B492">
        <v>611</v>
      </c>
      <c r="C492" t="s">
        <v>107</v>
      </c>
      <c r="D492" t="s">
        <v>15</v>
      </c>
      <c r="E492" t="s">
        <v>425</v>
      </c>
      <c r="F492">
        <v>2.8</v>
      </c>
      <c r="G492">
        <v>2.8</v>
      </c>
      <c r="H492">
        <v>10.4</v>
      </c>
      <c r="I492">
        <v>6.4</v>
      </c>
      <c r="J492">
        <v>14.7</v>
      </c>
      <c r="K492">
        <v>12.6</v>
      </c>
      <c r="L492">
        <v>14</v>
      </c>
      <c r="M492">
        <v>34.200000000000003</v>
      </c>
      <c r="N492">
        <v>26</v>
      </c>
      <c r="O492">
        <v>12.3</v>
      </c>
      <c r="P492">
        <v>6.1</v>
      </c>
      <c r="Q492">
        <v>4.9000000000000004</v>
      </c>
      <c r="R492">
        <v>-6.4</v>
      </c>
      <c r="S492">
        <v>-0.9</v>
      </c>
      <c r="AW492">
        <v>2.36</v>
      </c>
      <c r="AX492">
        <v>0.26</v>
      </c>
      <c r="AY492">
        <v>3.12</v>
      </c>
      <c r="AZ492">
        <v>6.03</v>
      </c>
      <c r="BA492">
        <v>1.86</v>
      </c>
      <c r="BB492">
        <v>1.73</v>
      </c>
      <c r="BC492">
        <v>5.69</v>
      </c>
      <c r="BD492">
        <v>6.39</v>
      </c>
      <c r="BG492" t="s">
        <v>426</v>
      </c>
    </row>
    <row r="493" spans="1:59" x14ac:dyDescent="0.25">
      <c r="A493" t="s">
        <v>79</v>
      </c>
      <c r="B493">
        <v>228</v>
      </c>
      <c r="C493" t="s">
        <v>80</v>
      </c>
      <c r="D493" t="s">
        <v>15</v>
      </c>
      <c r="E493" t="s">
        <v>441</v>
      </c>
      <c r="AD493">
        <v>6.38</v>
      </c>
      <c r="AE493">
        <v>2.54</v>
      </c>
      <c r="AF493">
        <v>10.24</v>
      </c>
      <c r="AI493">
        <v>3.81</v>
      </c>
      <c r="AJ493">
        <v>3.12</v>
      </c>
      <c r="AK493">
        <v>3.32</v>
      </c>
      <c r="AL493">
        <v>2.68</v>
      </c>
      <c r="AM493">
        <v>1.63</v>
      </c>
      <c r="AN493">
        <v>1.22</v>
      </c>
      <c r="AO493">
        <v>2.38</v>
      </c>
      <c r="AP493">
        <v>2.99</v>
      </c>
      <c r="AQ493">
        <v>2.35</v>
      </c>
      <c r="AR493">
        <v>5.18</v>
      </c>
      <c r="AS493">
        <v>1.1599999999999999</v>
      </c>
      <c r="AT493">
        <v>0.53</v>
      </c>
      <c r="AU493">
        <v>1.25</v>
      </c>
      <c r="AV493">
        <v>2.21</v>
      </c>
      <c r="AW493">
        <v>1.49</v>
      </c>
      <c r="AX493">
        <v>3.59</v>
      </c>
      <c r="AY493">
        <v>4.67</v>
      </c>
      <c r="AZ493">
        <v>4</v>
      </c>
      <c r="BA493">
        <v>2.0299999999999998</v>
      </c>
      <c r="BB493">
        <v>1.72</v>
      </c>
      <c r="BC493">
        <v>2.21</v>
      </c>
      <c r="BD493">
        <v>2.29</v>
      </c>
      <c r="BE493">
        <v>3.82</v>
      </c>
      <c r="BF493">
        <v>8.9700000000000006</v>
      </c>
      <c r="BG493" t="s">
        <v>442</v>
      </c>
    </row>
    <row r="494" spans="1:59" x14ac:dyDescent="0.25">
      <c r="A494" t="s">
        <v>268</v>
      </c>
      <c r="B494">
        <v>138</v>
      </c>
      <c r="C494" t="s">
        <v>269</v>
      </c>
      <c r="D494" t="s">
        <v>15</v>
      </c>
      <c r="E494" t="s">
        <v>16</v>
      </c>
      <c r="F494">
        <v>3.68</v>
      </c>
      <c r="G494">
        <v>7.48</v>
      </c>
      <c r="H494">
        <v>7.8</v>
      </c>
      <c r="I494">
        <v>8.02</v>
      </c>
      <c r="J494">
        <v>9.59</v>
      </c>
      <c r="K494">
        <v>10.220000000000001</v>
      </c>
      <c r="L494">
        <v>8.83</v>
      </c>
      <c r="M494">
        <v>6.4</v>
      </c>
      <c r="N494">
        <v>4.1100000000000003</v>
      </c>
      <c r="O494">
        <v>4.2</v>
      </c>
      <c r="P494">
        <v>6.51</v>
      </c>
      <c r="Q494">
        <v>6.74</v>
      </c>
      <c r="R494">
        <v>5.91</v>
      </c>
      <c r="S494">
        <v>2.74</v>
      </c>
      <c r="T494">
        <v>3.3</v>
      </c>
      <c r="U494">
        <v>2.2599999999999998</v>
      </c>
      <c r="V494">
        <v>0.08</v>
      </c>
      <c r="W494">
        <v>-0.69</v>
      </c>
      <c r="X494">
        <v>0.74</v>
      </c>
      <c r="Y494">
        <v>1.08</v>
      </c>
      <c r="Z494">
        <v>2.4500000000000002</v>
      </c>
      <c r="AA494">
        <v>3.16</v>
      </c>
      <c r="AB494">
        <v>3.18</v>
      </c>
      <c r="AC494">
        <v>2.58</v>
      </c>
      <c r="AD494">
        <v>2.8</v>
      </c>
      <c r="AE494">
        <v>1.92</v>
      </c>
      <c r="AF494">
        <v>2.11</v>
      </c>
      <c r="AG494">
        <v>2.11</v>
      </c>
      <c r="AH494">
        <v>1.96</v>
      </c>
      <c r="AI494">
        <v>2.16</v>
      </c>
      <c r="AJ494">
        <v>2.36</v>
      </c>
      <c r="AK494">
        <v>4.16</v>
      </c>
      <c r="AL494">
        <v>3.29</v>
      </c>
      <c r="AM494">
        <v>2.09</v>
      </c>
      <c r="AN494">
        <v>1.26</v>
      </c>
      <c r="AO494">
        <v>1.69</v>
      </c>
      <c r="AP494">
        <v>1.1000000000000001</v>
      </c>
      <c r="AQ494">
        <v>1.61</v>
      </c>
      <c r="AR494">
        <v>2.4900000000000002</v>
      </c>
      <c r="AS494">
        <v>1.19</v>
      </c>
      <c r="AT494">
        <v>1.28</v>
      </c>
      <c r="AU494">
        <v>2.34</v>
      </c>
      <c r="AV494">
        <v>2.46</v>
      </c>
      <c r="AW494">
        <v>2.5099999999999998</v>
      </c>
      <c r="AX494">
        <v>0.98</v>
      </c>
      <c r="AY494">
        <v>0.6</v>
      </c>
      <c r="AZ494">
        <v>0.32</v>
      </c>
      <c r="BA494">
        <v>1.3</v>
      </c>
      <c r="BB494">
        <v>1.7</v>
      </c>
      <c r="BC494">
        <v>2.67</v>
      </c>
      <c r="BD494">
        <v>1.27</v>
      </c>
      <c r="BE494">
        <v>2.68</v>
      </c>
      <c r="BF494">
        <v>10</v>
      </c>
      <c r="BG494" t="s">
        <v>17</v>
      </c>
    </row>
    <row r="495" spans="1:59" x14ac:dyDescent="0.25">
      <c r="A495" t="s">
        <v>66</v>
      </c>
      <c r="B495">
        <v>516</v>
      </c>
      <c r="C495" t="s">
        <v>67</v>
      </c>
      <c r="D495" t="s">
        <v>15</v>
      </c>
      <c r="E495" t="s">
        <v>425</v>
      </c>
      <c r="F495">
        <v>1</v>
      </c>
      <c r="G495">
        <v>0</v>
      </c>
      <c r="H495">
        <v>-1.7</v>
      </c>
      <c r="I495">
        <v>12.4</v>
      </c>
      <c r="J495">
        <v>20</v>
      </c>
      <c r="K495">
        <v>3.5</v>
      </c>
      <c r="L495">
        <v>7.5</v>
      </c>
      <c r="M495">
        <v>13.6</v>
      </c>
      <c r="N495">
        <v>5.8</v>
      </c>
      <c r="O495">
        <v>4.9000000000000004</v>
      </c>
      <c r="P495">
        <v>8.3000000000000007</v>
      </c>
      <c r="Q495">
        <v>12.3</v>
      </c>
      <c r="R495">
        <v>9.1</v>
      </c>
      <c r="S495">
        <v>0.9</v>
      </c>
      <c r="T495">
        <v>3.1</v>
      </c>
      <c r="U495">
        <v>1</v>
      </c>
      <c r="V495">
        <v>0.6</v>
      </c>
      <c r="W495">
        <v>1</v>
      </c>
      <c r="X495">
        <v>1.7</v>
      </c>
      <c r="Y495">
        <v>0.6</v>
      </c>
      <c r="Z495">
        <v>0.2</v>
      </c>
      <c r="AA495">
        <v>2.5</v>
      </c>
      <c r="AB495">
        <v>0.8</v>
      </c>
      <c r="AC495">
        <v>2.6</v>
      </c>
      <c r="AD495">
        <v>1.3</v>
      </c>
      <c r="AE495">
        <v>2.5</v>
      </c>
      <c r="AF495">
        <v>3</v>
      </c>
      <c r="AG495">
        <v>3.7</v>
      </c>
      <c r="AH495">
        <v>0.3</v>
      </c>
      <c r="AI495">
        <v>-0.2</v>
      </c>
      <c r="AJ495">
        <v>0</v>
      </c>
      <c r="AK495">
        <v>0.5</v>
      </c>
      <c r="AL495">
        <v>0.3</v>
      </c>
      <c r="AM495">
        <v>-0.8</v>
      </c>
      <c r="AN495">
        <v>1.6</v>
      </c>
      <c r="AO495">
        <v>0.5</v>
      </c>
      <c r="AP495">
        <v>0.3</v>
      </c>
      <c r="AQ495">
        <v>2.2000000000000002</v>
      </c>
      <c r="AR495">
        <v>5</v>
      </c>
      <c r="AS495">
        <v>1</v>
      </c>
      <c r="AT495">
        <v>1</v>
      </c>
      <c r="AU495">
        <v>0.01</v>
      </c>
      <c r="AV495">
        <v>0.01</v>
      </c>
      <c r="AW495">
        <v>0.09</v>
      </c>
      <c r="AX495">
        <v>-0.23</v>
      </c>
      <c r="AY495">
        <v>0.82</v>
      </c>
      <c r="AZ495">
        <v>-0.94</v>
      </c>
      <c r="BA495">
        <v>0.48</v>
      </c>
      <c r="BB495">
        <v>1.69</v>
      </c>
      <c r="BC495">
        <v>-0.03</v>
      </c>
      <c r="BD495">
        <v>2.06</v>
      </c>
      <c r="BE495">
        <v>2.38</v>
      </c>
      <c r="BF495">
        <v>4.97</v>
      </c>
      <c r="BG495" t="s">
        <v>426</v>
      </c>
    </row>
    <row r="496" spans="1:59" x14ac:dyDescent="0.25">
      <c r="A496" t="s">
        <v>194</v>
      </c>
      <c r="B496">
        <v>917</v>
      </c>
      <c r="C496" t="s">
        <v>195</v>
      </c>
      <c r="D496" t="s">
        <v>15</v>
      </c>
      <c r="E496" t="s">
        <v>441</v>
      </c>
      <c r="AU496">
        <v>2</v>
      </c>
      <c r="AV496">
        <v>1.29</v>
      </c>
      <c r="AW496">
        <v>0.27</v>
      </c>
      <c r="AX496">
        <v>2.0299999999999998</v>
      </c>
      <c r="AY496">
        <v>5.69</v>
      </c>
      <c r="AZ496">
        <v>3.53</v>
      </c>
      <c r="BA496">
        <v>3.97</v>
      </c>
      <c r="BB496">
        <v>1.69</v>
      </c>
      <c r="BC496">
        <v>3.65</v>
      </c>
      <c r="BD496">
        <v>5.22</v>
      </c>
      <c r="BE496">
        <v>6.36</v>
      </c>
      <c r="BG496" t="s">
        <v>442</v>
      </c>
    </row>
    <row r="497" spans="1:59" x14ac:dyDescent="0.25">
      <c r="A497" t="s">
        <v>122</v>
      </c>
      <c r="B497">
        <v>184</v>
      </c>
      <c r="C497" t="s">
        <v>123</v>
      </c>
      <c r="D497" t="s">
        <v>15</v>
      </c>
      <c r="E497" t="s">
        <v>16</v>
      </c>
      <c r="F497">
        <v>5.76</v>
      </c>
      <c r="G497">
        <v>8.24</v>
      </c>
      <c r="H497">
        <v>8.27</v>
      </c>
      <c r="I497">
        <v>11.42</v>
      </c>
      <c r="J497">
        <v>15.68</v>
      </c>
      <c r="K497">
        <v>16.95</v>
      </c>
      <c r="L497">
        <v>17.62</v>
      </c>
      <c r="M497">
        <v>24.54</v>
      </c>
      <c r="N497">
        <v>19.77</v>
      </c>
      <c r="O497">
        <v>15.66</v>
      </c>
      <c r="P497">
        <v>15.56</v>
      </c>
      <c r="Q497">
        <v>14.55</v>
      </c>
      <c r="R497">
        <v>14.41</v>
      </c>
      <c r="S497">
        <v>12.17</v>
      </c>
      <c r="T497">
        <v>11.28</v>
      </c>
      <c r="U497">
        <v>8.81</v>
      </c>
      <c r="V497">
        <v>8.7899999999999991</v>
      </c>
      <c r="W497">
        <v>5.25</v>
      </c>
      <c r="X497">
        <v>4.84</v>
      </c>
      <c r="Y497">
        <v>6.79</v>
      </c>
      <c r="Z497">
        <v>6.72</v>
      </c>
      <c r="AA497">
        <v>5.93</v>
      </c>
      <c r="AB497">
        <v>5.92</v>
      </c>
      <c r="AC497">
        <v>4.57</v>
      </c>
      <c r="AD497">
        <v>4.72</v>
      </c>
      <c r="AE497">
        <v>4.67</v>
      </c>
      <c r="AF497">
        <v>3.56</v>
      </c>
      <c r="AG497">
        <v>1.97</v>
      </c>
      <c r="AH497">
        <v>1.83</v>
      </c>
      <c r="AI497">
        <v>2.31</v>
      </c>
      <c r="AJ497">
        <v>3.43</v>
      </c>
      <c r="AK497">
        <v>3.59</v>
      </c>
      <c r="AL497">
        <v>3.07</v>
      </c>
      <c r="AM497">
        <v>3.04</v>
      </c>
      <c r="AN497">
        <v>3.04</v>
      </c>
      <c r="AO497">
        <v>3.37</v>
      </c>
      <c r="AP497">
        <v>3.52</v>
      </c>
      <c r="AQ497">
        <v>2.79</v>
      </c>
      <c r="AR497">
        <v>4.08</v>
      </c>
      <c r="AS497">
        <v>-0.28999999999999998</v>
      </c>
      <c r="AT497">
        <v>1.8</v>
      </c>
      <c r="AU497">
        <v>3.2</v>
      </c>
      <c r="AV497">
        <v>2.4500000000000002</v>
      </c>
      <c r="AW497">
        <v>1.41</v>
      </c>
      <c r="AX497">
        <v>-0.15</v>
      </c>
      <c r="AY497">
        <v>-0.5</v>
      </c>
      <c r="AZ497">
        <v>-0.2</v>
      </c>
      <c r="BA497">
        <v>1.96</v>
      </c>
      <c r="BB497">
        <v>1.68</v>
      </c>
      <c r="BC497">
        <v>0.7</v>
      </c>
      <c r="BD497">
        <v>-0.32</v>
      </c>
      <c r="BE497">
        <v>3.09</v>
      </c>
      <c r="BF497">
        <v>8.4</v>
      </c>
      <c r="BG497" t="s">
        <v>17</v>
      </c>
    </row>
    <row r="498" spans="1:59" x14ac:dyDescent="0.25">
      <c r="A498" t="s">
        <v>316</v>
      </c>
      <c r="B498">
        <v>576</v>
      </c>
      <c r="C498" t="s">
        <v>0</v>
      </c>
      <c r="D498" t="s">
        <v>15</v>
      </c>
      <c r="E498" t="s">
        <v>441</v>
      </c>
      <c r="K498">
        <v>-1.66</v>
      </c>
      <c r="L498">
        <v>9</v>
      </c>
      <c r="M498">
        <v>5.05</v>
      </c>
      <c r="N498">
        <v>3.86</v>
      </c>
      <c r="O498">
        <v>12.92</v>
      </c>
      <c r="P498">
        <v>16.79</v>
      </c>
      <c r="Q498">
        <v>1.59</v>
      </c>
      <c r="R498">
        <v>-4.4000000000000004</v>
      </c>
      <c r="S498">
        <v>-2.57</v>
      </c>
      <c r="T498">
        <v>-0.71</v>
      </c>
      <c r="U498">
        <v>-2.68</v>
      </c>
      <c r="V498">
        <v>-11.66</v>
      </c>
      <c r="W498">
        <v>8.26</v>
      </c>
      <c r="X498">
        <v>0.41</v>
      </c>
      <c r="Y498">
        <v>-0.09</v>
      </c>
      <c r="Z498">
        <v>-1.01</v>
      </c>
      <c r="AA498">
        <v>3.65</v>
      </c>
      <c r="AB498">
        <v>1.61</v>
      </c>
      <c r="AC498">
        <v>1.78</v>
      </c>
      <c r="AD498">
        <v>2.5299999999999998</v>
      </c>
      <c r="AE498">
        <v>2.19</v>
      </c>
      <c r="AF498">
        <v>1.8</v>
      </c>
      <c r="AG498">
        <v>1.54</v>
      </c>
      <c r="AH498">
        <v>0.4</v>
      </c>
      <c r="AI498">
        <v>0.5</v>
      </c>
      <c r="AJ498">
        <v>1.49</v>
      </c>
      <c r="AK498">
        <v>1.55</v>
      </c>
      <c r="AL498">
        <v>-0.05</v>
      </c>
      <c r="AM498">
        <v>0.94</v>
      </c>
      <c r="AN498">
        <v>1.99</v>
      </c>
      <c r="AO498">
        <v>1.26</v>
      </c>
      <c r="AP498">
        <v>1.72</v>
      </c>
      <c r="AQ498">
        <v>2.2000000000000002</v>
      </c>
      <c r="AR498">
        <v>5.67</v>
      </c>
      <c r="AS498">
        <v>-0.02</v>
      </c>
      <c r="AT498">
        <v>1.52</v>
      </c>
      <c r="AU498">
        <v>2.17</v>
      </c>
      <c r="AV498">
        <v>2.5499999999999998</v>
      </c>
      <c r="AW498">
        <v>1.71</v>
      </c>
      <c r="AX498">
        <v>1.95</v>
      </c>
      <c r="AY498">
        <v>0.5</v>
      </c>
      <c r="AZ498">
        <v>0.9</v>
      </c>
      <c r="BA498">
        <v>1.45</v>
      </c>
      <c r="BB498">
        <v>1.68</v>
      </c>
      <c r="BC498">
        <v>1.04</v>
      </c>
      <c r="BD498">
        <v>-0.16</v>
      </c>
      <c r="BE498">
        <v>0.93</v>
      </c>
      <c r="BF498">
        <v>3.91</v>
      </c>
      <c r="BG498" t="s">
        <v>442</v>
      </c>
    </row>
    <row r="499" spans="1:59" x14ac:dyDescent="0.25">
      <c r="A499" t="s">
        <v>170</v>
      </c>
      <c r="B499">
        <v>534</v>
      </c>
      <c r="C499" t="s">
        <v>171</v>
      </c>
      <c r="D499" t="s">
        <v>15</v>
      </c>
      <c r="E499" t="s">
        <v>425</v>
      </c>
      <c r="F499">
        <v>5.9</v>
      </c>
      <c r="G499">
        <v>3.3</v>
      </c>
      <c r="H499">
        <v>4.5</v>
      </c>
      <c r="I499">
        <v>19.5</v>
      </c>
      <c r="J499">
        <v>27.2</v>
      </c>
      <c r="K499">
        <v>-0.6</v>
      </c>
      <c r="L499">
        <v>-6</v>
      </c>
      <c r="M499">
        <v>8.1999999999999993</v>
      </c>
      <c r="N499">
        <v>3.4</v>
      </c>
      <c r="O499">
        <v>3</v>
      </c>
      <c r="P499">
        <v>9.3000000000000007</v>
      </c>
      <c r="Q499">
        <v>12.3</v>
      </c>
      <c r="R499">
        <v>6.7</v>
      </c>
      <c r="S499">
        <v>9.3000000000000007</v>
      </c>
      <c r="T499">
        <v>8.9</v>
      </c>
      <c r="U499">
        <v>8.3000000000000007</v>
      </c>
      <c r="V499">
        <v>10.3</v>
      </c>
      <c r="W499">
        <v>9.9</v>
      </c>
      <c r="X499">
        <v>6.2</v>
      </c>
      <c r="Y499">
        <v>8.1</v>
      </c>
      <c r="Z499">
        <v>10.5</v>
      </c>
      <c r="AA499">
        <v>15.7</v>
      </c>
      <c r="AB499">
        <v>11.1</v>
      </c>
      <c r="AC499">
        <v>12.2</v>
      </c>
      <c r="AD499">
        <v>11.2</v>
      </c>
      <c r="AE499">
        <v>11.6</v>
      </c>
      <c r="AF499">
        <v>4.3</v>
      </c>
      <c r="AG499">
        <v>7.9</v>
      </c>
      <c r="AH499">
        <v>17.3</v>
      </c>
      <c r="AI499">
        <v>-2.4</v>
      </c>
      <c r="AJ499">
        <v>3.9</v>
      </c>
      <c r="AK499">
        <v>1.2</v>
      </c>
      <c r="AL499">
        <v>1.4</v>
      </c>
      <c r="AM499">
        <v>5</v>
      </c>
      <c r="AN499">
        <v>4.2</v>
      </c>
      <c r="AO499">
        <v>1.9</v>
      </c>
      <c r="AP499">
        <v>10.3</v>
      </c>
      <c r="AQ499">
        <v>10.3</v>
      </c>
      <c r="AR499">
        <v>10.1</v>
      </c>
      <c r="AS499">
        <v>11.1</v>
      </c>
      <c r="AT499">
        <v>10.3</v>
      </c>
      <c r="AU499">
        <v>8.6</v>
      </c>
      <c r="AV499">
        <v>9.26</v>
      </c>
      <c r="AW499">
        <v>12.86</v>
      </c>
      <c r="AX499">
        <v>7.09</v>
      </c>
      <c r="AY499">
        <v>5.26</v>
      </c>
      <c r="AZ499">
        <v>5.34</v>
      </c>
      <c r="BA499">
        <v>1.82</v>
      </c>
      <c r="BB499">
        <v>1.67</v>
      </c>
      <c r="BC499">
        <v>3.58</v>
      </c>
      <c r="BD499">
        <v>8.75</v>
      </c>
      <c r="BE499">
        <v>3.69</v>
      </c>
      <c r="BF499">
        <v>7.25</v>
      </c>
      <c r="BG499" t="s">
        <v>438</v>
      </c>
    </row>
    <row r="500" spans="1:59" x14ac:dyDescent="0.25">
      <c r="A500" t="s">
        <v>122</v>
      </c>
      <c r="B500">
        <v>184</v>
      </c>
      <c r="C500" t="s">
        <v>123</v>
      </c>
      <c r="D500" t="s">
        <v>15</v>
      </c>
      <c r="E500" t="s">
        <v>425</v>
      </c>
      <c r="F500">
        <v>3.7</v>
      </c>
      <c r="G500">
        <v>7.75</v>
      </c>
      <c r="H500">
        <v>9.23</v>
      </c>
      <c r="I500">
        <v>12.75</v>
      </c>
      <c r="J500">
        <v>14.26</v>
      </c>
      <c r="K500">
        <v>17.03</v>
      </c>
      <c r="L500">
        <v>18.54</v>
      </c>
      <c r="M500">
        <v>23.63</v>
      </c>
      <c r="N500">
        <v>19.149999999999999</v>
      </c>
      <c r="O500">
        <v>10.15</v>
      </c>
      <c r="P500">
        <v>9.09</v>
      </c>
      <c r="Q500">
        <v>13.61</v>
      </c>
      <c r="R500">
        <v>15.01</v>
      </c>
      <c r="S500">
        <v>10.69</v>
      </c>
      <c r="T500">
        <v>12.57</v>
      </c>
      <c r="U500">
        <v>9.5299999999999994</v>
      </c>
      <c r="V500">
        <v>10.62</v>
      </c>
      <c r="W500">
        <v>5.04</v>
      </c>
      <c r="X500">
        <v>3.7</v>
      </c>
      <c r="Y500">
        <v>7.67</v>
      </c>
      <c r="Z500">
        <v>6.5</v>
      </c>
      <c r="AA500">
        <v>3.5</v>
      </c>
      <c r="AB500">
        <v>3.68</v>
      </c>
      <c r="AC500">
        <v>4.1399999999999997</v>
      </c>
      <c r="AD500">
        <v>5.41</v>
      </c>
      <c r="AE500">
        <v>4.8499999999999996</v>
      </c>
      <c r="AF500">
        <v>3.41</v>
      </c>
      <c r="AG500">
        <v>-0.7</v>
      </c>
      <c r="AH500">
        <v>1.1399999999999999</v>
      </c>
      <c r="AI500">
        <v>1.29</v>
      </c>
      <c r="AJ500">
        <v>2.04</v>
      </c>
      <c r="AK500">
        <v>5.88</v>
      </c>
      <c r="AL500">
        <v>4.7</v>
      </c>
      <c r="AM500">
        <v>4.0999999999999996</v>
      </c>
      <c r="AN500">
        <v>3.87</v>
      </c>
      <c r="AO500">
        <v>3.16</v>
      </c>
      <c r="AP500">
        <v>4.1100000000000003</v>
      </c>
      <c r="AQ500">
        <v>3.69</v>
      </c>
      <c r="AR500">
        <v>5.88</v>
      </c>
      <c r="AS500">
        <v>-1.05</v>
      </c>
      <c r="AT500">
        <v>-0.84</v>
      </c>
      <c r="AU500">
        <v>2.0499999999999998</v>
      </c>
      <c r="AV500">
        <v>2.33</v>
      </c>
      <c r="AW500">
        <v>2.79</v>
      </c>
      <c r="AX500">
        <v>-0.35</v>
      </c>
      <c r="AY500">
        <v>1.17</v>
      </c>
      <c r="AZ500">
        <v>1.4</v>
      </c>
      <c r="BA500">
        <v>1.23</v>
      </c>
      <c r="BB500">
        <v>1.65</v>
      </c>
      <c r="BC500">
        <v>1.03</v>
      </c>
      <c r="BD500">
        <v>2.36</v>
      </c>
      <c r="BE500">
        <v>1.85</v>
      </c>
      <c r="BF500">
        <v>11.24</v>
      </c>
      <c r="BG500" t="s">
        <v>426</v>
      </c>
    </row>
    <row r="501" spans="1:59" x14ac:dyDescent="0.25">
      <c r="A501" t="s">
        <v>97</v>
      </c>
      <c r="B501">
        <v>238</v>
      </c>
      <c r="C501" t="s">
        <v>98</v>
      </c>
      <c r="D501" t="s">
        <v>15</v>
      </c>
      <c r="E501" t="s">
        <v>425</v>
      </c>
      <c r="F501">
        <v>7.6</v>
      </c>
      <c r="G501">
        <v>3.7</v>
      </c>
      <c r="H501">
        <v>1.2</v>
      </c>
      <c r="I501">
        <v>21.7</v>
      </c>
      <c r="J501">
        <v>29.3</v>
      </c>
      <c r="K501">
        <v>16.3</v>
      </c>
      <c r="L501">
        <v>4.9000000000000004</v>
      </c>
      <c r="M501">
        <v>4.9000000000000004</v>
      </c>
      <c r="N501">
        <v>10.3</v>
      </c>
      <c r="O501">
        <v>12.7</v>
      </c>
      <c r="P501">
        <v>21.7</v>
      </c>
      <c r="Q501">
        <v>36.700000000000003</v>
      </c>
      <c r="R501">
        <v>113.6</v>
      </c>
      <c r="S501">
        <v>32.200000000000003</v>
      </c>
      <c r="T501">
        <v>8.8000000000000007</v>
      </c>
      <c r="U501">
        <v>12.3</v>
      </c>
      <c r="V501">
        <v>11.8</v>
      </c>
      <c r="W501">
        <v>14.7</v>
      </c>
      <c r="X501">
        <v>20.2</v>
      </c>
      <c r="Y501">
        <v>17.899999999999999</v>
      </c>
      <c r="Z501">
        <v>18.2</v>
      </c>
      <c r="AA501">
        <v>26</v>
      </c>
      <c r="AB501">
        <v>23.9</v>
      </c>
      <c r="AC501">
        <v>11.1</v>
      </c>
      <c r="AD501">
        <v>13.4</v>
      </c>
      <c r="AE501">
        <v>18.8</v>
      </c>
      <c r="AF501">
        <v>18.57</v>
      </c>
      <c r="AG501">
        <v>14.42</v>
      </c>
      <c r="AH501">
        <v>14.47</v>
      </c>
      <c r="AI501">
        <v>8.91</v>
      </c>
      <c r="AJ501">
        <v>8.58</v>
      </c>
      <c r="AK501">
        <v>10.61</v>
      </c>
      <c r="AL501">
        <v>10.16</v>
      </c>
      <c r="AM501">
        <v>8.76</v>
      </c>
      <c r="AN501">
        <v>14.89</v>
      </c>
      <c r="AO501">
        <v>17.8</v>
      </c>
      <c r="AP501">
        <v>11.6</v>
      </c>
      <c r="AQ501">
        <v>15.1</v>
      </c>
      <c r="AR501">
        <v>23.89</v>
      </c>
      <c r="AS501">
        <v>8.17</v>
      </c>
      <c r="AT501">
        <v>4.6399999999999997</v>
      </c>
      <c r="AU501">
        <v>5.6</v>
      </c>
      <c r="AV501">
        <v>3.53</v>
      </c>
      <c r="AW501">
        <v>3.83</v>
      </c>
      <c r="AX501">
        <v>4.2699999999999996</v>
      </c>
      <c r="AY501">
        <v>3.19</v>
      </c>
      <c r="AZ501">
        <v>-0.81</v>
      </c>
      <c r="BA501">
        <v>1.68</v>
      </c>
      <c r="BB501">
        <v>1.63</v>
      </c>
      <c r="BC501">
        <v>0.8</v>
      </c>
      <c r="BD501">
        <v>0.48</v>
      </c>
      <c r="BE501">
        <v>2.2400000000000002</v>
      </c>
      <c r="BF501">
        <v>3.2</v>
      </c>
      <c r="BG501" t="s">
        <v>426</v>
      </c>
    </row>
    <row r="502" spans="1:59" x14ac:dyDescent="0.25">
      <c r="A502" t="s">
        <v>258</v>
      </c>
      <c r="B502">
        <v>548</v>
      </c>
      <c r="C502" t="s">
        <v>259</v>
      </c>
      <c r="D502" t="s">
        <v>15</v>
      </c>
      <c r="E502" t="s">
        <v>425</v>
      </c>
      <c r="F502">
        <v>2.1</v>
      </c>
      <c r="G502">
        <v>1.5</v>
      </c>
      <c r="H502">
        <v>3.2</v>
      </c>
      <c r="I502">
        <v>15.9</v>
      </c>
      <c r="J502">
        <v>26.1</v>
      </c>
      <c r="K502">
        <v>3.8</v>
      </c>
      <c r="L502">
        <v>2</v>
      </c>
      <c r="M502">
        <v>5.5</v>
      </c>
      <c r="N502">
        <v>5</v>
      </c>
      <c r="O502">
        <v>2.6</v>
      </c>
      <c r="P502">
        <v>4.5999999999999996</v>
      </c>
      <c r="Q502">
        <v>11.5</v>
      </c>
      <c r="R502">
        <v>7.6</v>
      </c>
      <c r="S502">
        <v>0.8</v>
      </c>
      <c r="T502">
        <v>3.5</v>
      </c>
      <c r="U502">
        <v>-2.4</v>
      </c>
      <c r="V502">
        <v>0.2</v>
      </c>
      <c r="W502">
        <v>-0.5</v>
      </c>
      <c r="X502">
        <v>3.7</v>
      </c>
      <c r="Y502">
        <v>3.7</v>
      </c>
      <c r="Z502">
        <v>4.3</v>
      </c>
      <c r="AA502">
        <v>4.9000000000000004</v>
      </c>
      <c r="AB502">
        <v>6.4</v>
      </c>
      <c r="AC502">
        <v>2.4</v>
      </c>
      <c r="AD502">
        <v>5.3</v>
      </c>
      <c r="AE502">
        <v>4.9000000000000004</v>
      </c>
      <c r="AF502">
        <v>5.7</v>
      </c>
      <c r="AG502">
        <v>4.0999999999999996</v>
      </c>
      <c r="AH502">
        <v>8.9</v>
      </c>
      <c r="AI502">
        <v>4.5999999999999996</v>
      </c>
      <c r="AJ502">
        <v>1.9</v>
      </c>
      <c r="AK502">
        <v>0.7</v>
      </c>
      <c r="AL502">
        <v>0.7</v>
      </c>
      <c r="AM502">
        <v>1.3</v>
      </c>
      <c r="AN502">
        <v>2.1</v>
      </c>
      <c r="AO502">
        <v>3.7</v>
      </c>
      <c r="AP502">
        <v>3.39</v>
      </c>
      <c r="AQ502">
        <v>3.02</v>
      </c>
      <c r="AR502">
        <v>8.84</v>
      </c>
      <c r="AS502">
        <v>4.13</v>
      </c>
      <c r="AT502">
        <v>2.39</v>
      </c>
      <c r="AU502">
        <v>4.8099999999999996</v>
      </c>
      <c r="AV502">
        <v>2.69</v>
      </c>
      <c r="AW502">
        <v>3.56</v>
      </c>
      <c r="AX502">
        <v>3.34</v>
      </c>
      <c r="AY502">
        <v>3.63</v>
      </c>
      <c r="AZ502">
        <v>3.78</v>
      </c>
      <c r="BA502">
        <v>3.98</v>
      </c>
      <c r="BB502">
        <v>1.63</v>
      </c>
      <c r="BC502">
        <v>1.65</v>
      </c>
      <c r="BD502">
        <v>1.27</v>
      </c>
      <c r="BE502">
        <v>1.77</v>
      </c>
      <c r="BF502">
        <v>5.3</v>
      </c>
      <c r="BG502" t="s">
        <v>426</v>
      </c>
    </row>
    <row r="503" spans="1:59" x14ac:dyDescent="0.25">
      <c r="A503" t="s">
        <v>284</v>
      </c>
      <c r="B503">
        <v>293</v>
      </c>
      <c r="C503" t="s">
        <v>285</v>
      </c>
      <c r="D503" t="s">
        <v>15</v>
      </c>
      <c r="E503" t="s">
        <v>462</v>
      </c>
      <c r="W503">
        <v>58.33</v>
      </c>
      <c r="X503">
        <v>657.89</v>
      </c>
      <c r="Y503">
        <v>2494.1</v>
      </c>
      <c r="Z503">
        <v>6737.18</v>
      </c>
      <c r="AA503">
        <v>306.29000000000002</v>
      </c>
      <c r="AB503">
        <v>57.19</v>
      </c>
      <c r="AC503">
        <v>47.55</v>
      </c>
      <c r="AD503">
        <v>17.89</v>
      </c>
      <c r="AE503">
        <v>10.52</v>
      </c>
      <c r="AF503">
        <v>9.44</v>
      </c>
      <c r="AG503">
        <v>7.36</v>
      </c>
      <c r="AH503">
        <v>7.3</v>
      </c>
      <c r="AI503">
        <v>4.91</v>
      </c>
      <c r="AJ503">
        <v>4.33</v>
      </c>
      <c r="AK503">
        <v>1.39</v>
      </c>
      <c r="AL503">
        <v>-1.05</v>
      </c>
      <c r="AM503">
        <v>1.7</v>
      </c>
      <c r="AN503">
        <v>5.21</v>
      </c>
      <c r="AO503">
        <v>2.29</v>
      </c>
      <c r="AP503">
        <v>3.19</v>
      </c>
      <c r="AQ503">
        <v>2.4900000000000002</v>
      </c>
      <c r="AR503">
        <v>8.91</v>
      </c>
      <c r="AS503">
        <v>-1.76</v>
      </c>
      <c r="AT503">
        <v>1.83</v>
      </c>
      <c r="AU503">
        <v>6.34</v>
      </c>
      <c r="AV503">
        <v>1.77</v>
      </c>
      <c r="AW503">
        <v>0.38</v>
      </c>
      <c r="AX503">
        <v>1.83</v>
      </c>
      <c r="AY503">
        <v>1.77</v>
      </c>
      <c r="AZ503">
        <v>1.58</v>
      </c>
      <c r="BA503">
        <v>1.1499999999999999</v>
      </c>
      <c r="BB503">
        <v>1.63</v>
      </c>
      <c r="BC503">
        <v>1.18</v>
      </c>
      <c r="BD503">
        <v>0.22</v>
      </c>
      <c r="BE503">
        <v>9.35</v>
      </c>
      <c r="BF503">
        <v>11.25</v>
      </c>
      <c r="BG503" t="s">
        <v>463</v>
      </c>
    </row>
    <row r="504" spans="1:59" x14ac:dyDescent="0.25">
      <c r="A504" t="s">
        <v>306</v>
      </c>
      <c r="B504">
        <v>922</v>
      </c>
      <c r="C504" t="s">
        <v>307</v>
      </c>
      <c r="D504" t="s">
        <v>15</v>
      </c>
      <c r="E504" t="s">
        <v>425</v>
      </c>
      <c r="AB504">
        <v>1589.6</v>
      </c>
      <c r="AC504">
        <v>892</v>
      </c>
      <c r="AD504">
        <v>301.8</v>
      </c>
      <c r="AE504">
        <v>213.3</v>
      </c>
      <c r="AF504">
        <v>36.1</v>
      </c>
      <c r="AG504">
        <v>12.7</v>
      </c>
      <c r="AH504">
        <v>27.3</v>
      </c>
      <c r="AI504">
        <v>96.6</v>
      </c>
      <c r="AJ504">
        <v>17.5</v>
      </c>
      <c r="AK504">
        <v>21.7</v>
      </c>
      <c r="AL504">
        <v>12.2</v>
      </c>
      <c r="AM504">
        <v>11.2</v>
      </c>
      <c r="AN504">
        <v>10.3</v>
      </c>
      <c r="AO504">
        <v>13.39</v>
      </c>
      <c r="AP504">
        <v>9.19</v>
      </c>
      <c r="AQ504">
        <v>8.8000000000000007</v>
      </c>
      <c r="AR504">
        <v>21.12</v>
      </c>
      <c r="AS504">
        <v>11.61</v>
      </c>
      <c r="AT504">
        <v>6.59</v>
      </c>
      <c r="AU504">
        <v>10.86</v>
      </c>
      <c r="AV504">
        <v>3.29</v>
      </c>
      <c r="AW504">
        <v>6.15</v>
      </c>
      <c r="AX504">
        <v>9.9600000000000009</v>
      </c>
      <c r="AY504">
        <v>20.99</v>
      </c>
      <c r="AZ504">
        <v>5.76</v>
      </c>
      <c r="BA504">
        <v>2.7</v>
      </c>
      <c r="BB504">
        <v>1.62</v>
      </c>
      <c r="BC504">
        <v>5.05</v>
      </c>
      <c r="BD504">
        <v>3.9</v>
      </c>
      <c r="BE504">
        <v>9.6</v>
      </c>
      <c r="BF504">
        <v>12.85</v>
      </c>
      <c r="BG504" t="s">
        <v>440</v>
      </c>
    </row>
    <row r="505" spans="1:59" x14ac:dyDescent="0.25">
      <c r="A505" t="s">
        <v>72</v>
      </c>
      <c r="B505">
        <v>626</v>
      </c>
      <c r="C505" t="s">
        <v>73</v>
      </c>
      <c r="D505" t="s">
        <v>15</v>
      </c>
      <c r="E505" t="s">
        <v>16</v>
      </c>
      <c r="F505">
        <v>4.5999999999999996</v>
      </c>
      <c r="G505">
        <v>6.8</v>
      </c>
      <c r="H505">
        <v>7.2</v>
      </c>
      <c r="I505">
        <v>5.6</v>
      </c>
      <c r="J505">
        <v>10.3</v>
      </c>
      <c r="K505">
        <v>18.3</v>
      </c>
      <c r="L505">
        <v>6.8</v>
      </c>
      <c r="M505">
        <v>11.8</v>
      </c>
      <c r="N505">
        <v>9.5</v>
      </c>
      <c r="O505">
        <v>9.6</v>
      </c>
      <c r="P505">
        <v>13.3</v>
      </c>
      <c r="Q505">
        <v>14.66</v>
      </c>
      <c r="R505">
        <v>13.24</v>
      </c>
      <c r="S505">
        <v>14.56</v>
      </c>
      <c r="T505">
        <v>2.6</v>
      </c>
      <c r="U505">
        <v>10.46</v>
      </c>
      <c r="V505">
        <v>2.41</v>
      </c>
      <c r="W505">
        <v>-6.99</v>
      </c>
      <c r="X505">
        <v>-3.93</v>
      </c>
      <c r="Y505">
        <v>0.64</v>
      </c>
      <c r="Z505">
        <v>-0.2</v>
      </c>
      <c r="AA505">
        <v>-2.85</v>
      </c>
      <c r="AB505">
        <v>-0.76</v>
      </c>
      <c r="AC505">
        <v>-2.91</v>
      </c>
      <c r="AD505">
        <v>24.55</v>
      </c>
      <c r="AE505">
        <v>19.2</v>
      </c>
      <c r="AF505">
        <v>3.72</v>
      </c>
      <c r="AG505">
        <v>1.6</v>
      </c>
      <c r="AH505">
        <v>-1.87</v>
      </c>
      <c r="AI505">
        <v>-1.41</v>
      </c>
      <c r="AJ505">
        <v>3.2</v>
      </c>
      <c r="AK505">
        <v>3.84</v>
      </c>
      <c r="AL505">
        <v>2.2999999999999998</v>
      </c>
      <c r="AM505">
        <v>4.3499999999999996</v>
      </c>
      <c r="AN505">
        <v>-2.2400000000000002</v>
      </c>
      <c r="AO505">
        <v>2.88</v>
      </c>
      <c r="AP505">
        <v>6.69</v>
      </c>
      <c r="AQ505">
        <v>0.94</v>
      </c>
      <c r="AR505">
        <v>9.26</v>
      </c>
      <c r="AS505">
        <v>3.52</v>
      </c>
      <c r="AT505">
        <v>1.49</v>
      </c>
      <c r="AU505">
        <v>1.2</v>
      </c>
      <c r="AV505">
        <v>5.87</v>
      </c>
      <c r="AW505">
        <v>6.55</v>
      </c>
      <c r="AX505">
        <v>11.6</v>
      </c>
      <c r="AY505">
        <v>4.5</v>
      </c>
      <c r="AZ505">
        <v>4.01</v>
      </c>
      <c r="BA505">
        <v>4.46</v>
      </c>
      <c r="BB505">
        <v>1.61</v>
      </c>
      <c r="BC505">
        <v>2.68</v>
      </c>
      <c r="BD505">
        <v>2.2999999999999998</v>
      </c>
      <c r="BE505">
        <v>4.26</v>
      </c>
      <c r="BF505">
        <v>6.53</v>
      </c>
      <c r="BG505" t="s">
        <v>17</v>
      </c>
    </row>
    <row r="506" spans="1:59" x14ac:dyDescent="0.25">
      <c r="A506" t="s">
        <v>276</v>
      </c>
      <c r="B506">
        <v>196</v>
      </c>
      <c r="C506" t="s">
        <v>277</v>
      </c>
      <c r="D506" t="s">
        <v>15</v>
      </c>
      <c r="E506" t="s">
        <v>16</v>
      </c>
      <c r="F506">
        <v>6.71</v>
      </c>
      <c r="G506">
        <v>10.39</v>
      </c>
      <c r="H506">
        <v>6.93</v>
      </c>
      <c r="I506">
        <v>8.17</v>
      </c>
      <c r="J506">
        <v>11.11</v>
      </c>
      <c r="K506">
        <v>14.68</v>
      </c>
      <c r="L506">
        <v>16.91</v>
      </c>
      <c r="M506">
        <v>14.38</v>
      </c>
      <c r="N506">
        <v>11.96</v>
      </c>
      <c r="O506">
        <v>13.7</v>
      </c>
      <c r="P506">
        <v>17.149999999999999</v>
      </c>
      <c r="Q506">
        <v>15.37</v>
      </c>
      <c r="R506">
        <v>16.16</v>
      </c>
      <c r="S506">
        <v>7.34</v>
      </c>
      <c r="T506">
        <v>6.17</v>
      </c>
      <c r="U506">
        <v>15.42</v>
      </c>
      <c r="V506">
        <v>13.21</v>
      </c>
      <c r="W506">
        <v>15.74</v>
      </c>
      <c r="X506">
        <v>6.38</v>
      </c>
      <c r="Y506">
        <v>5.72</v>
      </c>
      <c r="Z506">
        <v>6.1</v>
      </c>
      <c r="AA506">
        <v>2.6</v>
      </c>
      <c r="AB506">
        <v>1.01</v>
      </c>
      <c r="AC506">
        <v>1.29</v>
      </c>
      <c r="AD506">
        <v>1.75</v>
      </c>
      <c r="AE506">
        <v>3.75</v>
      </c>
      <c r="AF506">
        <v>2.29</v>
      </c>
      <c r="AG506">
        <v>1.19</v>
      </c>
      <c r="AH506">
        <v>1.27</v>
      </c>
      <c r="AI506">
        <v>-0.11</v>
      </c>
      <c r="AJ506">
        <v>2.62</v>
      </c>
      <c r="AK506">
        <v>2.63</v>
      </c>
      <c r="AL506">
        <v>2.68</v>
      </c>
      <c r="AM506">
        <v>1.75</v>
      </c>
      <c r="AN506">
        <v>2.29</v>
      </c>
      <c r="AO506">
        <v>3.04</v>
      </c>
      <c r="AP506">
        <v>3.37</v>
      </c>
      <c r="AQ506">
        <v>2.38</v>
      </c>
      <c r="AR506">
        <v>3.96</v>
      </c>
      <c r="AS506">
        <v>2.12</v>
      </c>
      <c r="AT506">
        <v>2.2999999999999998</v>
      </c>
      <c r="AU506">
        <v>4.03</v>
      </c>
      <c r="AV506">
        <v>1.06</v>
      </c>
      <c r="AW506">
        <v>1.1299999999999999</v>
      </c>
      <c r="AX506">
        <v>1.23</v>
      </c>
      <c r="AY506">
        <v>0.28999999999999998</v>
      </c>
      <c r="AZ506">
        <v>0.65</v>
      </c>
      <c r="BA506">
        <v>1.85</v>
      </c>
      <c r="BB506">
        <v>1.6</v>
      </c>
      <c r="BC506">
        <v>1.62</v>
      </c>
      <c r="BD506">
        <v>1.71</v>
      </c>
      <c r="BE506">
        <v>3.94</v>
      </c>
      <c r="BF506">
        <v>6.28</v>
      </c>
      <c r="BG506" t="s">
        <v>17</v>
      </c>
    </row>
    <row r="507" spans="1:59" x14ac:dyDescent="0.25">
      <c r="A507" t="s">
        <v>48</v>
      </c>
      <c r="B507">
        <v>918</v>
      </c>
      <c r="C507" t="s">
        <v>49</v>
      </c>
      <c r="D507" t="s">
        <v>15</v>
      </c>
      <c r="E507" t="s">
        <v>441</v>
      </c>
      <c r="AJ507">
        <v>1.1299999999999999</v>
      </c>
      <c r="AK507">
        <v>2.0699999999999998</v>
      </c>
      <c r="AL507">
        <v>2.06</v>
      </c>
      <c r="AM507">
        <v>1.67</v>
      </c>
      <c r="AN507">
        <v>1.42</v>
      </c>
      <c r="AO507">
        <v>1.37</v>
      </c>
      <c r="AP507">
        <v>1.62</v>
      </c>
      <c r="AQ507">
        <v>1.9</v>
      </c>
      <c r="AR507">
        <v>2.72</v>
      </c>
      <c r="AS507">
        <v>2.0299999999999998</v>
      </c>
      <c r="AT507">
        <v>1.1399999999999999</v>
      </c>
      <c r="AU507">
        <v>1.79</v>
      </c>
      <c r="AV507">
        <v>2.06</v>
      </c>
      <c r="AW507">
        <v>1.79</v>
      </c>
      <c r="AX507">
        <v>1.58</v>
      </c>
      <c r="AY507">
        <v>1.62</v>
      </c>
      <c r="AZ507">
        <v>2.02</v>
      </c>
      <c r="BA507">
        <v>1.59</v>
      </c>
      <c r="BB507">
        <v>1.6</v>
      </c>
      <c r="BC507">
        <v>1.55</v>
      </c>
      <c r="BD507">
        <v>1.5</v>
      </c>
      <c r="BE507">
        <v>1.39</v>
      </c>
      <c r="BG507" t="s">
        <v>442</v>
      </c>
    </row>
    <row r="508" spans="1:59" x14ac:dyDescent="0.25">
      <c r="A508" t="s">
        <v>22</v>
      </c>
      <c r="B508">
        <v>914</v>
      </c>
      <c r="C508" t="s">
        <v>23</v>
      </c>
      <c r="D508" t="s">
        <v>15</v>
      </c>
      <c r="E508" t="s">
        <v>462</v>
      </c>
      <c r="AP508">
        <v>0.77</v>
      </c>
      <c r="AQ508">
        <v>3.47</v>
      </c>
      <c r="AR508">
        <v>6.53</v>
      </c>
      <c r="AS508">
        <v>-1.67</v>
      </c>
      <c r="AT508">
        <v>0.26</v>
      </c>
      <c r="AU508">
        <v>2.63</v>
      </c>
      <c r="AZ508">
        <v>-1.61</v>
      </c>
      <c r="BA508">
        <v>2.84</v>
      </c>
      <c r="BB508">
        <v>1.6</v>
      </c>
      <c r="BC508">
        <v>-0.8</v>
      </c>
      <c r="BD508">
        <v>-3.43</v>
      </c>
      <c r="BE508">
        <v>2.7</v>
      </c>
      <c r="BF508">
        <v>18.72</v>
      </c>
      <c r="BG508" t="s">
        <v>463</v>
      </c>
    </row>
    <row r="509" spans="1:59" x14ac:dyDescent="0.25">
      <c r="A509" t="s">
        <v>383</v>
      </c>
      <c r="B509">
        <v>846</v>
      </c>
      <c r="C509" t="s">
        <v>384</v>
      </c>
      <c r="D509" t="s">
        <v>15</v>
      </c>
      <c r="E509" t="s">
        <v>416</v>
      </c>
      <c r="F509">
        <v>1.4</v>
      </c>
      <c r="G509">
        <v>3.4</v>
      </c>
      <c r="H509">
        <v>10.5</v>
      </c>
      <c r="I509">
        <v>4.7</v>
      </c>
      <c r="J509">
        <v>18.899999999999999</v>
      </c>
      <c r="K509">
        <v>2.4</v>
      </c>
      <c r="AU509">
        <v>2.5</v>
      </c>
      <c r="AV509">
        <v>-0.36</v>
      </c>
      <c r="AW509">
        <v>2.2400000000000002</v>
      </c>
      <c r="AX509">
        <v>0.02</v>
      </c>
      <c r="AY509">
        <v>1.84</v>
      </c>
      <c r="AZ509">
        <v>-2.65</v>
      </c>
      <c r="BA509">
        <v>0.06</v>
      </c>
      <c r="BB509">
        <v>1.59</v>
      </c>
      <c r="BC509">
        <v>0.76</v>
      </c>
      <c r="BD509">
        <v>-0.04</v>
      </c>
      <c r="BE509">
        <v>-0.59</v>
      </c>
      <c r="BG509" t="s">
        <v>419</v>
      </c>
    </row>
    <row r="510" spans="1:59" x14ac:dyDescent="0.25">
      <c r="A510" t="s">
        <v>288</v>
      </c>
      <c r="B510">
        <v>565</v>
      </c>
      <c r="C510" t="s">
        <v>289</v>
      </c>
      <c r="D510" t="s">
        <v>15</v>
      </c>
      <c r="E510" t="s">
        <v>16</v>
      </c>
      <c r="AK510">
        <v>-0.71</v>
      </c>
      <c r="AL510">
        <v>0.09</v>
      </c>
      <c r="AM510">
        <v>0.5</v>
      </c>
      <c r="AN510">
        <v>0.95</v>
      </c>
      <c r="AO510">
        <v>4.08</v>
      </c>
      <c r="AP510">
        <v>4.08</v>
      </c>
      <c r="AQ510">
        <v>3.29</v>
      </c>
      <c r="AR510">
        <v>11.9</v>
      </c>
      <c r="AS510">
        <v>1.42</v>
      </c>
      <c r="AT510">
        <v>1.45</v>
      </c>
      <c r="AU510">
        <v>4.6900000000000004</v>
      </c>
      <c r="AV510">
        <v>3.59</v>
      </c>
      <c r="AW510">
        <v>3.41</v>
      </c>
      <c r="AX510">
        <v>4.1500000000000004</v>
      </c>
      <c r="AY510">
        <v>0.95</v>
      </c>
      <c r="AZ510">
        <v>-1.03</v>
      </c>
      <c r="BA510">
        <v>0.9</v>
      </c>
      <c r="BB510">
        <v>1.57</v>
      </c>
      <c r="BC510">
        <v>0.61</v>
      </c>
      <c r="BD510">
        <v>0.22</v>
      </c>
      <c r="BE510">
        <v>0.45</v>
      </c>
      <c r="BF510">
        <v>12.2</v>
      </c>
      <c r="BG510" t="s">
        <v>17</v>
      </c>
    </row>
    <row r="511" spans="1:59" x14ac:dyDescent="0.25">
      <c r="A511" t="s">
        <v>321</v>
      </c>
      <c r="B511">
        <v>253</v>
      </c>
      <c r="C511" t="s">
        <v>322</v>
      </c>
      <c r="D511" t="s">
        <v>15</v>
      </c>
      <c r="E511" t="s">
        <v>462</v>
      </c>
      <c r="AJ511">
        <v>6.85</v>
      </c>
      <c r="AK511">
        <v>1.02</v>
      </c>
      <c r="AL511">
        <v>-2.0099999999999998</v>
      </c>
      <c r="AM511">
        <v>2.99</v>
      </c>
      <c r="AN511">
        <v>6.55</v>
      </c>
      <c r="AO511">
        <v>9.07</v>
      </c>
      <c r="AP511">
        <v>4.75</v>
      </c>
      <c r="AQ511">
        <v>4.74</v>
      </c>
      <c r="AR511">
        <v>16.59</v>
      </c>
      <c r="AS511">
        <v>-11.64</v>
      </c>
      <c r="AT511">
        <v>2.95</v>
      </c>
      <c r="AU511">
        <v>6.05</v>
      </c>
      <c r="AV511">
        <v>4.0599999999999996</v>
      </c>
      <c r="AW511">
        <v>0.85</v>
      </c>
      <c r="AX511">
        <v>1.01</v>
      </c>
      <c r="AY511">
        <v>-0.11</v>
      </c>
      <c r="AZ511">
        <v>-0.89</v>
      </c>
      <c r="BA511">
        <v>1.27</v>
      </c>
      <c r="BB511">
        <v>1.57</v>
      </c>
      <c r="BC511">
        <v>0.94</v>
      </c>
      <c r="BD511">
        <v>-0.21</v>
      </c>
      <c r="BE511">
        <v>3.09</v>
      </c>
      <c r="BF511">
        <v>5.62</v>
      </c>
      <c r="BG511" t="s">
        <v>463</v>
      </c>
    </row>
    <row r="512" spans="1:59" x14ac:dyDescent="0.25">
      <c r="A512" t="s">
        <v>128</v>
      </c>
      <c r="B512">
        <v>172</v>
      </c>
      <c r="C512" t="s">
        <v>129</v>
      </c>
      <c r="D512" t="s">
        <v>15</v>
      </c>
      <c r="E512" t="s">
        <v>416</v>
      </c>
      <c r="F512">
        <v>10.6</v>
      </c>
      <c r="G512">
        <v>16.8</v>
      </c>
      <c r="H512">
        <v>4.3</v>
      </c>
      <c r="I512">
        <v>8.9</v>
      </c>
      <c r="J512">
        <v>46.3</v>
      </c>
      <c r="K512">
        <v>13.7</v>
      </c>
      <c r="L512">
        <v>8.8000000000000007</v>
      </c>
      <c r="M512">
        <v>10.6</v>
      </c>
      <c r="N512">
        <v>6.8</v>
      </c>
      <c r="O512">
        <v>7.5</v>
      </c>
      <c r="P512">
        <v>23.2</v>
      </c>
      <c r="Q512">
        <v>19.3</v>
      </c>
      <c r="R512">
        <v>7.6</v>
      </c>
      <c r="S512">
        <v>4.2</v>
      </c>
      <c r="T512">
        <v>1.1000000000000001</v>
      </c>
      <c r="U512">
        <v>2.2000000000000002</v>
      </c>
      <c r="V512">
        <v>-8.6</v>
      </c>
      <c r="W512">
        <v>2.9</v>
      </c>
      <c r="X512">
        <v>-1.3</v>
      </c>
      <c r="Y512">
        <v>4.3</v>
      </c>
      <c r="Z512">
        <v>9.3000000000000007</v>
      </c>
      <c r="AA512">
        <v>2.8</v>
      </c>
      <c r="AB512">
        <v>3.5</v>
      </c>
      <c r="AC512">
        <v>11.2</v>
      </c>
      <c r="AD512">
        <v>-2.1</v>
      </c>
      <c r="AE512">
        <v>0.9</v>
      </c>
      <c r="AF512">
        <v>8.1</v>
      </c>
      <c r="AG512">
        <v>3.4</v>
      </c>
      <c r="AH512">
        <v>-2.5</v>
      </c>
      <c r="AI512">
        <v>0.2</v>
      </c>
      <c r="AJ512">
        <v>9.3000000000000007</v>
      </c>
      <c r="AK512">
        <v>-0.1</v>
      </c>
      <c r="AL512">
        <v>1.9</v>
      </c>
      <c r="AM512">
        <v>10.7</v>
      </c>
      <c r="AN512">
        <v>2.8</v>
      </c>
      <c r="AO512">
        <v>5.4</v>
      </c>
      <c r="AP512">
        <v>6.5</v>
      </c>
      <c r="AQ512">
        <v>3.8</v>
      </c>
      <c r="AR512">
        <v>17.5</v>
      </c>
      <c r="AS512">
        <v>-3.1</v>
      </c>
      <c r="AT512">
        <v>10.65</v>
      </c>
      <c r="AU512">
        <v>6.31</v>
      </c>
      <c r="AV512">
        <v>1.72</v>
      </c>
      <c r="AW512">
        <v>0.34</v>
      </c>
      <c r="AX512">
        <v>1.21</v>
      </c>
      <c r="AY512">
        <v>0.82</v>
      </c>
      <c r="AZ512">
        <v>0.55000000000000004</v>
      </c>
      <c r="BA512">
        <v>1.3</v>
      </c>
      <c r="BB512">
        <v>1.55</v>
      </c>
      <c r="BC512">
        <v>2.99</v>
      </c>
      <c r="BD512">
        <v>0.16</v>
      </c>
      <c r="BE512">
        <v>9.6199999999999992</v>
      </c>
      <c r="BF512">
        <v>30.92</v>
      </c>
      <c r="BG512" t="s">
        <v>419</v>
      </c>
    </row>
    <row r="513" spans="1:59" x14ac:dyDescent="0.25">
      <c r="A513" t="s">
        <v>192</v>
      </c>
      <c r="B513">
        <v>664</v>
      </c>
      <c r="C513" t="s">
        <v>193</v>
      </c>
      <c r="D513" t="s">
        <v>15</v>
      </c>
      <c r="E513" t="s">
        <v>425</v>
      </c>
      <c r="F513">
        <v>4.8</v>
      </c>
      <c r="G513">
        <v>4.8</v>
      </c>
      <c r="H513">
        <v>4.8</v>
      </c>
      <c r="I513">
        <v>4.8</v>
      </c>
      <c r="J513">
        <v>17.899999999999999</v>
      </c>
      <c r="K513">
        <v>21</v>
      </c>
      <c r="L513">
        <v>16.7</v>
      </c>
      <c r="M513">
        <v>12.4</v>
      </c>
      <c r="N513">
        <v>12.2</v>
      </c>
      <c r="O513">
        <v>0.6</v>
      </c>
      <c r="P513">
        <v>21.9</v>
      </c>
      <c r="Q513">
        <v>11.9</v>
      </c>
      <c r="R513">
        <v>20.399999999999999</v>
      </c>
      <c r="S513">
        <v>9.6</v>
      </c>
      <c r="T513">
        <v>10.9</v>
      </c>
      <c r="U513">
        <v>19.2</v>
      </c>
      <c r="V513">
        <v>3.2</v>
      </c>
      <c r="W513">
        <v>3.8</v>
      </c>
      <c r="X513">
        <v>7.6</v>
      </c>
      <c r="Y513">
        <v>9.1999999999999993</v>
      </c>
      <c r="Z513">
        <v>8.6</v>
      </c>
      <c r="AA513">
        <v>23.5</v>
      </c>
      <c r="AB513">
        <v>35.1</v>
      </c>
      <c r="AC513">
        <v>45.2</v>
      </c>
      <c r="AD513">
        <v>30.7</v>
      </c>
      <c r="AE513">
        <v>-2.2000000000000002</v>
      </c>
      <c r="AF513">
        <v>8.1999999999999993</v>
      </c>
      <c r="AG513">
        <v>15.7</v>
      </c>
      <c r="AH513">
        <v>3.6</v>
      </c>
      <c r="AI513">
        <v>3.9</v>
      </c>
      <c r="AJ513">
        <v>10.9</v>
      </c>
      <c r="AK513">
        <v>2.4</v>
      </c>
      <c r="AL513">
        <v>1.4</v>
      </c>
      <c r="AM513">
        <v>16.3</v>
      </c>
      <c r="AN513">
        <v>19</v>
      </c>
      <c r="AO513">
        <v>14.6</v>
      </c>
      <c r="AP513">
        <v>27.9</v>
      </c>
      <c r="AQ513">
        <v>10.9</v>
      </c>
      <c r="AR513">
        <v>35.1</v>
      </c>
      <c r="AS513">
        <v>27.81</v>
      </c>
      <c r="AT513">
        <v>18.89</v>
      </c>
      <c r="AU513">
        <v>20.51</v>
      </c>
      <c r="AV513">
        <v>9.98</v>
      </c>
      <c r="AW513">
        <v>7.26</v>
      </c>
      <c r="AX513">
        <v>8.7100000000000009</v>
      </c>
      <c r="AY513">
        <v>11.39</v>
      </c>
      <c r="AZ513">
        <v>10.08</v>
      </c>
      <c r="BA513">
        <v>13.37</v>
      </c>
      <c r="BB513">
        <v>1.55</v>
      </c>
      <c r="BC513">
        <v>7.96</v>
      </c>
      <c r="BD513">
        <v>9.1300000000000008</v>
      </c>
      <c r="BE513">
        <v>8.4499999999999993</v>
      </c>
      <c r="BF513">
        <v>12.8</v>
      </c>
      <c r="BG513" t="s">
        <v>426</v>
      </c>
    </row>
    <row r="514" spans="1:59" x14ac:dyDescent="0.25">
      <c r="A514" t="s">
        <v>194</v>
      </c>
      <c r="B514">
        <v>917</v>
      </c>
      <c r="C514" t="s">
        <v>195</v>
      </c>
      <c r="D514" t="s">
        <v>15</v>
      </c>
      <c r="E514" t="s">
        <v>16</v>
      </c>
      <c r="AB514">
        <v>-71.33</v>
      </c>
      <c r="AC514">
        <v>1086.19</v>
      </c>
      <c r="AD514">
        <v>180.68</v>
      </c>
      <c r="AE514">
        <v>42.17</v>
      </c>
      <c r="AF514">
        <v>31.95</v>
      </c>
      <c r="AG514">
        <v>23.43</v>
      </c>
      <c r="AH514">
        <v>10.46</v>
      </c>
      <c r="AI514">
        <v>35.9</v>
      </c>
      <c r="AJ514">
        <v>19.690000000000001</v>
      </c>
      <c r="AK514">
        <v>6.92</v>
      </c>
      <c r="AL514">
        <v>2.13</v>
      </c>
      <c r="AM514">
        <v>2.97</v>
      </c>
      <c r="AN514">
        <v>4.0999999999999996</v>
      </c>
      <c r="AO514">
        <v>4.37</v>
      </c>
      <c r="AP514">
        <v>5.52</v>
      </c>
      <c r="AQ514">
        <v>10.3</v>
      </c>
      <c r="AR514">
        <v>24.5</v>
      </c>
      <c r="AS514">
        <v>6.79</v>
      </c>
      <c r="AT514">
        <v>7.97</v>
      </c>
      <c r="AU514">
        <v>16.64</v>
      </c>
      <c r="AV514">
        <v>2.78</v>
      </c>
      <c r="AW514">
        <v>6.62</v>
      </c>
      <c r="AX514">
        <v>7.53</v>
      </c>
      <c r="AY514">
        <v>6.48</v>
      </c>
      <c r="AZ514">
        <v>0.39</v>
      </c>
      <c r="BA514">
        <v>3.18</v>
      </c>
      <c r="BB514">
        <v>1.54</v>
      </c>
      <c r="BC514">
        <v>1.1399999999999999</v>
      </c>
      <c r="BD514">
        <v>6.33</v>
      </c>
      <c r="BE514">
        <v>11.91</v>
      </c>
      <c r="BF514">
        <v>13.92</v>
      </c>
      <c r="BG514" t="s">
        <v>17</v>
      </c>
    </row>
    <row r="515" spans="1:59" x14ac:dyDescent="0.25">
      <c r="A515" t="s">
        <v>32</v>
      </c>
      <c r="B515">
        <v>193</v>
      </c>
      <c r="C515" t="s">
        <v>33</v>
      </c>
      <c r="D515" t="s">
        <v>15</v>
      </c>
      <c r="E515" t="s">
        <v>441</v>
      </c>
      <c r="F515">
        <v>5.0279999999999996</v>
      </c>
      <c r="G515">
        <v>-10.91</v>
      </c>
      <c r="H515">
        <v>6.34</v>
      </c>
      <c r="I515">
        <v>8.56</v>
      </c>
      <c r="J515">
        <v>15.55</v>
      </c>
      <c r="K515">
        <v>15.99</v>
      </c>
      <c r="L515">
        <v>13.71</v>
      </c>
      <c r="M515">
        <v>12.73</v>
      </c>
      <c r="N515">
        <v>7.61</v>
      </c>
      <c r="O515">
        <v>7.69</v>
      </c>
      <c r="P515">
        <v>9.32</v>
      </c>
      <c r="Q515">
        <v>9.17</v>
      </c>
      <c r="R515">
        <v>11.92</v>
      </c>
      <c r="S515">
        <v>9.81</v>
      </c>
      <c r="T515">
        <v>-8.6</v>
      </c>
      <c r="U515">
        <v>-29.92</v>
      </c>
      <c r="V515">
        <v>-10.7</v>
      </c>
      <c r="W515">
        <v>25.94</v>
      </c>
      <c r="X515">
        <v>7.48</v>
      </c>
      <c r="Y515">
        <v>7.49</v>
      </c>
      <c r="Z515">
        <v>-4.68</v>
      </c>
      <c r="AA515">
        <v>61.44</v>
      </c>
      <c r="AB515">
        <v>0.97</v>
      </c>
      <c r="AC515">
        <v>1.69</v>
      </c>
      <c r="AD515">
        <v>2.0099999999999998</v>
      </c>
      <c r="AE515">
        <v>4.66</v>
      </c>
      <c r="AF515">
        <v>2.61</v>
      </c>
      <c r="AG515">
        <v>-0.16</v>
      </c>
      <c r="AH515">
        <v>-23.18</v>
      </c>
      <c r="AI515">
        <v>1.22</v>
      </c>
      <c r="AJ515">
        <v>4.3899999999999997</v>
      </c>
      <c r="AK515">
        <v>-9.84</v>
      </c>
      <c r="AL515">
        <v>4.7699999999999996</v>
      </c>
      <c r="AM515">
        <v>26.14</v>
      </c>
      <c r="AN515">
        <v>2.1800000000000002</v>
      </c>
      <c r="AO515">
        <v>2.39</v>
      </c>
      <c r="AP515">
        <v>-12.31</v>
      </c>
      <c r="AQ515">
        <v>31.31</v>
      </c>
      <c r="AR515">
        <v>3.83</v>
      </c>
      <c r="AS515">
        <v>2.12</v>
      </c>
      <c r="AT515">
        <v>58.17</v>
      </c>
      <c r="AU515">
        <v>2.4500000000000002</v>
      </c>
      <c r="AV515">
        <v>2.11</v>
      </c>
      <c r="AW515">
        <v>1.1299999999999999</v>
      </c>
      <c r="AX515">
        <v>2.57</v>
      </c>
      <c r="AY515">
        <v>2.33</v>
      </c>
      <c r="AZ515">
        <v>27.38</v>
      </c>
      <c r="BA515">
        <v>5.54</v>
      </c>
      <c r="BB515">
        <v>1.54</v>
      </c>
      <c r="BC515">
        <v>1.49</v>
      </c>
      <c r="BD515">
        <v>0.44</v>
      </c>
      <c r="BE515">
        <v>1.41</v>
      </c>
      <c r="BF515">
        <v>5.05</v>
      </c>
      <c r="BG515" t="s">
        <v>442</v>
      </c>
    </row>
    <row r="516" spans="1:59" x14ac:dyDescent="0.25">
      <c r="A516" t="s">
        <v>221</v>
      </c>
      <c r="B516">
        <v>137</v>
      </c>
      <c r="C516" t="s">
        <v>222</v>
      </c>
      <c r="D516" t="s">
        <v>15</v>
      </c>
      <c r="E516" t="s">
        <v>16</v>
      </c>
      <c r="F516">
        <v>4.6399999999999997</v>
      </c>
      <c r="G516">
        <v>4.67</v>
      </c>
      <c r="H516">
        <v>5.23</v>
      </c>
      <c r="I516">
        <v>6.07</v>
      </c>
      <c r="J516">
        <v>9.5399999999999991</v>
      </c>
      <c r="K516">
        <v>10.72</v>
      </c>
      <c r="L516">
        <v>9.8000000000000007</v>
      </c>
      <c r="M516">
        <v>6.71</v>
      </c>
      <c r="N516">
        <v>3.09</v>
      </c>
      <c r="O516">
        <v>4.55</v>
      </c>
      <c r="P516">
        <v>6.3</v>
      </c>
      <c r="Q516">
        <v>8.07</v>
      </c>
      <c r="R516">
        <v>9.36</v>
      </c>
      <c r="S516">
        <v>8.67</v>
      </c>
      <c r="T516">
        <v>6.44</v>
      </c>
      <c r="U516">
        <v>4.09</v>
      </c>
      <c r="V516">
        <v>0.28999999999999998</v>
      </c>
      <c r="W516">
        <v>-0.06</v>
      </c>
      <c r="X516">
        <v>1.44</v>
      </c>
      <c r="Y516">
        <v>3.37</v>
      </c>
      <c r="Z516">
        <v>3.25</v>
      </c>
      <c r="AA516">
        <v>3.12</v>
      </c>
      <c r="AB516">
        <v>3.15</v>
      </c>
      <c r="AC516">
        <v>3.59</v>
      </c>
      <c r="AD516">
        <v>2.19</v>
      </c>
      <c r="AE516">
        <v>1.87</v>
      </c>
      <c r="AF516">
        <v>1.18</v>
      </c>
      <c r="AG516">
        <v>1.37</v>
      </c>
      <c r="AH516">
        <v>0.96</v>
      </c>
      <c r="AI516">
        <v>1.03</v>
      </c>
      <c r="AJ516">
        <v>3.15</v>
      </c>
      <c r="AK516">
        <v>2.66</v>
      </c>
      <c r="AL516">
        <v>2.0699999999999998</v>
      </c>
      <c r="AM516">
        <v>2.0499999999999998</v>
      </c>
      <c r="AN516">
        <v>2.23</v>
      </c>
      <c r="AO516">
        <v>2.4900000000000002</v>
      </c>
      <c r="AP516">
        <v>2.67</v>
      </c>
      <c r="AQ516">
        <v>2.31</v>
      </c>
      <c r="AR516">
        <v>3.4</v>
      </c>
      <c r="AS516">
        <v>0.37</v>
      </c>
      <c r="AT516">
        <v>2.27</v>
      </c>
      <c r="AU516">
        <v>3.41</v>
      </c>
      <c r="AV516">
        <v>2.66</v>
      </c>
      <c r="AW516">
        <v>1.73</v>
      </c>
      <c r="AX516">
        <v>0.63</v>
      </c>
      <c r="AY516">
        <v>0.47</v>
      </c>
      <c r="AZ516">
        <v>0.28999999999999998</v>
      </c>
      <c r="BA516">
        <v>2.11</v>
      </c>
      <c r="BB516">
        <v>1.53</v>
      </c>
      <c r="BC516">
        <v>1.65</v>
      </c>
      <c r="BD516">
        <v>0.82</v>
      </c>
      <c r="BE516">
        <v>2.5299999999999998</v>
      </c>
      <c r="BF516">
        <v>6.3</v>
      </c>
      <c r="BG516" t="s">
        <v>17</v>
      </c>
    </row>
    <row r="517" spans="1:59" x14ac:dyDescent="0.25">
      <c r="A517" t="s">
        <v>238</v>
      </c>
      <c r="B517">
        <v>962</v>
      </c>
      <c r="C517" t="s">
        <v>448</v>
      </c>
      <c r="D517" t="s">
        <v>15</v>
      </c>
      <c r="E517" t="s">
        <v>441</v>
      </c>
      <c r="AP517">
        <v>3.39</v>
      </c>
      <c r="AQ517">
        <v>0.66</v>
      </c>
      <c r="AR517">
        <v>2.5099999999999998</v>
      </c>
      <c r="AS517">
        <v>0.39</v>
      </c>
      <c r="AT517">
        <v>0.21</v>
      </c>
      <c r="AU517">
        <v>1.21</v>
      </c>
      <c r="AV517">
        <v>2.02</v>
      </c>
      <c r="AW517">
        <v>3.06</v>
      </c>
      <c r="AX517">
        <v>0.59</v>
      </c>
      <c r="AY517">
        <v>0.55000000000000004</v>
      </c>
      <c r="AZ517">
        <v>1.4</v>
      </c>
      <c r="BA517">
        <v>2.33</v>
      </c>
      <c r="BB517">
        <v>1.53</v>
      </c>
      <c r="BC517">
        <v>0.5</v>
      </c>
      <c r="BD517">
        <v>0.9</v>
      </c>
      <c r="BE517">
        <v>2.35</v>
      </c>
      <c r="BF517">
        <v>6.63</v>
      </c>
      <c r="BG517" t="s">
        <v>442</v>
      </c>
    </row>
    <row r="518" spans="1:59" x14ac:dyDescent="0.25">
      <c r="A518" t="s">
        <v>34</v>
      </c>
      <c r="B518">
        <v>122</v>
      </c>
      <c r="C518" t="s">
        <v>35</v>
      </c>
      <c r="D518" t="s">
        <v>15</v>
      </c>
      <c r="E518" t="s">
        <v>425</v>
      </c>
      <c r="F518">
        <v>4.42</v>
      </c>
      <c r="G518">
        <v>3.21</v>
      </c>
      <c r="H518">
        <v>5.32</v>
      </c>
      <c r="I518">
        <v>7.19</v>
      </c>
      <c r="J518">
        <v>8.14</v>
      </c>
      <c r="K518">
        <v>6.05</v>
      </c>
      <c r="L518">
        <v>5.31</v>
      </c>
      <c r="M518">
        <v>5.59</v>
      </c>
      <c r="N518">
        <v>2.93</v>
      </c>
      <c r="O518">
        <v>2.48</v>
      </c>
      <c r="P518">
        <v>4.5</v>
      </c>
      <c r="Q518">
        <v>5.89</v>
      </c>
      <c r="R518">
        <v>4.2300000000000004</v>
      </c>
      <c r="S518">
        <v>2.13</v>
      </c>
      <c r="T518">
        <v>5.44</v>
      </c>
      <c r="U518">
        <v>2</v>
      </c>
      <c r="V518">
        <v>1.99</v>
      </c>
      <c r="W518">
        <v>0.24</v>
      </c>
      <c r="X518">
        <v>0.12</v>
      </c>
      <c r="Y518">
        <v>0.78</v>
      </c>
      <c r="Z518">
        <v>2.82</v>
      </c>
      <c r="AA518">
        <v>4.08</v>
      </c>
      <c r="AB518">
        <v>3.71</v>
      </c>
      <c r="AC518">
        <v>2.27</v>
      </c>
      <c r="AD518">
        <v>1.38</v>
      </c>
      <c r="AE518">
        <v>-1.72</v>
      </c>
      <c r="AF518">
        <v>0.13</v>
      </c>
      <c r="AG518">
        <v>1.53</v>
      </c>
      <c r="AH518">
        <v>1.93</v>
      </c>
      <c r="AI518">
        <v>-0.63</v>
      </c>
      <c r="AJ518">
        <v>0.65</v>
      </c>
      <c r="AK518">
        <v>3.64</v>
      </c>
      <c r="AL518">
        <v>1.34</v>
      </c>
      <c r="AM518">
        <v>1.79</v>
      </c>
      <c r="AN518">
        <v>1.92</v>
      </c>
      <c r="AO518">
        <v>1.24</v>
      </c>
      <c r="AP518">
        <v>1.88</v>
      </c>
      <c r="AQ518">
        <v>4.21</v>
      </c>
      <c r="AR518">
        <v>6.29</v>
      </c>
      <c r="AS518">
        <v>0.2</v>
      </c>
      <c r="AT518">
        <v>0.48</v>
      </c>
      <c r="AU518">
        <v>4.24</v>
      </c>
      <c r="AV518">
        <v>3.19</v>
      </c>
      <c r="AW518">
        <v>3.47</v>
      </c>
      <c r="AX518">
        <v>1.94</v>
      </c>
      <c r="AY518">
        <v>0.83</v>
      </c>
      <c r="AZ518">
        <v>0.73</v>
      </c>
      <c r="BA518">
        <v>2.37</v>
      </c>
      <c r="BB518">
        <v>1.52</v>
      </c>
      <c r="BC518">
        <v>1.02</v>
      </c>
      <c r="BD518">
        <v>2.33</v>
      </c>
      <c r="BE518">
        <v>0.78</v>
      </c>
      <c r="BF518">
        <v>10.23</v>
      </c>
      <c r="BG518" t="s">
        <v>426</v>
      </c>
    </row>
    <row r="519" spans="1:59" x14ac:dyDescent="0.25">
      <c r="A519" t="s">
        <v>133</v>
      </c>
      <c r="B519">
        <v>868</v>
      </c>
      <c r="C519" t="s">
        <v>134</v>
      </c>
      <c r="D519" t="s">
        <v>15</v>
      </c>
      <c r="E519" t="s">
        <v>16</v>
      </c>
      <c r="AF519">
        <v>2.8</v>
      </c>
      <c r="AG519">
        <v>2.67</v>
      </c>
      <c r="AH519">
        <v>1.63</v>
      </c>
      <c r="AI519">
        <v>1.92</v>
      </c>
      <c r="AJ519">
        <v>1.84</v>
      </c>
      <c r="AK519">
        <v>1.32</v>
      </c>
      <c r="AL519">
        <v>-0.16</v>
      </c>
      <c r="AM519">
        <v>-0.24</v>
      </c>
      <c r="AN519">
        <v>1.75</v>
      </c>
      <c r="AO519">
        <v>4.08</v>
      </c>
      <c r="AP519">
        <v>4.4000000000000004</v>
      </c>
      <c r="AQ519">
        <v>3.64</v>
      </c>
      <c r="AR519">
        <v>6.55</v>
      </c>
      <c r="AS519">
        <v>7.71</v>
      </c>
      <c r="AT519">
        <v>3.7</v>
      </c>
      <c r="AU519">
        <v>4.0599999999999996</v>
      </c>
      <c r="AV519">
        <v>6.28</v>
      </c>
      <c r="AW519">
        <v>2.15</v>
      </c>
      <c r="AX519">
        <v>0.68</v>
      </c>
      <c r="AY519">
        <v>-0.16</v>
      </c>
      <c r="AZ519">
        <v>-1.04</v>
      </c>
      <c r="BA519">
        <v>0.1</v>
      </c>
      <c r="BB519">
        <v>1.5</v>
      </c>
      <c r="BC519">
        <v>1.86</v>
      </c>
      <c r="BD519">
        <v>0.48</v>
      </c>
      <c r="BE519">
        <v>2.09</v>
      </c>
      <c r="BF519">
        <v>5.79</v>
      </c>
      <c r="BG519" t="s">
        <v>17</v>
      </c>
    </row>
    <row r="520" spans="1:59" x14ac:dyDescent="0.25">
      <c r="A520" t="s">
        <v>162</v>
      </c>
      <c r="B520">
        <v>960</v>
      </c>
      <c r="C520" t="s">
        <v>163</v>
      </c>
      <c r="D520" t="s">
        <v>15</v>
      </c>
      <c r="E520" t="s">
        <v>16</v>
      </c>
      <c r="Q520">
        <v>40.200000000000003</v>
      </c>
      <c r="R520">
        <v>31.8</v>
      </c>
      <c r="S520">
        <v>40.6</v>
      </c>
      <c r="T520">
        <v>46.2</v>
      </c>
      <c r="U520">
        <v>78.900000000000006</v>
      </c>
      <c r="V520">
        <v>91.2</v>
      </c>
      <c r="W520">
        <v>130.80000000000001</v>
      </c>
      <c r="X520">
        <v>186.7</v>
      </c>
      <c r="Y520">
        <v>1181.4000000000001</v>
      </c>
      <c r="Z520">
        <v>598.70000000000005</v>
      </c>
      <c r="AA520">
        <v>122.6</v>
      </c>
      <c r="AB520">
        <v>635.6</v>
      </c>
      <c r="AC520">
        <v>1523.68</v>
      </c>
      <c r="AD520">
        <v>101.03</v>
      </c>
      <c r="AE520">
        <v>1.96</v>
      </c>
      <c r="AF520">
        <v>3.62</v>
      </c>
      <c r="AG520">
        <v>3.63</v>
      </c>
      <c r="AH520">
        <v>6.63</v>
      </c>
      <c r="AI520">
        <v>4.01</v>
      </c>
      <c r="AJ520">
        <v>4.5999999999999996</v>
      </c>
      <c r="AK520">
        <v>3.78</v>
      </c>
      <c r="AL520">
        <v>1.67</v>
      </c>
      <c r="AM520">
        <v>1.77</v>
      </c>
      <c r="AN520">
        <v>2.0499999999999998</v>
      </c>
      <c r="AO520">
        <v>3.32</v>
      </c>
      <c r="AP520">
        <v>3.18</v>
      </c>
      <c r="AQ520">
        <v>2.9</v>
      </c>
      <c r="AR520">
        <v>6.08</v>
      </c>
      <c r="AS520">
        <v>2.37</v>
      </c>
      <c r="AT520">
        <v>1.03</v>
      </c>
      <c r="AU520">
        <v>2.2599999999999998</v>
      </c>
      <c r="AV520">
        <v>3.41</v>
      </c>
      <c r="AW520">
        <v>2.2200000000000002</v>
      </c>
      <c r="AX520">
        <v>-0.21</v>
      </c>
      <c r="AY520">
        <v>-0.46</v>
      </c>
      <c r="AZ520">
        <v>-1.1200000000000001</v>
      </c>
      <c r="BA520">
        <v>1.1299999999999999</v>
      </c>
      <c r="BB520">
        <v>1.5</v>
      </c>
      <c r="BC520">
        <v>0.77</v>
      </c>
      <c r="BD520">
        <v>0.28000000000000003</v>
      </c>
      <c r="BE520">
        <v>2.5499999999999998</v>
      </c>
      <c r="BF520">
        <v>10.78</v>
      </c>
      <c r="BG520" t="s">
        <v>17</v>
      </c>
    </row>
    <row r="521" spans="1:59" x14ac:dyDescent="0.25">
      <c r="A521" t="s">
        <v>202</v>
      </c>
      <c r="B521">
        <v>542</v>
      </c>
      <c r="C521" t="s">
        <v>203</v>
      </c>
      <c r="D521" t="s">
        <v>15</v>
      </c>
      <c r="E521" t="s">
        <v>16</v>
      </c>
      <c r="F521">
        <v>16.079999999999998</v>
      </c>
      <c r="G521">
        <v>13.51</v>
      </c>
      <c r="H521">
        <v>11.69</v>
      </c>
      <c r="I521">
        <v>3.22</v>
      </c>
      <c r="J521">
        <v>24.3</v>
      </c>
      <c r="K521">
        <v>25.25</v>
      </c>
      <c r="L521">
        <v>15.33</v>
      </c>
      <c r="M521">
        <v>10.1</v>
      </c>
      <c r="N521">
        <v>14.46</v>
      </c>
      <c r="O521">
        <v>18.32</v>
      </c>
      <c r="P521">
        <v>28.7</v>
      </c>
      <c r="Q521">
        <v>21.35</v>
      </c>
      <c r="R521">
        <v>7.19</v>
      </c>
      <c r="S521">
        <v>3.42</v>
      </c>
      <c r="T521">
        <v>2.27</v>
      </c>
      <c r="U521">
        <v>2.46</v>
      </c>
      <c r="V521">
        <v>2.75</v>
      </c>
      <c r="W521">
        <v>3.05</v>
      </c>
      <c r="X521">
        <v>7.15</v>
      </c>
      <c r="Y521">
        <v>5.7</v>
      </c>
      <c r="Z521">
        <v>8.57</v>
      </c>
      <c r="AA521">
        <v>9.33</v>
      </c>
      <c r="AB521">
        <v>6.21</v>
      </c>
      <c r="AC521">
        <v>4.8</v>
      </c>
      <c r="AD521">
        <v>6.27</v>
      </c>
      <c r="AE521">
        <v>4.4800000000000004</v>
      </c>
      <c r="AF521">
        <v>4.92</v>
      </c>
      <c r="AG521">
        <v>4.4400000000000004</v>
      </c>
      <c r="AH521">
        <v>7.51</v>
      </c>
      <c r="AI521">
        <v>0.81</v>
      </c>
      <c r="AJ521">
        <v>2.2599999999999998</v>
      </c>
      <c r="AK521">
        <v>4.07</v>
      </c>
      <c r="AL521">
        <v>2.76</v>
      </c>
      <c r="AM521">
        <v>3.51</v>
      </c>
      <c r="AN521">
        <v>3.59</v>
      </c>
      <c r="AO521">
        <v>2.75</v>
      </c>
      <c r="AP521">
        <v>2.2400000000000002</v>
      </c>
      <c r="AQ521">
        <v>2.5299999999999998</v>
      </c>
      <c r="AR521">
        <v>4.67</v>
      </c>
      <c r="AS521">
        <v>2.76</v>
      </c>
      <c r="AT521">
        <v>2.94</v>
      </c>
      <c r="AU521">
        <v>4.03</v>
      </c>
      <c r="AV521">
        <v>2.19</v>
      </c>
      <c r="AW521">
        <v>1.3</v>
      </c>
      <c r="AX521">
        <v>1.27</v>
      </c>
      <c r="AY521">
        <v>0.71</v>
      </c>
      <c r="AZ521">
        <v>0.97</v>
      </c>
      <c r="BA521">
        <v>1.94</v>
      </c>
      <c r="BB521">
        <v>1.48</v>
      </c>
      <c r="BC521">
        <v>0.38</v>
      </c>
      <c r="BD521">
        <v>0.54</v>
      </c>
      <c r="BE521">
        <v>2.5</v>
      </c>
      <c r="BF521">
        <v>5.09</v>
      </c>
      <c r="BG521" t="s">
        <v>17</v>
      </c>
    </row>
    <row r="522" spans="1:59" x14ac:dyDescent="0.25">
      <c r="A522" t="s">
        <v>381</v>
      </c>
      <c r="B522">
        <v>582</v>
      </c>
      <c r="C522" t="s">
        <v>382</v>
      </c>
      <c r="D522" t="s">
        <v>15</v>
      </c>
      <c r="E522" t="s">
        <v>441</v>
      </c>
      <c r="AT522">
        <v>7.78</v>
      </c>
      <c r="AU522">
        <v>13.62</v>
      </c>
      <c r="AV522">
        <v>8.19</v>
      </c>
      <c r="AW522">
        <v>4.7699999999999996</v>
      </c>
      <c r="AX522">
        <v>3.31</v>
      </c>
      <c r="AY522">
        <v>2.0499999999999998</v>
      </c>
      <c r="AZ522">
        <v>1.83</v>
      </c>
      <c r="BA522">
        <v>1.41</v>
      </c>
      <c r="BB522">
        <v>1.48</v>
      </c>
      <c r="BC522">
        <v>2.0099999999999998</v>
      </c>
      <c r="BD522">
        <v>2.31</v>
      </c>
      <c r="BE522">
        <v>0.81</v>
      </c>
      <c r="BF522">
        <v>2.39</v>
      </c>
      <c r="BG522" t="s">
        <v>460</v>
      </c>
    </row>
    <row r="523" spans="1:59" x14ac:dyDescent="0.25">
      <c r="A523" t="s">
        <v>194</v>
      </c>
      <c r="B523">
        <v>917</v>
      </c>
      <c r="C523" t="s">
        <v>195</v>
      </c>
      <c r="D523" t="s">
        <v>15</v>
      </c>
      <c r="E523" t="s">
        <v>462</v>
      </c>
      <c r="AD523">
        <v>215.26</v>
      </c>
      <c r="AE523">
        <v>21.82</v>
      </c>
      <c r="AF523">
        <v>22.99</v>
      </c>
      <c r="AG523">
        <v>26.26</v>
      </c>
      <c r="AH523">
        <v>7.95</v>
      </c>
      <c r="AI523">
        <v>53.67</v>
      </c>
      <c r="AJ523">
        <v>29.12</v>
      </c>
      <c r="AK523">
        <v>9.1199999999999992</v>
      </c>
      <c r="AL523">
        <v>5.34</v>
      </c>
      <c r="AM523">
        <v>5.62</v>
      </c>
      <c r="AN523">
        <v>8.7899999999999991</v>
      </c>
      <c r="AO523">
        <v>3.12</v>
      </c>
      <c r="AP523">
        <v>15.91</v>
      </c>
      <c r="AQ523">
        <v>11.77</v>
      </c>
      <c r="AR523">
        <v>25.35</v>
      </c>
      <c r="AS523">
        <v>11.33</v>
      </c>
      <c r="AT523">
        <v>23.12</v>
      </c>
      <c r="AU523">
        <v>21.8</v>
      </c>
      <c r="AV523">
        <v>-2.15</v>
      </c>
      <c r="AW523">
        <v>-6.08</v>
      </c>
      <c r="AX523">
        <v>0.23</v>
      </c>
      <c r="AY523">
        <v>9.11</v>
      </c>
      <c r="AZ523">
        <v>6.41</v>
      </c>
      <c r="BA523">
        <v>1.66</v>
      </c>
      <c r="BB523">
        <v>1.48</v>
      </c>
      <c r="BC523">
        <v>4.2699999999999996</v>
      </c>
      <c r="BD523">
        <v>20.8</v>
      </c>
      <c r="BE523">
        <v>11.97</v>
      </c>
      <c r="BF523">
        <v>6.6</v>
      </c>
      <c r="BG523" t="s">
        <v>463</v>
      </c>
    </row>
    <row r="524" spans="1:59" x14ac:dyDescent="0.25">
      <c r="A524" t="s">
        <v>18</v>
      </c>
      <c r="B524">
        <v>512</v>
      </c>
      <c r="C524" t="s">
        <v>19</v>
      </c>
      <c r="D524" t="s">
        <v>15</v>
      </c>
      <c r="E524" t="s">
        <v>416</v>
      </c>
      <c r="Q524">
        <v>21.7</v>
      </c>
      <c r="R524">
        <v>14.3</v>
      </c>
      <c r="S524">
        <v>2.1</v>
      </c>
      <c r="T524">
        <v>27.1</v>
      </c>
      <c r="U524">
        <v>3.9</v>
      </c>
      <c r="V524">
        <v>-2.7</v>
      </c>
      <c r="W524">
        <v>12.7</v>
      </c>
      <c r="X524">
        <v>27</v>
      </c>
      <c r="Y524">
        <v>147</v>
      </c>
      <c r="Z524">
        <v>66.099999999999994</v>
      </c>
      <c r="AP524">
        <v>10.46</v>
      </c>
      <c r="AQ524">
        <v>3.31</v>
      </c>
      <c r="AR524">
        <v>8.41</v>
      </c>
      <c r="AS524">
        <v>2.48</v>
      </c>
      <c r="AT524">
        <v>8.65</v>
      </c>
      <c r="AU524">
        <v>12.36</v>
      </c>
      <c r="AV524">
        <v>11.81</v>
      </c>
      <c r="AW524">
        <v>8.8000000000000007</v>
      </c>
      <c r="AX524">
        <v>-7.79</v>
      </c>
      <c r="AY524">
        <v>-4.25</v>
      </c>
      <c r="AZ524">
        <v>2.0699999999999998</v>
      </c>
      <c r="BA524">
        <v>4.4400000000000004</v>
      </c>
      <c r="BB524">
        <v>1.47</v>
      </c>
      <c r="BC524">
        <v>-2.4900000000000002</v>
      </c>
      <c r="BG524" t="s">
        <v>418</v>
      </c>
    </row>
    <row r="525" spans="1:59" x14ac:dyDescent="0.25">
      <c r="A525" t="s">
        <v>238</v>
      </c>
      <c r="B525">
        <v>962</v>
      </c>
      <c r="C525" t="s">
        <v>239</v>
      </c>
      <c r="D525" t="s">
        <v>15</v>
      </c>
      <c r="E525" t="s">
        <v>16</v>
      </c>
      <c r="R525">
        <v>35.299999999999997</v>
      </c>
      <c r="S525">
        <v>41.9</v>
      </c>
      <c r="T525">
        <v>49.1</v>
      </c>
      <c r="U525">
        <v>70.900000000000006</v>
      </c>
      <c r="V525">
        <v>89.3</v>
      </c>
      <c r="W525">
        <v>115.3</v>
      </c>
      <c r="X525">
        <v>191.9</v>
      </c>
      <c r="Y525">
        <v>1258.2</v>
      </c>
      <c r="Z525">
        <v>600</v>
      </c>
      <c r="AA525">
        <v>110.8</v>
      </c>
      <c r="AB525">
        <v>1511.7</v>
      </c>
      <c r="AC525">
        <v>338.68</v>
      </c>
      <c r="AD525">
        <v>125.49</v>
      </c>
      <c r="AE525">
        <v>16.059999999999999</v>
      </c>
      <c r="AF525">
        <v>2.42</v>
      </c>
      <c r="AG525">
        <v>1.37</v>
      </c>
      <c r="AH525">
        <v>0.56999999999999995</v>
      </c>
      <c r="AI525">
        <v>-1.25</v>
      </c>
      <c r="AJ525">
        <v>6.63</v>
      </c>
      <c r="AK525">
        <v>5.21</v>
      </c>
      <c r="AL525">
        <v>1.07</v>
      </c>
      <c r="AM525">
        <v>0.87</v>
      </c>
      <c r="AN525">
        <v>-0.45</v>
      </c>
      <c r="AO525">
        <v>0.53</v>
      </c>
      <c r="AP525">
        <v>3.2</v>
      </c>
      <c r="AQ525">
        <v>2.2599999999999998</v>
      </c>
      <c r="AR525">
        <v>8.32</v>
      </c>
      <c r="AS525">
        <v>-0.74</v>
      </c>
      <c r="AT525">
        <v>1.5</v>
      </c>
      <c r="AU525">
        <v>3.89</v>
      </c>
      <c r="AV525">
        <v>3.31</v>
      </c>
      <c r="AW525">
        <v>2.79</v>
      </c>
      <c r="AX525">
        <v>-0.27</v>
      </c>
      <c r="AY525">
        <v>-0.28999999999999998</v>
      </c>
      <c r="AZ525">
        <v>-0.23</v>
      </c>
      <c r="BA525">
        <v>1.35</v>
      </c>
      <c r="BB525">
        <v>1.46</v>
      </c>
      <c r="BC525">
        <v>0.77</v>
      </c>
      <c r="BD525">
        <v>1.2</v>
      </c>
      <c r="BE525">
        <v>3.23</v>
      </c>
      <c r="BF525">
        <v>14.2</v>
      </c>
      <c r="BG525" t="s">
        <v>17</v>
      </c>
    </row>
    <row r="526" spans="1:59" x14ac:dyDescent="0.25">
      <c r="A526" t="s">
        <v>152</v>
      </c>
      <c r="B526">
        <v>328</v>
      </c>
      <c r="C526" t="s">
        <v>153</v>
      </c>
      <c r="D526" t="s">
        <v>15</v>
      </c>
      <c r="E526" t="s">
        <v>416</v>
      </c>
      <c r="Q526">
        <v>9.3000000000000007</v>
      </c>
      <c r="R526">
        <v>0.1</v>
      </c>
      <c r="S526">
        <v>-2.4</v>
      </c>
      <c r="T526">
        <v>2.1</v>
      </c>
      <c r="U526">
        <v>2.7</v>
      </c>
      <c r="V526">
        <v>-8.3000000000000007</v>
      </c>
      <c r="W526">
        <v>-3.8</v>
      </c>
      <c r="X526">
        <v>4.8</v>
      </c>
      <c r="Y526">
        <v>3.3</v>
      </c>
      <c r="Z526">
        <v>8.9</v>
      </c>
      <c r="AA526">
        <v>-4</v>
      </c>
      <c r="AB526">
        <v>-3.4</v>
      </c>
      <c r="AC526">
        <v>0.1</v>
      </c>
      <c r="AH526">
        <v>-6.5</v>
      </c>
      <c r="AI526">
        <v>11</v>
      </c>
      <c r="AJ526">
        <v>6.9</v>
      </c>
      <c r="AK526">
        <v>6.1</v>
      </c>
      <c r="AL526">
        <v>-1.8</v>
      </c>
      <c r="AM526">
        <v>3.9</v>
      </c>
      <c r="AN526">
        <v>3.8</v>
      </c>
      <c r="AO526">
        <v>9.49</v>
      </c>
      <c r="AP526">
        <v>6.84</v>
      </c>
      <c r="AQ526">
        <v>3.97</v>
      </c>
      <c r="AR526">
        <v>8.49</v>
      </c>
      <c r="AS526">
        <v>-8.18</v>
      </c>
      <c r="AT526">
        <v>7.19</v>
      </c>
      <c r="AU526">
        <v>1.98</v>
      </c>
      <c r="AV526">
        <v>0.48</v>
      </c>
      <c r="AW526">
        <v>0.25</v>
      </c>
      <c r="AX526">
        <v>-0.02</v>
      </c>
      <c r="AY526">
        <v>-2.83</v>
      </c>
      <c r="AZ526">
        <v>-1.22</v>
      </c>
      <c r="BA526">
        <v>0.64</v>
      </c>
      <c r="BB526">
        <v>1.45</v>
      </c>
      <c r="BC526">
        <v>0.05</v>
      </c>
      <c r="BD526">
        <v>-1.28</v>
      </c>
      <c r="BE526">
        <v>1.23</v>
      </c>
      <c r="BG526" t="s">
        <v>419</v>
      </c>
    </row>
    <row r="527" spans="1:59" x14ac:dyDescent="0.25">
      <c r="A527" t="s">
        <v>146</v>
      </c>
      <c r="B527">
        <v>654</v>
      </c>
      <c r="C527" t="s">
        <v>147</v>
      </c>
      <c r="D527" t="s">
        <v>15</v>
      </c>
      <c r="E527" t="s">
        <v>16</v>
      </c>
      <c r="F527">
        <v>4.4000000000000004</v>
      </c>
      <c r="G527">
        <v>5.62</v>
      </c>
      <c r="H527">
        <v>5.49</v>
      </c>
      <c r="I527">
        <v>0.79</v>
      </c>
      <c r="J527">
        <v>30.67</v>
      </c>
      <c r="K527">
        <v>19.760000000000002</v>
      </c>
      <c r="L527">
        <v>1.6</v>
      </c>
      <c r="M527">
        <v>2.95</v>
      </c>
      <c r="N527">
        <v>-4.4000000000000004</v>
      </c>
      <c r="O527">
        <v>26</v>
      </c>
      <c r="P527">
        <v>64.760000000000005</v>
      </c>
      <c r="Q527">
        <v>41.94</v>
      </c>
      <c r="R527">
        <v>16.54</v>
      </c>
      <c r="S527">
        <v>23.31</v>
      </c>
      <c r="T527">
        <v>64.86</v>
      </c>
      <c r="U527">
        <v>112.71</v>
      </c>
      <c r="V527">
        <v>26.55</v>
      </c>
      <c r="W527">
        <v>86.77</v>
      </c>
      <c r="X527">
        <v>60.31</v>
      </c>
      <c r="Y527">
        <v>80.790000000000006</v>
      </c>
      <c r="Z527">
        <v>33</v>
      </c>
      <c r="AA527">
        <v>57.6</v>
      </c>
      <c r="AB527">
        <v>69.44</v>
      </c>
      <c r="AC527">
        <v>48.23</v>
      </c>
      <c r="AD527">
        <v>15.18</v>
      </c>
      <c r="AE527">
        <v>45.13</v>
      </c>
      <c r="AF527">
        <v>50.93</v>
      </c>
      <c r="AG527">
        <v>49.06</v>
      </c>
      <c r="AH527">
        <v>8.07</v>
      </c>
      <c r="AI527">
        <v>-2.09</v>
      </c>
      <c r="AJ527">
        <v>8.61</v>
      </c>
      <c r="AK527">
        <v>3.25</v>
      </c>
      <c r="AL527">
        <v>3.3</v>
      </c>
      <c r="AM527">
        <v>-3.47</v>
      </c>
      <c r="AN527">
        <v>0.82</v>
      </c>
      <c r="AO527">
        <v>3.36</v>
      </c>
      <c r="AP527">
        <v>1.95</v>
      </c>
      <c r="AQ527">
        <v>4.63</v>
      </c>
      <c r="AR527">
        <v>10.44</v>
      </c>
      <c r="AS527">
        <v>-1.64</v>
      </c>
      <c r="AT527">
        <v>1.07</v>
      </c>
      <c r="AU527">
        <v>5.05</v>
      </c>
      <c r="AV527">
        <v>2.06</v>
      </c>
      <c r="AW527">
        <v>0.78</v>
      </c>
      <c r="AX527">
        <v>-1.03</v>
      </c>
      <c r="AY527">
        <v>1.48</v>
      </c>
      <c r="AZ527">
        <v>1.5</v>
      </c>
      <c r="BA527">
        <v>1.06</v>
      </c>
      <c r="BB527">
        <v>1.44</v>
      </c>
      <c r="BC527">
        <v>0.25</v>
      </c>
      <c r="BD527">
        <v>1.46</v>
      </c>
      <c r="BE527">
        <v>3.27</v>
      </c>
      <c r="BF527">
        <v>5.52</v>
      </c>
      <c r="BG527" t="s">
        <v>17</v>
      </c>
    </row>
    <row r="528" spans="1:59" x14ac:dyDescent="0.25">
      <c r="A528" t="s">
        <v>220</v>
      </c>
      <c r="B528">
        <v>946</v>
      </c>
      <c r="C528" t="s">
        <v>3</v>
      </c>
      <c r="D528" t="s">
        <v>15</v>
      </c>
      <c r="E528" t="s">
        <v>425</v>
      </c>
      <c r="Q528">
        <v>1.7</v>
      </c>
      <c r="R528">
        <v>4.5999999999999996</v>
      </c>
      <c r="S528">
        <v>0.8</v>
      </c>
      <c r="T528">
        <v>-0.1</v>
      </c>
      <c r="U528">
        <v>2.2999999999999998</v>
      </c>
      <c r="V528">
        <v>7.7</v>
      </c>
      <c r="W528">
        <v>5.9</v>
      </c>
      <c r="X528">
        <v>-0.8</v>
      </c>
      <c r="Y528">
        <v>0.1</v>
      </c>
      <c r="Z528">
        <v>0.1</v>
      </c>
      <c r="AA528">
        <v>217.6</v>
      </c>
      <c r="AB528">
        <v>1086.5</v>
      </c>
      <c r="AC528">
        <v>421.4</v>
      </c>
      <c r="AD528">
        <v>59.59</v>
      </c>
      <c r="AE528">
        <v>40.229999999999997</v>
      </c>
      <c r="AF528">
        <v>27.74</v>
      </c>
      <c r="AG528">
        <v>6.07</v>
      </c>
      <c r="AH528">
        <v>-0.15</v>
      </c>
      <c r="AI528">
        <v>-3.95</v>
      </c>
      <c r="AJ528">
        <v>-2.44</v>
      </c>
      <c r="AK528">
        <v>3.54</v>
      </c>
      <c r="AL528">
        <v>-0.71</v>
      </c>
      <c r="AM528">
        <v>-3.7</v>
      </c>
      <c r="AN528">
        <v>2.2200000000000002</v>
      </c>
      <c r="AO528">
        <v>3.92</v>
      </c>
      <c r="AP528">
        <v>6.09</v>
      </c>
      <c r="AQ528">
        <v>11.26</v>
      </c>
      <c r="AR528">
        <v>15.93</v>
      </c>
      <c r="AS528">
        <v>1.64</v>
      </c>
      <c r="AT528">
        <v>-0.45</v>
      </c>
      <c r="AU528">
        <v>8.25</v>
      </c>
      <c r="AV528">
        <v>3.05</v>
      </c>
      <c r="AW528">
        <v>1.67</v>
      </c>
      <c r="AX528">
        <v>0.77</v>
      </c>
      <c r="AY528">
        <v>-0.86</v>
      </c>
      <c r="AZ528">
        <v>1.23</v>
      </c>
      <c r="BA528">
        <v>3.56</v>
      </c>
      <c r="BB528">
        <v>1.44</v>
      </c>
      <c r="BC528">
        <v>2.93</v>
      </c>
      <c r="BD528">
        <v>2.2599999999999998</v>
      </c>
      <c r="BE528">
        <v>2.77</v>
      </c>
      <c r="BF528">
        <v>25.4</v>
      </c>
      <c r="BG528" t="s">
        <v>426</v>
      </c>
    </row>
    <row r="529" spans="1:59" x14ac:dyDescent="0.25">
      <c r="A529" t="s">
        <v>316</v>
      </c>
      <c r="B529">
        <v>576</v>
      </c>
      <c r="C529" t="s">
        <v>0</v>
      </c>
      <c r="D529" t="s">
        <v>15</v>
      </c>
      <c r="E529" t="s">
        <v>425</v>
      </c>
      <c r="F529">
        <v>2.1</v>
      </c>
      <c r="G529">
        <v>2.29</v>
      </c>
      <c r="H529">
        <v>2.4500000000000002</v>
      </c>
      <c r="I529">
        <v>33.15</v>
      </c>
      <c r="J529">
        <v>25.69</v>
      </c>
      <c r="K529">
        <v>1.07</v>
      </c>
      <c r="L529">
        <v>-6.06</v>
      </c>
      <c r="M529">
        <v>4.91</v>
      </c>
      <c r="N529">
        <v>4.78</v>
      </c>
      <c r="O529">
        <v>2.81</v>
      </c>
      <c r="P529">
        <v>7.71</v>
      </c>
      <c r="Q529">
        <v>9.58</v>
      </c>
      <c r="R529">
        <v>4.99</v>
      </c>
      <c r="S529">
        <v>0.4</v>
      </c>
      <c r="T529">
        <v>1.53</v>
      </c>
      <c r="U529">
        <v>-1.18</v>
      </c>
      <c r="V529">
        <v>-1.49</v>
      </c>
      <c r="W529">
        <v>-0.16</v>
      </c>
      <c r="X529">
        <v>1.39</v>
      </c>
      <c r="Y529">
        <v>1.1399999999999999</v>
      </c>
      <c r="Z529">
        <v>0.77</v>
      </c>
      <c r="AA529">
        <v>1.58</v>
      </c>
      <c r="AB529">
        <v>1.2</v>
      </c>
      <c r="AC529">
        <v>0.96</v>
      </c>
      <c r="AD529">
        <v>3.54</v>
      </c>
      <c r="AE529">
        <v>2.2999999999999998</v>
      </c>
      <c r="AF529">
        <v>2.11</v>
      </c>
      <c r="AG529">
        <v>2.0299999999999998</v>
      </c>
      <c r="AH529">
        <v>0.24</v>
      </c>
      <c r="AI529">
        <v>0.87</v>
      </c>
      <c r="AJ529">
        <v>0.53</v>
      </c>
      <c r="AK529">
        <v>0.5</v>
      </c>
      <c r="AL529">
        <v>0.03</v>
      </c>
      <c r="AM529">
        <v>0.6</v>
      </c>
      <c r="AN529">
        <v>2.02</v>
      </c>
      <c r="AO529">
        <v>1.29</v>
      </c>
      <c r="AP529">
        <v>1.55</v>
      </c>
      <c r="AQ529">
        <v>2.96</v>
      </c>
      <c r="AR529">
        <v>7.73</v>
      </c>
      <c r="AS529">
        <v>2.27</v>
      </c>
      <c r="AT529">
        <v>1.36</v>
      </c>
      <c r="AU529">
        <v>3.05</v>
      </c>
      <c r="AV529">
        <v>2.33</v>
      </c>
      <c r="AW529">
        <v>2.11</v>
      </c>
      <c r="AX529">
        <v>2.91</v>
      </c>
      <c r="AY529">
        <v>1.93</v>
      </c>
      <c r="AZ529">
        <v>2.0499999999999998</v>
      </c>
      <c r="BA529">
        <v>1.4</v>
      </c>
      <c r="BB529">
        <v>1.44</v>
      </c>
      <c r="BC529">
        <v>1.53</v>
      </c>
      <c r="BD529">
        <v>1.86</v>
      </c>
      <c r="BE529">
        <v>1.6</v>
      </c>
      <c r="BF529">
        <v>4.92</v>
      </c>
      <c r="BG529" t="s">
        <v>433</v>
      </c>
    </row>
    <row r="530" spans="1:59" x14ac:dyDescent="0.25">
      <c r="A530" t="s">
        <v>101</v>
      </c>
      <c r="B530">
        <v>423</v>
      </c>
      <c r="C530" t="s">
        <v>102</v>
      </c>
      <c r="D530" t="s">
        <v>15</v>
      </c>
      <c r="E530" t="s">
        <v>16</v>
      </c>
      <c r="F530">
        <v>2.4</v>
      </c>
      <c r="G530">
        <v>4.1399999999999997</v>
      </c>
      <c r="H530">
        <v>4.83</v>
      </c>
      <c r="I530">
        <v>7.81</v>
      </c>
      <c r="J530">
        <v>16.18</v>
      </c>
      <c r="K530">
        <v>4.6399999999999997</v>
      </c>
      <c r="L530">
        <v>3.85</v>
      </c>
      <c r="M530">
        <v>7.33</v>
      </c>
      <c r="N530">
        <v>7.44</v>
      </c>
      <c r="O530">
        <v>9.4600000000000009</v>
      </c>
      <c r="P530">
        <v>13.52</v>
      </c>
      <c r="Q530">
        <v>10.75</v>
      </c>
      <c r="R530">
        <v>6.43</v>
      </c>
      <c r="S530">
        <v>5.0599999999999996</v>
      </c>
      <c r="T530">
        <v>5.99</v>
      </c>
      <c r="U530">
        <v>5.0199999999999996</v>
      </c>
      <c r="V530">
        <v>1.24</v>
      </c>
      <c r="W530">
        <v>2.79</v>
      </c>
      <c r="X530">
        <v>3.43</v>
      </c>
      <c r="Y530">
        <v>3.76</v>
      </c>
      <c r="Z530">
        <v>4.49</v>
      </c>
      <c r="AA530">
        <v>5.01</v>
      </c>
      <c r="AB530">
        <v>6.49</v>
      </c>
      <c r="AC530">
        <v>4.8899999999999997</v>
      </c>
      <c r="AD530">
        <v>4.67</v>
      </c>
      <c r="AE530">
        <v>2.63</v>
      </c>
      <c r="AF530">
        <v>2.99</v>
      </c>
      <c r="AG530">
        <v>3.61</v>
      </c>
      <c r="AH530">
        <v>2.23</v>
      </c>
      <c r="AI530">
        <v>1.74</v>
      </c>
      <c r="AJ530">
        <v>4.2</v>
      </c>
      <c r="AK530">
        <v>1.97</v>
      </c>
      <c r="AL530">
        <v>2.8</v>
      </c>
      <c r="AM530">
        <v>4.1399999999999997</v>
      </c>
      <c r="AN530">
        <v>2.2799999999999998</v>
      </c>
      <c r="AO530">
        <v>2.56</v>
      </c>
      <c r="AP530">
        <v>2.5</v>
      </c>
      <c r="AQ530">
        <v>2.38</v>
      </c>
      <c r="AR530">
        <v>4.68</v>
      </c>
      <c r="AS530">
        <v>0.34</v>
      </c>
      <c r="AT530">
        <v>2.4300000000000002</v>
      </c>
      <c r="AU530">
        <v>3.29</v>
      </c>
      <c r="AV530">
        <v>2.38</v>
      </c>
      <c r="AW530">
        <v>-0.4</v>
      </c>
      <c r="AX530">
        <v>-1.36</v>
      </c>
      <c r="AY530">
        <v>-2.1</v>
      </c>
      <c r="AZ530">
        <v>-1.43</v>
      </c>
      <c r="BA530">
        <v>0.68</v>
      </c>
      <c r="BB530">
        <v>1.43</v>
      </c>
      <c r="BC530">
        <v>0.56000000000000005</v>
      </c>
      <c r="BD530">
        <v>-0.64</v>
      </c>
      <c r="BE530">
        <v>0.49</v>
      </c>
      <c r="BF530">
        <v>8.4</v>
      </c>
      <c r="BG530" t="s">
        <v>17</v>
      </c>
    </row>
    <row r="531" spans="1:59" x14ac:dyDescent="0.25">
      <c r="A531" t="s">
        <v>116</v>
      </c>
      <c r="B531">
        <v>248</v>
      </c>
      <c r="C531" t="s">
        <v>117</v>
      </c>
      <c r="D531" t="s">
        <v>15</v>
      </c>
      <c r="E531" t="s">
        <v>416</v>
      </c>
      <c r="F531">
        <v>1.3</v>
      </c>
      <c r="G531">
        <v>7.6</v>
      </c>
      <c r="H531">
        <v>5.2</v>
      </c>
      <c r="I531">
        <v>0</v>
      </c>
      <c r="J531">
        <v>1</v>
      </c>
      <c r="K531">
        <v>1.6</v>
      </c>
      <c r="L531">
        <v>2</v>
      </c>
      <c r="M531">
        <v>5.0999999999999996</v>
      </c>
      <c r="N531">
        <v>11.2</v>
      </c>
      <c r="O531">
        <v>4.5999999999999996</v>
      </c>
      <c r="P531">
        <v>7.6</v>
      </c>
      <c r="Q531">
        <v>31.9</v>
      </c>
      <c r="R531">
        <v>22.8</v>
      </c>
      <c r="S531">
        <v>29.2</v>
      </c>
      <c r="T531">
        <v>32.200000000000003</v>
      </c>
      <c r="U531">
        <v>9.4</v>
      </c>
      <c r="V531">
        <v>16.7</v>
      </c>
      <c r="W531">
        <v>55.7</v>
      </c>
      <c r="X531">
        <v>26.3</v>
      </c>
      <c r="Y531">
        <v>26.6</v>
      </c>
      <c r="Z531">
        <v>46.4</v>
      </c>
      <c r="AA531">
        <v>28</v>
      </c>
      <c r="AB531">
        <v>39.700000000000003</v>
      </c>
      <c r="AC531">
        <v>54.7</v>
      </c>
      <c r="AD531">
        <v>11</v>
      </c>
      <c r="AE531">
        <v>0.3</v>
      </c>
      <c r="AF531">
        <v>1.7</v>
      </c>
      <c r="AG531">
        <v>60.5</v>
      </c>
      <c r="AH531">
        <v>54.14</v>
      </c>
      <c r="AI531">
        <v>58.06</v>
      </c>
      <c r="AJ531">
        <v>31.33</v>
      </c>
      <c r="AK531">
        <v>51.34</v>
      </c>
      <c r="AL531">
        <v>46.74</v>
      </c>
      <c r="AM531">
        <v>28.7</v>
      </c>
      <c r="AN531">
        <v>11.4</v>
      </c>
      <c r="AO531">
        <v>3.39</v>
      </c>
      <c r="AP531">
        <v>4.8</v>
      </c>
      <c r="AQ531">
        <v>2.3199999999999998</v>
      </c>
      <c r="AR531">
        <v>4.51</v>
      </c>
      <c r="AS531">
        <v>2.16</v>
      </c>
      <c r="AT531">
        <v>2.5299999999999998</v>
      </c>
      <c r="AU531">
        <v>2.16</v>
      </c>
      <c r="AV531">
        <v>2.56</v>
      </c>
      <c r="AW531">
        <v>2.2000000000000002</v>
      </c>
      <c r="AX531">
        <v>3.71</v>
      </c>
      <c r="AY531">
        <v>5.53</v>
      </c>
      <c r="AZ531">
        <v>3.46</v>
      </c>
      <c r="BA531">
        <v>2.0299999999999998</v>
      </c>
      <c r="BB531">
        <v>1.43</v>
      </c>
      <c r="BC531">
        <v>0.81</v>
      </c>
      <c r="BD531">
        <v>0.38</v>
      </c>
      <c r="BE531">
        <v>0.02</v>
      </c>
      <c r="BF531">
        <v>1.58</v>
      </c>
      <c r="BG531" t="s">
        <v>419</v>
      </c>
    </row>
    <row r="532" spans="1:59" x14ac:dyDescent="0.25">
      <c r="A532" t="s">
        <v>68</v>
      </c>
      <c r="B532">
        <v>514</v>
      </c>
      <c r="C532" t="s">
        <v>69</v>
      </c>
      <c r="D532" t="s">
        <v>15</v>
      </c>
      <c r="E532" t="s">
        <v>416</v>
      </c>
      <c r="V532">
        <v>19.399999999999999</v>
      </c>
      <c r="W532">
        <v>5.6</v>
      </c>
      <c r="X532">
        <v>9.4</v>
      </c>
      <c r="Y532">
        <v>6.3</v>
      </c>
      <c r="Z532">
        <v>31.9</v>
      </c>
      <c r="AA532">
        <v>0.5</v>
      </c>
      <c r="AB532">
        <v>0</v>
      </c>
      <c r="AC532">
        <v>2.5</v>
      </c>
      <c r="AD532">
        <v>1.5</v>
      </c>
      <c r="AE532">
        <v>4.2</v>
      </c>
      <c r="AF532">
        <v>4.7</v>
      </c>
      <c r="AG532">
        <v>8.3000000000000007</v>
      </c>
      <c r="AH532">
        <v>11</v>
      </c>
      <c r="AI532">
        <v>8</v>
      </c>
      <c r="AJ532">
        <v>23.7</v>
      </c>
      <c r="AK532">
        <v>8.1</v>
      </c>
      <c r="AW532">
        <v>6.81</v>
      </c>
      <c r="AX532">
        <v>9.34</v>
      </c>
      <c r="AY532">
        <v>6.45</v>
      </c>
      <c r="AZ532">
        <v>4.45</v>
      </c>
      <c r="BA532">
        <v>4.96</v>
      </c>
      <c r="BB532">
        <v>1.41</v>
      </c>
      <c r="BC532">
        <v>2.5299999999999998</v>
      </c>
      <c r="BD532">
        <v>2.31</v>
      </c>
      <c r="BE532">
        <v>6.26</v>
      </c>
      <c r="BF532">
        <v>5.56</v>
      </c>
      <c r="BG532" t="s">
        <v>419</v>
      </c>
    </row>
    <row r="533" spans="1:59" x14ac:dyDescent="0.25">
      <c r="A533" t="s">
        <v>188</v>
      </c>
      <c r="B533">
        <v>158</v>
      </c>
      <c r="C533" t="s">
        <v>189</v>
      </c>
      <c r="D533" t="s">
        <v>15</v>
      </c>
      <c r="E533" t="s">
        <v>425</v>
      </c>
      <c r="F533">
        <v>6.2</v>
      </c>
      <c r="G533">
        <v>5.98</v>
      </c>
      <c r="H533">
        <v>3.81</v>
      </c>
      <c r="I533">
        <v>13.1</v>
      </c>
      <c r="J533">
        <v>27.68</v>
      </c>
      <c r="K533">
        <v>13.02</v>
      </c>
      <c r="L533">
        <v>9.06</v>
      </c>
      <c r="M533">
        <v>6.73</v>
      </c>
      <c r="N533">
        <v>3.52</v>
      </c>
      <c r="O533">
        <v>2.12</v>
      </c>
      <c r="P533">
        <v>6.02</v>
      </c>
      <c r="Q533">
        <v>5.31</v>
      </c>
      <c r="R533">
        <v>1.76</v>
      </c>
      <c r="S533">
        <v>2.1</v>
      </c>
      <c r="T533">
        <v>2.85</v>
      </c>
      <c r="U533">
        <v>1.67</v>
      </c>
      <c r="V533">
        <v>0.18</v>
      </c>
      <c r="W533">
        <v>-0.92</v>
      </c>
      <c r="X533">
        <v>0.74</v>
      </c>
      <c r="Y533">
        <v>2.19</v>
      </c>
      <c r="Z533">
        <v>4.05</v>
      </c>
      <c r="AA533">
        <v>4.7699999999999996</v>
      </c>
      <c r="AB533">
        <v>0.52</v>
      </c>
      <c r="AC533">
        <v>1.06</v>
      </c>
      <c r="AD533">
        <v>0.88</v>
      </c>
      <c r="AE533">
        <v>-1.2</v>
      </c>
      <c r="AF533">
        <v>-0.14000000000000001</v>
      </c>
      <c r="AG533">
        <v>1.79</v>
      </c>
      <c r="AH533">
        <v>1.46</v>
      </c>
      <c r="AI533">
        <v>-0.52</v>
      </c>
      <c r="AJ533">
        <v>-1.96</v>
      </c>
      <c r="AK533">
        <v>-0.63</v>
      </c>
      <c r="AL533">
        <v>-0.81</v>
      </c>
      <c r="AM533">
        <v>-0.17</v>
      </c>
      <c r="AN533">
        <v>0.95</v>
      </c>
      <c r="AO533">
        <v>-0.94</v>
      </c>
      <c r="AP533">
        <v>0.5</v>
      </c>
      <c r="AQ533">
        <v>0.33</v>
      </c>
      <c r="AR533">
        <v>2.6</v>
      </c>
      <c r="AS533">
        <v>0.21</v>
      </c>
      <c r="AT533">
        <v>-0.35</v>
      </c>
      <c r="AU533">
        <v>-0.4</v>
      </c>
      <c r="AV533">
        <v>0.09</v>
      </c>
      <c r="AW533">
        <v>-0.12</v>
      </c>
      <c r="AX533">
        <v>3.82</v>
      </c>
      <c r="AY533">
        <v>3.08</v>
      </c>
      <c r="AZ533">
        <v>1.69</v>
      </c>
      <c r="BA533">
        <v>0.72</v>
      </c>
      <c r="BB533">
        <v>1.41</v>
      </c>
      <c r="BC533">
        <v>0.22</v>
      </c>
      <c r="BD533">
        <v>1.2</v>
      </c>
      <c r="BE533">
        <v>-0.05</v>
      </c>
      <c r="BF533">
        <v>4.66</v>
      </c>
      <c r="BG533" t="s">
        <v>426</v>
      </c>
    </row>
    <row r="534" spans="1:59" x14ac:dyDescent="0.25">
      <c r="A534" t="s">
        <v>77</v>
      </c>
      <c r="B534">
        <v>146</v>
      </c>
      <c r="C534" t="s">
        <v>78</v>
      </c>
      <c r="D534" t="s">
        <v>15</v>
      </c>
      <c r="E534" t="s">
        <v>462</v>
      </c>
      <c r="F534">
        <v>3.66</v>
      </c>
      <c r="G534">
        <v>3.96</v>
      </c>
      <c r="H534">
        <v>4.08</v>
      </c>
      <c r="I534">
        <v>8.52</v>
      </c>
      <c r="J534">
        <v>13.96</v>
      </c>
      <c r="K534">
        <v>1.23</v>
      </c>
      <c r="L534">
        <v>-1.05</v>
      </c>
      <c r="M534">
        <v>-0.08</v>
      </c>
      <c r="N534">
        <v>-1.36</v>
      </c>
      <c r="O534">
        <v>1.91</v>
      </c>
      <c r="P534">
        <v>4.47</v>
      </c>
      <c r="Q534">
        <v>5.61</v>
      </c>
      <c r="R534">
        <v>3.67</v>
      </c>
      <c r="S534">
        <v>1.1299999999999999</v>
      </c>
      <c r="T534">
        <v>2.93</v>
      </c>
      <c r="U534">
        <v>2.02</v>
      </c>
      <c r="V534">
        <v>-1.26</v>
      </c>
      <c r="W534">
        <v>-0.72</v>
      </c>
      <c r="X534">
        <v>2.14</v>
      </c>
      <c r="Y534">
        <v>3.19</v>
      </c>
      <c r="Z534">
        <v>2.33</v>
      </c>
      <c r="AA534">
        <v>1.3</v>
      </c>
      <c r="AB534">
        <v>0.73</v>
      </c>
      <c r="AC534">
        <v>0.44</v>
      </c>
      <c r="AD534">
        <v>-0.46</v>
      </c>
      <c r="AE534">
        <v>-0.09</v>
      </c>
      <c r="AF534">
        <v>-1.76</v>
      </c>
      <c r="AG534">
        <v>-0.73</v>
      </c>
      <c r="AH534">
        <v>-1.23</v>
      </c>
      <c r="AI534">
        <v>-1</v>
      </c>
      <c r="AJ534">
        <v>0.95</v>
      </c>
      <c r="AK534">
        <v>0.49</v>
      </c>
      <c r="AL534">
        <v>-0.48</v>
      </c>
      <c r="AM534">
        <v>-0.7</v>
      </c>
      <c r="AN534">
        <v>0.68</v>
      </c>
      <c r="AO534">
        <v>1.0900000000000001</v>
      </c>
      <c r="AP534">
        <v>2.0299999999999998</v>
      </c>
      <c r="AQ534">
        <v>2.31</v>
      </c>
      <c r="AR534">
        <v>3.05</v>
      </c>
      <c r="AS534">
        <v>-1.51</v>
      </c>
      <c r="AT534">
        <v>-0.16</v>
      </c>
      <c r="AU534">
        <v>-1.2</v>
      </c>
      <c r="AV534">
        <v>-0.46</v>
      </c>
      <c r="AW534">
        <v>0.19</v>
      </c>
      <c r="AX534">
        <v>-0.82</v>
      </c>
      <c r="AY534">
        <v>-3.57</v>
      </c>
      <c r="AZ534">
        <v>-1.49</v>
      </c>
      <c r="BA534">
        <v>-0.47</v>
      </c>
      <c r="BB534">
        <v>1.41</v>
      </c>
      <c r="BC534">
        <v>-0.32</v>
      </c>
      <c r="BD534">
        <v>-0.55000000000000004</v>
      </c>
      <c r="BE534">
        <v>1.22</v>
      </c>
      <c r="BF534">
        <v>4.16</v>
      </c>
      <c r="BG534" t="s">
        <v>463</v>
      </c>
    </row>
    <row r="535" spans="1:59" x14ac:dyDescent="0.25">
      <c r="A535" t="s">
        <v>373</v>
      </c>
      <c r="B535">
        <v>111</v>
      </c>
      <c r="C535" t="s">
        <v>374</v>
      </c>
      <c r="D535" t="s">
        <v>15</v>
      </c>
      <c r="E535" t="s">
        <v>425</v>
      </c>
      <c r="F535">
        <v>5.4</v>
      </c>
      <c r="G535">
        <v>3.07</v>
      </c>
      <c r="H535">
        <v>4.13</v>
      </c>
      <c r="I535">
        <v>13.29</v>
      </c>
      <c r="J535">
        <v>13.76</v>
      </c>
      <c r="K535">
        <v>8.44</v>
      </c>
      <c r="L535">
        <v>3.09</v>
      </c>
      <c r="M535">
        <v>5.96</v>
      </c>
      <c r="N535">
        <v>9.77</v>
      </c>
      <c r="O535">
        <v>10.71</v>
      </c>
      <c r="P535">
        <v>8.56</v>
      </c>
      <c r="Q535">
        <v>7.77</v>
      </c>
      <c r="R535">
        <v>4.07</v>
      </c>
      <c r="S535">
        <v>2.23</v>
      </c>
      <c r="T535">
        <v>3.76</v>
      </c>
      <c r="U535">
        <v>2.33</v>
      </c>
      <c r="V535">
        <v>3.26</v>
      </c>
      <c r="W535">
        <v>4.07</v>
      </c>
      <c r="X535">
        <v>4.13</v>
      </c>
      <c r="Y535">
        <v>5.67</v>
      </c>
      <c r="Z535">
        <v>5.76</v>
      </c>
      <c r="AA535">
        <v>3.56</v>
      </c>
      <c r="AB535">
        <v>1.38</v>
      </c>
      <c r="AC535">
        <v>2.09</v>
      </c>
      <c r="AD535">
        <v>2.3199999999999998</v>
      </c>
      <c r="AE535">
        <v>2.76</v>
      </c>
      <c r="AF535">
        <v>3.25</v>
      </c>
      <c r="AG535">
        <v>2.62</v>
      </c>
      <c r="AH535">
        <v>2.12</v>
      </c>
      <c r="AI535">
        <v>2.15</v>
      </c>
      <c r="AJ535">
        <v>2.31</v>
      </c>
      <c r="AK535">
        <v>3.09</v>
      </c>
      <c r="AL535">
        <v>1.84</v>
      </c>
      <c r="AM535">
        <v>2.14</v>
      </c>
      <c r="AN535">
        <v>3.37</v>
      </c>
      <c r="AO535">
        <v>2.4300000000000002</v>
      </c>
      <c r="AP535">
        <v>2.35</v>
      </c>
      <c r="AQ535">
        <v>3.91</v>
      </c>
      <c r="AR535">
        <v>5.37</v>
      </c>
      <c r="AS535">
        <v>1.88</v>
      </c>
      <c r="AT535">
        <v>0.79</v>
      </c>
      <c r="AU535">
        <v>3.58</v>
      </c>
      <c r="AV535">
        <v>2.5499999999999998</v>
      </c>
      <c r="AW535">
        <v>1.41</v>
      </c>
      <c r="AX535">
        <v>2.31</v>
      </c>
      <c r="AY535">
        <v>1.8</v>
      </c>
      <c r="AZ535">
        <v>0.34</v>
      </c>
      <c r="BA535">
        <v>0.88</v>
      </c>
      <c r="BB535">
        <v>1.4</v>
      </c>
      <c r="BC535">
        <v>0.89</v>
      </c>
      <c r="BD535">
        <v>3.51</v>
      </c>
      <c r="BE535">
        <v>3.47</v>
      </c>
      <c r="BF535">
        <v>11.35</v>
      </c>
      <c r="BG535" t="s">
        <v>426</v>
      </c>
    </row>
    <row r="536" spans="1:59" x14ac:dyDescent="0.25">
      <c r="A536" t="s">
        <v>233</v>
      </c>
      <c r="B536">
        <v>556</v>
      </c>
      <c r="C536" t="s">
        <v>234</v>
      </c>
      <c r="D536" t="s">
        <v>15</v>
      </c>
      <c r="E536" t="s">
        <v>16</v>
      </c>
      <c r="F536">
        <v>4.32</v>
      </c>
      <c r="G536">
        <v>5.62</v>
      </c>
      <c r="H536">
        <v>5.49</v>
      </c>
      <c r="I536">
        <v>10.029999999999999</v>
      </c>
      <c r="J536">
        <v>18.34</v>
      </c>
      <c r="K536">
        <v>18.34</v>
      </c>
      <c r="L536">
        <v>31.4</v>
      </c>
      <c r="M536">
        <v>-0.76</v>
      </c>
      <c r="N536">
        <v>13.88</v>
      </c>
      <c r="O536">
        <v>20</v>
      </c>
      <c r="P536">
        <v>27.88</v>
      </c>
      <c r="Q536">
        <v>11.1</v>
      </c>
      <c r="R536">
        <v>-0.81</v>
      </c>
      <c r="S536">
        <v>9.89</v>
      </c>
      <c r="T536">
        <v>0.99</v>
      </c>
      <c r="U536">
        <v>-9.16</v>
      </c>
      <c r="V536">
        <v>9.1</v>
      </c>
      <c r="W536">
        <v>11.7</v>
      </c>
      <c r="X536">
        <v>6.48</v>
      </c>
      <c r="Y536">
        <v>7.16</v>
      </c>
      <c r="Z536">
        <v>15.54</v>
      </c>
      <c r="AA536">
        <v>12.5</v>
      </c>
      <c r="AB536">
        <v>16.86</v>
      </c>
      <c r="AC536">
        <v>20.13</v>
      </c>
      <c r="AD536">
        <v>3.39</v>
      </c>
      <c r="AE536">
        <v>5.49</v>
      </c>
      <c r="AF536">
        <v>6.24</v>
      </c>
      <c r="AG536">
        <v>7.58</v>
      </c>
      <c r="AH536">
        <v>-1.41</v>
      </c>
      <c r="AI536">
        <v>2.96</v>
      </c>
      <c r="AJ536">
        <v>-1.18</v>
      </c>
      <c r="AK536">
        <v>0.67</v>
      </c>
      <c r="AL536">
        <v>0.93</v>
      </c>
      <c r="AM536">
        <v>-2.8</v>
      </c>
      <c r="AN536">
        <v>6.34</v>
      </c>
      <c r="AO536">
        <v>2.46</v>
      </c>
      <c r="AP536">
        <v>3.5</v>
      </c>
      <c r="AQ536">
        <v>6.8</v>
      </c>
      <c r="AR536">
        <v>12.03</v>
      </c>
      <c r="AS536">
        <v>4.55</v>
      </c>
      <c r="AT536">
        <v>6.16</v>
      </c>
      <c r="AU536">
        <v>11.26</v>
      </c>
      <c r="AV536">
        <v>10.89</v>
      </c>
      <c r="AW536">
        <v>3.8</v>
      </c>
      <c r="AX536">
        <v>2.12</v>
      </c>
      <c r="AY536">
        <v>1.89</v>
      </c>
      <c r="AZ536">
        <v>0.8</v>
      </c>
      <c r="BA536">
        <v>2.27</v>
      </c>
      <c r="BB536">
        <v>1.37</v>
      </c>
      <c r="BC536">
        <v>1.31</v>
      </c>
      <c r="BD536">
        <v>-1.37</v>
      </c>
      <c r="BE536">
        <v>0.54</v>
      </c>
      <c r="BF536">
        <v>2.1800000000000002</v>
      </c>
      <c r="BG536" t="s">
        <v>17</v>
      </c>
    </row>
    <row r="537" spans="1:59" x14ac:dyDescent="0.25">
      <c r="A537" t="s">
        <v>308</v>
      </c>
      <c r="B537">
        <v>714</v>
      </c>
      <c r="C537" t="s">
        <v>309</v>
      </c>
      <c r="D537" t="s">
        <v>15</v>
      </c>
      <c r="E537" t="s">
        <v>16</v>
      </c>
      <c r="F537">
        <v>0.51</v>
      </c>
      <c r="G537">
        <v>0.49</v>
      </c>
      <c r="H537">
        <v>3.09</v>
      </c>
      <c r="I537">
        <v>9.3699999999999992</v>
      </c>
      <c r="J537">
        <v>31.09</v>
      </c>
      <c r="K537">
        <v>30.23</v>
      </c>
      <c r="L537">
        <v>7.17</v>
      </c>
      <c r="M537">
        <v>13.66</v>
      </c>
      <c r="N537">
        <v>13.27</v>
      </c>
      <c r="O537">
        <v>15.67</v>
      </c>
      <c r="P537">
        <v>7.2</v>
      </c>
      <c r="Q537">
        <v>6.44</v>
      </c>
      <c r="R537">
        <v>12.61</v>
      </c>
      <c r="S537">
        <v>6.63</v>
      </c>
      <c r="T537">
        <v>5.36</v>
      </c>
      <c r="U537">
        <v>1.73</v>
      </c>
      <c r="V537">
        <v>-1.1000000000000001</v>
      </c>
      <c r="W537">
        <v>4.1500000000000004</v>
      </c>
      <c r="X537">
        <v>2.91</v>
      </c>
      <c r="Y537">
        <v>1.04</v>
      </c>
      <c r="Z537">
        <v>4.2</v>
      </c>
      <c r="AA537">
        <v>19.600000000000001</v>
      </c>
      <c r="AB537">
        <v>9.5</v>
      </c>
      <c r="AC537">
        <v>12.47</v>
      </c>
      <c r="AD537">
        <v>21</v>
      </c>
      <c r="AE537">
        <v>55.97</v>
      </c>
      <c r="AF537">
        <v>13.19</v>
      </c>
      <c r="AG537">
        <v>11.76</v>
      </c>
      <c r="AH537">
        <v>6.46</v>
      </c>
      <c r="AI537">
        <v>-2.42</v>
      </c>
      <c r="AJ537">
        <v>3.91</v>
      </c>
      <c r="AK537">
        <v>3.36</v>
      </c>
      <c r="AL537">
        <v>1.98</v>
      </c>
      <c r="AM537">
        <v>7.45</v>
      </c>
      <c r="AN537">
        <v>11.98</v>
      </c>
      <c r="AO537">
        <v>9.1199999999999992</v>
      </c>
      <c r="AP537">
        <v>8.83</v>
      </c>
      <c r="AQ537">
        <v>9.08</v>
      </c>
      <c r="AR537">
        <v>15.44</v>
      </c>
      <c r="AS537">
        <v>10.35</v>
      </c>
      <c r="AT537">
        <v>2.31</v>
      </c>
      <c r="AU537">
        <v>5.67</v>
      </c>
      <c r="AV537">
        <v>6.29</v>
      </c>
      <c r="AW537">
        <v>4.22</v>
      </c>
      <c r="AX537">
        <v>1.78</v>
      </c>
      <c r="AY537">
        <v>2.5099999999999998</v>
      </c>
      <c r="AZ537">
        <v>5.72</v>
      </c>
      <c r="BA537">
        <v>4.84</v>
      </c>
      <c r="BB537">
        <v>1.36</v>
      </c>
      <c r="BC537">
        <v>2.4300000000000002</v>
      </c>
      <c r="BD537">
        <v>9.85</v>
      </c>
      <c r="BE537">
        <v>-0.39</v>
      </c>
      <c r="BF537">
        <v>17.7</v>
      </c>
      <c r="BG537" t="s">
        <v>17</v>
      </c>
    </row>
    <row r="538" spans="1:59" x14ac:dyDescent="0.25">
      <c r="A538" t="s">
        <v>77</v>
      </c>
      <c r="B538">
        <v>146</v>
      </c>
      <c r="C538" t="s">
        <v>78</v>
      </c>
      <c r="D538" t="s">
        <v>15</v>
      </c>
      <c r="E538" t="s">
        <v>416</v>
      </c>
      <c r="F538">
        <v>10.6</v>
      </c>
      <c r="G538">
        <v>9.3000000000000007</v>
      </c>
      <c r="H538">
        <v>-1.6</v>
      </c>
      <c r="I538">
        <v>16.899999999999999</v>
      </c>
      <c r="J538">
        <v>21.6</v>
      </c>
      <c r="K538">
        <v>0.5</v>
      </c>
      <c r="L538">
        <v>3.2</v>
      </c>
      <c r="M538">
        <v>-0.2</v>
      </c>
      <c r="N538">
        <v>-5.7</v>
      </c>
      <c r="O538">
        <v>35.299999999999997</v>
      </c>
      <c r="P538">
        <v>6.4</v>
      </c>
      <c r="Q538">
        <v>9.6</v>
      </c>
      <c r="R538">
        <v>1.3</v>
      </c>
      <c r="S538">
        <v>-3.7</v>
      </c>
      <c r="T538">
        <v>2.83</v>
      </c>
      <c r="U538">
        <v>3.49</v>
      </c>
      <c r="V538">
        <v>-1.93</v>
      </c>
      <c r="W538">
        <v>1.42</v>
      </c>
      <c r="X538">
        <v>1.68</v>
      </c>
      <c r="Y538">
        <v>4.5999999999999996</v>
      </c>
      <c r="Z538">
        <v>8.3800000000000008</v>
      </c>
      <c r="AA538">
        <v>8.9</v>
      </c>
      <c r="AB538">
        <v>5.68</v>
      </c>
      <c r="AC538">
        <v>4.6500000000000004</v>
      </c>
      <c r="AD538">
        <v>0.25</v>
      </c>
      <c r="AE538">
        <v>1.69</v>
      </c>
      <c r="AF538">
        <v>1.85</v>
      </c>
      <c r="AG538">
        <v>0.78</v>
      </c>
      <c r="AH538">
        <v>-0.74</v>
      </c>
      <c r="AI538">
        <v>0.99</v>
      </c>
      <c r="AJ538">
        <v>3.61</v>
      </c>
      <c r="AK538">
        <v>2.25</v>
      </c>
      <c r="AL538">
        <v>0.09</v>
      </c>
      <c r="AM538">
        <v>0.43</v>
      </c>
      <c r="AN538">
        <v>1.62</v>
      </c>
      <c r="AO538">
        <v>2.97</v>
      </c>
      <c r="AP538">
        <v>2.75</v>
      </c>
      <c r="AQ538">
        <v>2.13</v>
      </c>
      <c r="AR538">
        <v>4.87</v>
      </c>
      <c r="AS538">
        <v>-1.1499999999999999</v>
      </c>
      <c r="AT538">
        <v>2.44</v>
      </c>
      <c r="AU538">
        <v>2.4</v>
      </c>
      <c r="AV538">
        <v>0.83</v>
      </c>
      <c r="AW538">
        <v>0.12</v>
      </c>
      <c r="AX538">
        <v>1.04</v>
      </c>
      <c r="AY538">
        <v>-0.64</v>
      </c>
      <c r="AZ538">
        <v>-0.06</v>
      </c>
      <c r="BA538">
        <v>1.21</v>
      </c>
      <c r="BB538">
        <v>1.35</v>
      </c>
      <c r="BC538">
        <v>-0.62</v>
      </c>
      <c r="BD538">
        <v>-0.2</v>
      </c>
      <c r="BE538">
        <v>8.58</v>
      </c>
      <c r="BF538">
        <v>22.99</v>
      </c>
      <c r="BG538" t="s">
        <v>418</v>
      </c>
    </row>
    <row r="539" spans="1:59" x14ac:dyDescent="0.25">
      <c r="A539" t="s">
        <v>461</v>
      </c>
      <c r="B539">
        <v>967</v>
      </c>
      <c r="C539" t="s">
        <v>399</v>
      </c>
      <c r="D539" t="s">
        <v>15</v>
      </c>
      <c r="E539" t="s">
        <v>462</v>
      </c>
      <c r="AT539">
        <v>4.0599999999999996</v>
      </c>
      <c r="AU539">
        <v>4.55</v>
      </c>
      <c r="AV539">
        <v>1.91</v>
      </c>
      <c r="AW539">
        <v>2.39</v>
      </c>
      <c r="AX539">
        <v>1.63</v>
      </c>
      <c r="AY539">
        <v>2.66</v>
      </c>
      <c r="AZ539">
        <v>-7.0000000000000007E-2</v>
      </c>
      <c r="BA539">
        <v>0.59</v>
      </c>
      <c r="BB539">
        <v>1.35</v>
      </c>
      <c r="BC539">
        <v>0.93</v>
      </c>
      <c r="BD539">
        <v>-0.57999999999999996</v>
      </c>
      <c r="BE539">
        <v>4.92</v>
      </c>
      <c r="BG539" t="s">
        <v>463</v>
      </c>
    </row>
    <row r="540" spans="1:59" x14ac:dyDescent="0.25">
      <c r="A540" t="s">
        <v>406</v>
      </c>
      <c r="B540">
        <v>687</v>
      </c>
      <c r="C540" t="s">
        <v>407</v>
      </c>
      <c r="D540" t="s">
        <v>15</v>
      </c>
      <c r="E540" t="s">
        <v>16</v>
      </c>
      <c r="AD540">
        <v>2.89</v>
      </c>
      <c r="AE540">
        <v>1.35</v>
      </c>
      <c r="AF540">
        <v>1.41</v>
      </c>
      <c r="AG540">
        <v>1.99</v>
      </c>
      <c r="AH540">
        <v>1.1200000000000001</v>
      </c>
      <c r="AI540">
        <v>0.23</v>
      </c>
      <c r="AJ540">
        <v>1.54</v>
      </c>
      <c r="AK540">
        <v>2.3199999999999998</v>
      </c>
      <c r="AL540">
        <v>1.81</v>
      </c>
      <c r="AM540">
        <v>1.1100000000000001</v>
      </c>
      <c r="AN540">
        <v>0.84</v>
      </c>
      <c r="AO540">
        <v>1.23</v>
      </c>
      <c r="AP540">
        <v>2.95</v>
      </c>
      <c r="AQ540">
        <v>0.98</v>
      </c>
      <c r="AR540">
        <v>2.95</v>
      </c>
      <c r="AS540">
        <v>0.93</v>
      </c>
      <c r="AT540">
        <v>2.7</v>
      </c>
      <c r="AU540">
        <v>2.4300000000000002</v>
      </c>
      <c r="AV540">
        <v>1.75</v>
      </c>
      <c r="AW540">
        <v>1.28</v>
      </c>
      <c r="AX540">
        <v>0.18</v>
      </c>
      <c r="AY540">
        <v>0.56999999999999995</v>
      </c>
      <c r="AZ540">
        <v>0.57999999999999996</v>
      </c>
      <c r="BA540">
        <v>1.38</v>
      </c>
      <c r="BB540">
        <v>1.33</v>
      </c>
      <c r="BC540">
        <v>0.25</v>
      </c>
      <c r="BD540">
        <v>-0.53</v>
      </c>
      <c r="BE540">
        <v>0.62</v>
      </c>
      <c r="BG540" t="s">
        <v>397</v>
      </c>
    </row>
    <row r="541" spans="1:59" x14ac:dyDescent="0.25">
      <c r="A541" t="s">
        <v>196</v>
      </c>
      <c r="B541">
        <v>522</v>
      </c>
      <c r="C541" t="s">
        <v>197</v>
      </c>
      <c r="D541" t="s">
        <v>15</v>
      </c>
      <c r="E541" t="s">
        <v>416</v>
      </c>
      <c r="AL541">
        <v>0.3</v>
      </c>
      <c r="AM541">
        <v>0</v>
      </c>
      <c r="AN541">
        <v>0.1</v>
      </c>
      <c r="AO541">
        <v>10.1</v>
      </c>
      <c r="AP541">
        <v>12</v>
      </c>
      <c r="AQ541">
        <v>8.3000000000000007</v>
      </c>
      <c r="AR541">
        <v>20</v>
      </c>
      <c r="AS541">
        <v>14.61</v>
      </c>
      <c r="AT541">
        <v>2.84</v>
      </c>
      <c r="AU541">
        <v>3.74</v>
      </c>
      <c r="AV541">
        <v>2.27</v>
      </c>
      <c r="AW541">
        <v>0.64</v>
      </c>
      <c r="AX541">
        <v>2.78</v>
      </c>
      <c r="AY541">
        <v>-3.5</v>
      </c>
      <c r="AZ541">
        <v>-1.24</v>
      </c>
      <c r="BA541">
        <v>-0.15</v>
      </c>
      <c r="BB541">
        <v>1.33</v>
      </c>
      <c r="BC541">
        <v>1.28</v>
      </c>
      <c r="BD541">
        <v>1.0900000000000001</v>
      </c>
      <c r="BE541">
        <v>2.95</v>
      </c>
      <c r="BF541">
        <v>7.05</v>
      </c>
      <c r="BG541" t="s">
        <v>419</v>
      </c>
    </row>
    <row r="542" spans="1:59" x14ac:dyDescent="0.25">
      <c r="A542" t="s">
        <v>284</v>
      </c>
      <c r="B542">
        <v>293</v>
      </c>
      <c r="C542" t="s">
        <v>285</v>
      </c>
      <c r="D542" t="s">
        <v>15</v>
      </c>
      <c r="E542" t="s">
        <v>16</v>
      </c>
      <c r="F542">
        <v>5.03</v>
      </c>
      <c r="G542">
        <v>6.79</v>
      </c>
      <c r="H542">
        <v>7.22</v>
      </c>
      <c r="I542">
        <v>9.49</v>
      </c>
      <c r="J542">
        <v>16.89</v>
      </c>
      <c r="K542">
        <v>23.62</v>
      </c>
      <c r="L542">
        <v>33.479999999999997</v>
      </c>
      <c r="M542">
        <v>38.049999999999997</v>
      </c>
      <c r="N542">
        <v>57.85</v>
      </c>
      <c r="O542">
        <v>66.69</v>
      </c>
      <c r="P542">
        <v>59.15</v>
      </c>
      <c r="Q542">
        <v>75.430000000000007</v>
      </c>
      <c r="R542">
        <v>64.459999999999994</v>
      </c>
      <c r="S542">
        <v>111.15</v>
      </c>
      <c r="T542">
        <v>110.21</v>
      </c>
      <c r="U542">
        <v>163.4</v>
      </c>
      <c r="V542">
        <v>77.92</v>
      </c>
      <c r="W542">
        <v>75</v>
      </c>
      <c r="X542">
        <v>576.19000000000005</v>
      </c>
      <c r="Y542">
        <v>3407.75</v>
      </c>
      <c r="Z542">
        <v>7356.82</v>
      </c>
      <c r="AA542">
        <v>424.59</v>
      </c>
      <c r="AB542">
        <v>74.069999999999993</v>
      </c>
      <c r="AC542">
        <v>48.53</v>
      </c>
      <c r="AD542">
        <v>23.75</v>
      </c>
      <c r="AE542">
        <v>11.03</v>
      </c>
      <c r="AF542">
        <v>11.49</v>
      </c>
      <c r="AG542">
        <v>8.5399999999999991</v>
      </c>
      <c r="AH542">
        <v>7.25</v>
      </c>
      <c r="AI542">
        <v>3.47</v>
      </c>
      <c r="AJ542">
        <v>3.76</v>
      </c>
      <c r="AK542">
        <v>1.98</v>
      </c>
      <c r="AL542">
        <v>0.2</v>
      </c>
      <c r="AM542">
        <v>2.2599999999999998</v>
      </c>
      <c r="AN542">
        <v>3.66</v>
      </c>
      <c r="AO542">
        <v>1.61</v>
      </c>
      <c r="AP542">
        <v>2</v>
      </c>
      <c r="AQ542">
        <v>1.78</v>
      </c>
      <c r="AR542">
        <v>5.79</v>
      </c>
      <c r="AS542">
        <v>2.93</v>
      </c>
      <c r="AT542">
        <v>1.53</v>
      </c>
      <c r="AU542">
        <v>3.37</v>
      </c>
      <c r="AV542">
        <v>3.66</v>
      </c>
      <c r="AW542">
        <v>2.81</v>
      </c>
      <c r="AX542">
        <v>3.25</v>
      </c>
      <c r="AY542">
        <v>3.55</v>
      </c>
      <c r="AZ542">
        <v>3.59</v>
      </c>
      <c r="BA542">
        <v>2.8</v>
      </c>
      <c r="BB542">
        <v>1.32</v>
      </c>
      <c r="BC542">
        <v>2.14</v>
      </c>
      <c r="BD542">
        <v>1.83</v>
      </c>
      <c r="BE542">
        <v>4.2699999999999996</v>
      </c>
      <c r="BF542">
        <v>7.88</v>
      </c>
      <c r="BG542" t="s">
        <v>17</v>
      </c>
    </row>
    <row r="543" spans="1:59" x14ac:dyDescent="0.25">
      <c r="A543" t="s">
        <v>404</v>
      </c>
      <c r="B543">
        <v>664</v>
      </c>
      <c r="C543" t="s">
        <v>405</v>
      </c>
      <c r="D543" t="s">
        <v>15</v>
      </c>
      <c r="E543" t="s">
        <v>16</v>
      </c>
      <c r="AK543">
        <v>4.75</v>
      </c>
      <c r="AL543">
        <v>3.98</v>
      </c>
      <c r="AM543">
        <v>1.1599999999999999</v>
      </c>
      <c r="AN543">
        <v>3.1</v>
      </c>
      <c r="AO543">
        <v>2.67</v>
      </c>
      <c r="AP543">
        <v>1.93</v>
      </c>
      <c r="AQ543">
        <v>2.71</v>
      </c>
      <c r="AR543">
        <v>4.9000000000000004</v>
      </c>
      <c r="AS543">
        <v>2.79</v>
      </c>
      <c r="AT543">
        <v>2.09</v>
      </c>
      <c r="AU543">
        <v>3.67</v>
      </c>
      <c r="AV543">
        <v>4.7699999999999996</v>
      </c>
      <c r="AW543">
        <v>0.87</v>
      </c>
      <c r="AX543">
        <v>-0.38</v>
      </c>
      <c r="AY543">
        <v>-1.1499999999999999</v>
      </c>
      <c r="AZ543">
        <v>-0.25</v>
      </c>
      <c r="BA543">
        <v>1.19</v>
      </c>
      <c r="BB543">
        <v>1.31</v>
      </c>
      <c r="BC543">
        <v>-1.07</v>
      </c>
      <c r="BD543">
        <v>-1.89</v>
      </c>
      <c r="BE543">
        <v>1.67</v>
      </c>
      <c r="BG543" t="s">
        <v>397</v>
      </c>
    </row>
    <row r="544" spans="1:59" x14ac:dyDescent="0.25">
      <c r="A544" t="s">
        <v>103</v>
      </c>
      <c r="B544">
        <v>935</v>
      </c>
      <c r="C544" t="s">
        <v>104</v>
      </c>
      <c r="D544" t="s">
        <v>15</v>
      </c>
      <c r="E544" t="s">
        <v>425</v>
      </c>
      <c r="F544">
        <v>0.2</v>
      </c>
      <c r="G544">
        <v>-0.4</v>
      </c>
      <c r="H544">
        <v>-0.2</v>
      </c>
      <c r="I544">
        <v>0.1</v>
      </c>
      <c r="J544">
        <v>0.2</v>
      </c>
      <c r="K544">
        <v>-0.1</v>
      </c>
      <c r="L544">
        <v>1.2</v>
      </c>
      <c r="M544">
        <v>1.4</v>
      </c>
      <c r="N544">
        <v>1.9</v>
      </c>
      <c r="O544">
        <v>1.4</v>
      </c>
      <c r="P544">
        <v>1.4</v>
      </c>
      <c r="Q544">
        <v>1.4</v>
      </c>
      <c r="R544">
        <v>9.4</v>
      </c>
      <c r="S544">
        <v>0.6</v>
      </c>
      <c r="T544">
        <v>0.6</v>
      </c>
      <c r="U544">
        <v>2.6</v>
      </c>
      <c r="V544">
        <v>0.4</v>
      </c>
      <c r="W544">
        <v>0.2</v>
      </c>
      <c r="X544">
        <v>-0.3</v>
      </c>
      <c r="Y544">
        <v>0.1</v>
      </c>
      <c r="Z544">
        <v>11.1</v>
      </c>
      <c r="AA544">
        <v>45.2</v>
      </c>
      <c r="AB544">
        <v>9.56</v>
      </c>
      <c r="AC544">
        <v>16.12</v>
      </c>
      <c r="AD544">
        <v>10.1</v>
      </c>
      <c r="AE544">
        <v>11.13</v>
      </c>
      <c r="AF544">
        <v>7.97</v>
      </c>
      <c r="AG544">
        <v>4.3899999999999997</v>
      </c>
      <c r="AH544">
        <v>4.42</v>
      </c>
      <c r="AI544">
        <v>-5.53</v>
      </c>
      <c r="AJ544">
        <v>0.99</v>
      </c>
      <c r="AK544">
        <v>5.07</v>
      </c>
      <c r="AL544">
        <v>-1.94</v>
      </c>
      <c r="AM544">
        <v>-2.1800000000000002</v>
      </c>
      <c r="AN544">
        <v>3.41</v>
      </c>
      <c r="AO544">
        <v>-0.25</v>
      </c>
      <c r="AP544">
        <v>0.86</v>
      </c>
      <c r="AQ544">
        <v>4.74</v>
      </c>
      <c r="AR544">
        <v>8.11</v>
      </c>
      <c r="AS544">
        <v>-3.97</v>
      </c>
      <c r="AT544">
        <v>1.47</v>
      </c>
      <c r="AU544">
        <v>4.63</v>
      </c>
      <c r="AV544">
        <v>6.91</v>
      </c>
      <c r="AW544">
        <v>4.91</v>
      </c>
      <c r="AX544">
        <v>2.02</v>
      </c>
      <c r="AY544">
        <v>-1.1000000000000001</v>
      </c>
      <c r="AZ544">
        <v>-0.93</v>
      </c>
      <c r="BA544">
        <v>5.18</v>
      </c>
      <c r="BB544">
        <v>1.31</v>
      </c>
      <c r="BC544">
        <v>2.82</v>
      </c>
      <c r="BD544">
        <v>4.54</v>
      </c>
      <c r="BE544">
        <v>0.8</v>
      </c>
      <c r="BF544">
        <v>15.89</v>
      </c>
      <c r="BG544" t="s">
        <v>426</v>
      </c>
    </row>
    <row r="545" spans="1:59" x14ac:dyDescent="0.25">
      <c r="A545" t="s">
        <v>40</v>
      </c>
      <c r="B545">
        <v>124</v>
      </c>
      <c r="C545" t="s">
        <v>41</v>
      </c>
      <c r="D545" t="s">
        <v>15</v>
      </c>
      <c r="E545" t="s">
        <v>441</v>
      </c>
      <c r="F545">
        <v>5.2939999999999996</v>
      </c>
      <c r="G545">
        <v>1.03</v>
      </c>
      <c r="H545">
        <v>1.64</v>
      </c>
      <c r="I545">
        <v>18.25</v>
      </c>
      <c r="J545">
        <v>-3.59</v>
      </c>
      <c r="K545">
        <v>-6.48</v>
      </c>
      <c r="L545">
        <v>5.99</v>
      </c>
      <c r="M545">
        <v>7.96</v>
      </c>
      <c r="N545">
        <v>6.15</v>
      </c>
      <c r="O545">
        <v>4.17</v>
      </c>
      <c r="P545">
        <v>-9.19</v>
      </c>
      <c r="Q545">
        <v>22.97</v>
      </c>
      <c r="R545">
        <v>7.12</v>
      </c>
      <c r="S545">
        <v>8.3699999999999992</v>
      </c>
      <c r="T545">
        <v>6.09</v>
      </c>
      <c r="U545">
        <v>11.8</v>
      </c>
      <c r="V545">
        <v>5.72</v>
      </c>
      <c r="W545">
        <v>3.74</v>
      </c>
      <c r="X545">
        <v>2.29</v>
      </c>
      <c r="Y545">
        <v>2.62</v>
      </c>
      <c r="Z545">
        <v>2.87</v>
      </c>
      <c r="AA545">
        <v>4.2</v>
      </c>
      <c r="AB545">
        <v>3.55</v>
      </c>
      <c r="AC545">
        <v>3.49</v>
      </c>
      <c r="AD545">
        <v>2.66</v>
      </c>
      <c r="AE545">
        <v>1.76</v>
      </c>
      <c r="AF545">
        <v>1.88</v>
      </c>
      <c r="AG545">
        <v>-5.34</v>
      </c>
      <c r="AH545">
        <v>1.76</v>
      </c>
      <c r="AI545">
        <v>1.31</v>
      </c>
      <c r="AJ545">
        <v>1.83</v>
      </c>
      <c r="AK545">
        <v>2.15</v>
      </c>
      <c r="AL545">
        <v>-8.18</v>
      </c>
      <c r="AM545">
        <v>24.44</v>
      </c>
      <c r="AN545">
        <v>1.87</v>
      </c>
      <c r="AO545">
        <v>2.14</v>
      </c>
      <c r="AP545">
        <v>0.61</v>
      </c>
      <c r="AQ545">
        <v>1.63</v>
      </c>
      <c r="AR545">
        <v>1.94</v>
      </c>
      <c r="AS545">
        <v>1.94</v>
      </c>
      <c r="AT545">
        <v>1.4</v>
      </c>
      <c r="AU545">
        <v>1.81</v>
      </c>
      <c r="AV545">
        <v>2.2400000000000002</v>
      </c>
      <c r="AW545">
        <v>1.35</v>
      </c>
      <c r="AX545">
        <v>1.57</v>
      </c>
      <c r="AY545">
        <v>1.37</v>
      </c>
      <c r="AZ545">
        <v>1.96</v>
      </c>
      <c r="BA545">
        <v>1.52</v>
      </c>
      <c r="BB545">
        <v>1.31</v>
      </c>
      <c r="BC545">
        <v>3.77</v>
      </c>
      <c r="BD545">
        <v>1.48</v>
      </c>
      <c r="BE545">
        <v>1.61</v>
      </c>
      <c r="BF545">
        <v>4.42</v>
      </c>
      <c r="BG545" t="s">
        <v>442</v>
      </c>
    </row>
    <row r="546" spans="1:59" x14ac:dyDescent="0.25">
      <c r="A546" t="s">
        <v>105</v>
      </c>
      <c r="B546">
        <v>134</v>
      </c>
      <c r="C546" t="s">
        <v>5</v>
      </c>
      <c r="D546" t="s">
        <v>15</v>
      </c>
      <c r="E546" t="s">
        <v>441</v>
      </c>
      <c r="F546">
        <v>3.631961</v>
      </c>
      <c r="G546">
        <v>5.52</v>
      </c>
      <c r="H546">
        <v>5.49</v>
      </c>
      <c r="I546">
        <v>6.39</v>
      </c>
      <c r="J546">
        <v>6.82</v>
      </c>
      <c r="K546">
        <v>5.72</v>
      </c>
      <c r="L546">
        <v>3.99</v>
      </c>
      <c r="M546">
        <v>3.71</v>
      </c>
      <c r="N546">
        <v>3</v>
      </c>
      <c r="O546">
        <v>3.31</v>
      </c>
      <c r="P546">
        <v>5.28</v>
      </c>
      <c r="Q546">
        <v>5.77</v>
      </c>
      <c r="R546">
        <v>4.79</v>
      </c>
      <c r="S546">
        <v>3.83</v>
      </c>
      <c r="T546">
        <v>2.4900000000000002</v>
      </c>
      <c r="U546">
        <v>2.14</v>
      </c>
      <c r="V546">
        <v>0.84</v>
      </c>
      <c r="W546">
        <v>1.21</v>
      </c>
      <c r="X546">
        <v>1.79</v>
      </c>
      <c r="Y546">
        <v>2.71</v>
      </c>
      <c r="Z546">
        <v>2.5299999999999998</v>
      </c>
      <c r="AA546">
        <v>3.86</v>
      </c>
      <c r="AB546">
        <v>5.63</v>
      </c>
      <c r="AC546">
        <v>5.43</v>
      </c>
      <c r="AD546">
        <v>2.8</v>
      </c>
      <c r="AE546">
        <v>2.02</v>
      </c>
      <c r="AF546">
        <v>1.61</v>
      </c>
      <c r="AG546">
        <v>1.96</v>
      </c>
      <c r="AH546">
        <v>1.21</v>
      </c>
      <c r="AI546">
        <v>0.62</v>
      </c>
      <c r="AJ546">
        <v>0.83</v>
      </c>
      <c r="AK546">
        <v>0.83</v>
      </c>
      <c r="AL546">
        <v>1.56</v>
      </c>
      <c r="AM546">
        <v>0.94</v>
      </c>
      <c r="AN546">
        <v>1.71</v>
      </c>
      <c r="AO546">
        <v>1.06</v>
      </c>
      <c r="AP546">
        <v>1.1299999999999999</v>
      </c>
      <c r="AQ546">
        <v>1.94</v>
      </c>
      <c r="AR546">
        <v>1.44</v>
      </c>
      <c r="AS546">
        <v>1.27</v>
      </c>
      <c r="AT546">
        <v>0.71</v>
      </c>
      <c r="AU546">
        <v>0.92</v>
      </c>
      <c r="AV546">
        <v>1.28</v>
      </c>
      <c r="AW546">
        <v>1.26</v>
      </c>
      <c r="AX546">
        <v>1.37</v>
      </c>
      <c r="AY546">
        <v>1.67</v>
      </c>
      <c r="AZ546">
        <v>1.21</v>
      </c>
      <c r="BA546">
        <v>1.23</v>
      </c>
      <c r="BB546">
        <v>1.31</v>
      </c>
      <c r="BC546">
        <v>1.49</v>
      </c>
      <c r="BD546">
        <v>0.96</v>
      </c>
      <c r="BE546">
        <v>2.13</v>
      </c>
      <c r="BF546">
        <v>3.72</v>
      </c>
      <c r="BG546" t="s">
        <v>442</v>
      </c>
    </row>
    <row r="547" spans="1:59" x14ac:dyDescent="0.25">
      <c r="A547" t="s">
        <v>268</v>
      </c>
      <c r="B547">
        <v>138</v>
      </c>
      <c r="C547" t="s">
        <v>269</v>
      </c>
      <c r="D547" t="s">
        <v>15</v>
      </c>
      <c r="E547" t="s">
        <v>441</v>
      </c>
      <c r="F547">
        <v>3.8410120010000002</v>
      </c>
      <c r="G547">
        <v>8.4600000000000009</v>
      </c>
      <c r="H547">
        <v>8.3000000000000007</v>
      </c>
      <c r="I547">
        <v>8.2200000000000006</v>
      </c>
      <c r="J547">
        <v>9.74</v>
      </c>
      <c r="K547">
        <v>-1.63</v>
      </c>
      <c r="L547">
        <v>8.4600000000000009</v>
      </c>
      <c r="M547">
        <v>6.51</v>
      </c>
      <c r="N547">
        <v>4.79</v>
      </c>
      <c r="O547">
        <v>4.4800000000000004</v>
      </c>
      <c r="P547">
        <v>2.5</v>
      </c>
      <c r="Q547">
        <v>5.86</v>
      </c>
      <c r="R547">
        <v>5.44</v>
      </c>
      <c r="S547">
        <v>3.54</v>
      </c>
      <c r="T547">
        <v>3.2</v>
      </c>
      <c r="U547">
        <v>41.02</v>
      </c>
      <c r="V547">
        <v>1.18</v>
      </c>
      <c r="W547">
        <v>0.68</v>
      </c>
      <c r="X547">
        <v>1.05</v>
      </c>
      <c r="Y547">
        <v>1.18</v>
      </c>
      <c r="Z547">
        <v>2.11</v>
      </c>
      <c r="AA547">
        <v>2.8</v>
      </c>
      <c r="AB547">
        <v>3.72</v>
      </c>
      <c r="AC547">
        <v>34.479999999999997</v>
      </c>
      <c r="AD547">
        <v>-23.32</v>
      </c>
      <c r="AE547">
        <v>3.38</v>
      </c>
      <c r="AF547">
        <v>2.72</v>
      </c>
      <c r="AG547">
        <v>1.86</v>
      </c>
      <c r="AH547">
        <v>2.02</v>
      </c>
      <c r="AI547">
        <v>2.2599999999999998</v>
      </c>
      <c r="AJ547">
        <v>2.14</v>
      </c>
      <c r="AK547">
        <v>3.62</v>
      </c>
      <c r="AL547">
        <v>3.39</v>
      </c>
      <c r="AM547">
        <v>2.09</v>
      </c>
      <c r="AN547">
        <v>1.62</v>
      </c>
      <c r="AO547">
        <v>1.33</v>
      </c>
      <c r="AP547">
        <v>0.41</v>
      </c>
      <c r="AQ547">
        <v>1.47</v>
      </c>
      <c r="AR547">
        <v>2.2000000000000002</v>
      </c>
      <c r="AS547">
        <v>4.84</v>
      </c>
      <c r="AT547">
        <v>1.68</v>
      </c>
      <c r="AU547">
        <v>1.68</v>
      </c>
      <c r="AV547">
        <v>1.95</v>
      </c>
      <c r="AW547">
        <v>2.74</v>
      </c>
      <c r="AX547">
        <v>1.48</v>
      </c>
      <c r="AY547">
        <v>1.37</v>
      </c>
      <c r="AZ547">
        <v>32.299999999999997</v>
      </c>
      <c r="BA547">
        <v>0.95</v>
      </c>
      <c r="BB547">
        <v>1.31</v>
      </c>
      <c r="BC547">
        <v>7.17</v>
      </c>
      <c r="BD547">
        <v>2.17</v>
      </c>
      <c r="BE547">
        <v>1.92</v>
      </c>
      <c r="BF547">
        <v>4.08</v>
      </c>
      <c r="BG547" t="s">
        <v>442</v>
      </c>
    </row>
    <row r="548" spans="1:59" x14ac:dyDescent="0.25">
      <c r="A548" t="s">
        <v>116</v>
      </c>
      <c r="B548">
        <v>248</v>
      </c>
      <c r="C548" t="s">
        <v>117</v>
      </c>
      <c r="D548" t="s">
        <v>15</v>
      </c>
      <c r="E548" t="s">
        <v>462</v>
      </c>
      <c r="AI548">
        <v>66.97</v>
      </c>
      <c r="AJ548">
        <v>119.1</v>
      </c>
      <c r="AK548">
        <v>17.260000000000002</v>
      </c>
      <c r="AL548">
        <v>4.8099999999999996</v>
      </c>
      <c r="AM548">
        <v>2.91</v>
      </c>
      <c r="AN548">
        <v>5.4</v>
      </c>
      <c r="AO548">
        <v>4.22</v>
      </c>
      <c r="AP548">
        <v>3.1</v>
      </c>
      <c r="AQ548">
        <v>7.81</v>
      </c>
      <c r="AR548">
        <v>11.78</v>
      </c>
      <c r="AS548">
        <v>-0.35</v>
      </c>
      <c r="AT548">
        <v>6.11</v>
      </c>
      <c r="AU548">
        <v>5.48</v>
      </c>
      <c r="AV548">
        <v>2.84</v>
      </c>
      <c r="AW548">
        <v>1.18</v>
      </c>
      <c r="AX548">
        <v>3.86</v>
      </c>
      <c r="AY548">
        <v>1.97</v>
      </c>
      <c r="AZ548">
        <v>0.05</v>
      </c>
      <c r="BA548">
        <v>-0.66</v>
      </c>
      <c r="BB548">
        <v>1.31</v>
      </c>
      <c r="BC548">
        <v>-0.12</v>
      </c>
      <c r="BD548">
        <v>-0.96</v>
      </c>
      <c r="BE548">
        <v>0.87</v>
      </c>
      <c r="BF548">
        <v>6.79</v>
      </c>
      <c r="BG548" t="s">
        <v>463</v>
      </c>
    </row>
    <row r="549" spans="1:59" x14ac:dyDescent="0.25">
      <c r="A549" t="s">
        <v>204</v>
      </c>
      <c r="B549">
        <v>443</v>
      </c>
      <c r="C549" t="s">
        <v>205</v>
      </c>
      <c r="D549" t="s">
        <v>15</v>
      </c>
      <c r="E549" t="s">
        <v>462</v>
      </c>
      <c r="AW549">
        <v>3.42</v>
      </c>
      <c r="AX549">
        <v>2.4300000000000002</v>
      </c>
      <c r="AY549">
        <v>2.98</v>
      </c>
      <c r="AZ549">
        <v>1.27</v>
      </c>
      <c r="BA549">
        <v>3.1</v>
      </c>
      <c r="BB549">
        <v>1.31</v>
      </c>
      <c r="BC549">
        <v>0.64</v>
      </c>
      <c r="BD549">
        <v>-30.59</v>
      </c>
      <c r="BE549">
        <v>54.66</v>
      </c>
      <c r="BF549">
        <v>59.69</v>
      </c>
      <c r="BG549" t="s">
        <v>463</v>
      </c>
    </row>
    <row r="550" spans="1:59" x14ac:dyDescent="0.25">
      <c r="A550" t="s">
        <v>242</v>
      </c>
      <c r="B550">
        <v>181</v>
      </c>
      <c r="C550" t="s">
        <v>243</v>
      </c>
      <c r="D550" t="s">
        <v>15</v>
      </c>
      <c r="E550" t="s">
        <v>416</v>
      </c>
      <c r="F550">
        <v>0</v>
      </c>
      <c r="G550">
        <v>0</v>
      </c>
      <c r="H550">
        <v>0.6</v>
      </c>
      <c r="I550">
        <v>0.3</v>
      </c>
      <c r="J550">
        <v>41.6</v>
      </c>
      <c r="K550">
        <v>-11.7</v>
      </c>
      <c r="L550">
        <v>-1.6</v>
      </c>
      <c r="M550">
        <v>39.6</v>
      </c>
      <c r="N550">
        <v>0</v>
      </c>
      <c r="O550">
        <v>22.2</v>
      </c>
      <c r="P550">
        <v>29.5</v>
      </c>
      <c r="Q550">
        <v>7</v>
      </c>
      <c r="R550">
        <v>0</v>
      </c>
      <c r="S550">
        <v>-1.6</v>
      </c>
      <c r="T550">
        <v>0</v>
      </c>
      <c r="U550">
        <v>0</v>
      </c>
      <c r="V550">
        <v>0</v>
      </c>
      <c r="W550">
        <v>-5.7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0.2</v>
      </c>
      <c r="AD550">
        <v>0.1</v>
      </c>
      <c r="AE550">
        <v>0.1</v>
      </c>
      <c r="AF550">
        <v>0.2</v>
      </c>
      <c r="AG550">
        <v>8.3000000000000007</v>
      </c>
      <c r="AH550">
        <v>0</v>
      </c>
      <c r="AI550">
        <v>8.1999999999999993</v>
      </c>
      <c r="AJ550">
        <v>10.9</v>
      </c>
      <c r="AK550">
        <v>0.3</v>
      </c>
      <c r="AL550">
        <v>3.7</v>
      </c>
      <c r="AM550">
        <v>2.2000000000000002</v>
      </c>
      <c r="AN550">
        <v>5.9</v>
      </c>
      <c r="AO550">
        <v>15.9</v>
      </c>
      <c r="AP550">
        <v>17.100000000000001</v>
      </c>
      <c r="AQ550">
        <v>-5.2</v>
      </c>
      <c r="AR550">
        <v>14.5</v>
      </c>
      <c r="AS550">
        <v>-2.2000000000000002</v>
      </c>
      <c r="AT550">
        <v>18.600000000000001</v>
      </c>
      <c r="AU550">
        <v>11.8</v>
      </c>
      <c r="AV550">
        <v>4.5999999999999996</v>
      </c>
      <c r="AW550">
        <v>-0.7</v>
      </c>
      <c r="AX550">
        <v>-7.6</v>
      </c>
      <c r="AY550">
        <v>-6.5</v>
      </c>
      <c r="AZ550">
        <v>-4.2</v>
      </c>
      <c r="BA550">
        <v>1.1000000000000001</v>
      </c>
      <c r="BB550">
        <v>1.3</v>
      </c>
      <c r="BC550">
        <v>2.5</v>
      </c>
      <c r="BD550">
        <v>-0.6</v>
      </c>
      <c r="BE550">
        <v>-1.6</v>
      </c>
      <c r="BG550" t="s">
        <v>419</v>
      </c>
    </row>
    <row r="551" spans="1:59" x14ac:dyDescent="0.25">
      <c r="A551" t="s">
        <v>325</v>
      </c>
      <c r="B551">
        <v>942</v>
      </c>
      <c r="C551" t="s">
        <v>326</v>
      </c>
      <c r="D551" t="s">
        <v>15</v>
      </c>
      <c r="E551" t="s">
        <v>441</v>
      </c>
      <c r="AQ551">
        <v>9.1</v>
      </c>
      <c r="AR551">
        <v>7.9</v>
      </c>
      <c r="AS551">
        <v>6.6</v>
      </c>
      <c r="AT551">
        <v>9.6</v>
      </c>
      <c r="AU551">
        <v>7.4</v>
      </c>
      <c r="AV551">
        <v>11.1</v>
      </c>
      <c r="AW551">
        <v>3.5</v>
      </c>
      <c r="AX551">
        <v>1.5</v>
      </c>
      <c r="AY551">
        <v>2.6</v>
      </c>
      <c r="AZ551">
        <v>1.5</v>
      </c>
      <c r="BA551">
        <v>2</v>
      </c>
      <c r="BB551">
        <v>1.3</v>
      </c>
      <c r="BC551">
        <v>1.3</v>
      </c>
      <c r="BD551">
        <v>1.6</v>
      </c>
      <c r="BG551" t="s">
        <v>442</v>
      </c>
    </row>
    <row r="552" spans="1:59" x14ac:dyDescent="0.25">
      <c r="A552" t="s">
        <v>216</v>
      </c>
      <c r="B552">
        <v>524</v>
      </c>
      <c r="C552" t="s">
        <v>217</v>
      </c>
      <c r="D552" t="s">
        <v>15</v>
      </c>
      <c r="E552" t="s">
        <v>416</v>
      </c>
      <c r="F552">
        <v>8.9</v>
      </c>
      <c r="G552">
        <v>3.5</v>
      </c>
      <c r="H552">
        <v>3.6</v>
      </c>
      <c r="I552">
        <v>12.7</v>
      </c>
      <c r="J552">
        <v>34.4</v>
      </c>
      <c r="K552">
        <v>7.3</v>
      </c>
      <c r="L552">
        <v>11.9</v>
      </c>
      <c r="M552">
        <v>-2.9</v>
      </c>
      <c r="N552">
        <v>1.8</v>
      </c>
      <c r="O552">
        <v>25.3</v>
      </c>
      <c r="P552">
        <v>71.7</v>
      </c>
      <c r="Q552">
        <v>36.200000000000003</v>
      </c>
      <c r="R552">
        <v>6.3</v>
      </c>
      <c r="S552">
        <v>33.200000000000003</v>
      </c>
      <c r="T552">
        <v>17.899999999999999</v>
      </c>
      <c r="U552">
        <v>3.9</v>
      </c>
      <c r="V552">
        <v>1.2</v>
      </c>
      <c r="W552">
        <v>0.8</v>
      </c>
      <c r="X552">
        <v>13</v>
      </c>
      <c r="Y552">
        <v>12</v>
      </c>
      <c r="Z552">
        <v>12.5</v>
      </c>
      <c r="AA552">
        <v>16.399999999999999</v>
      </c>
      <c r="AB552">
        <v>3.6</v>
      </c>
      <c r="AC552">
        <v>17</v>
      </c>
      <c r="AD552">
        <v>14.7</v>
      </c>
      <c r="AE552">
        <v>6.1</v>
      </c>
      <c r="AF552">
        <v>8.1</v>
      </c>
      <c r="AG552">
        <v>4.0999999999999996</v>
      </c>
      <c r="AH552">
        <v>3.6</v>
      </c>
      <c r="AI552">
        <v>1.5</v>
      </c>
      <c r="AJ552">
        <v>18.600000000000001</v>
      </c>
      <c r="AK552">
        <v>14.3</v>
      </c>
      <c r="AL552">
        <v>8.8000000000000007</v>
      </c>
      <c r="AM552">
        <v>15.2</v>
      </c>
      <c r="AN552">
        <v>9.6</v>
      </c>
      <c r="AO552">
        <v>13.5</v>
      </c>
      <c r="AP552">
        <v>28.2</v>
      </c>
      <c r="AQ552">
        <v>25.3</v>
      </c>
      <c r="AX552">
        <v>-4.75</v>
      </c>
      <c r="AY552">
        <v>4.18</v>
      </c>
      <c r="AZ552">
        <v>0.12</v>
      </c>
      <c r="BA552">
        <v>0.86</v>
      </c>
      <c r="BB552">
        <v>1.28</v>
      </c>
      <c r="BC552">
        <v>8.01</v>
      </c>
      <c r="BD552">
        <v>0.82</v>
      </c>
      <c r="BE552">
        <v>1.1200000000000001</v>
      </c>
      <c r="BF552">
        <v>17.45</v>
      </c>
      <c r="BG552" t="s">
        <v>419</v>
      </c>
    </row>
    <row r="553" spans="1:59" x14ac:dyDescent="0.25">
      <c r="A553" t="s">
        <v>54</v>
      </c>
      <c r="B553">
        <v>963</v>
      </c>
      <c r="C553" t="s">
        <v>55</v>
      </c>
      <c r="D553" t="s">
        <v>15</v>
      </c>
      <c r="E553" t="s">
        <v>16</v>
      </c>
      <c r="AE553">
        <v>12.9</v>
      </c>
      <c r="AF553">
        <v>-11.72</v>
      </c>
      <c r="AG553">
        <v>5.73</v>
      </c>
      <c r="AH553">
        <v>-0.28000000000000003</v>
      </c>
      <c r="AI553">
        <v>2.84</v>
      </c>
      <c r="AJ553">
        <v>4.97</v>
      </c>
      <c r="AK553">
        <v>4.57</v>
      </c>
      <c r="AL553">
        <v>0.31</v>
      </c>
      <c r="AM553">
        <v>0.55000000000000004</v>
      </c>
      <c r="AN553">
        <v>0.28000000000000003</v>
      </c>
      <c r="AO553">
        <v>3.58</v>
      </c>
      <c r="AP553">
        <v>6.08</v>
      </c>
      <c r="AQ553">
        <v>1.55</v>
      </c>
      <c r="AR553">
        <v>7.4</v>
      </c>
      <c r="AS553">
        <v>-0.39</v>
      </c>
      <c r="AT553">
        <v>2.21</v>
      </c>
      <c r="AU553">
        <v>3.66</v>
      </c>
      <c r="AV553">
        <v>2.06</v>
      </c>
      <c r="AW553">
        <v>-0.09</v>
      </c>
      <c r="AX553">
        <v>-0.92</v>
      </c>
      <c r="AY553">
        <v>-1.01</v>
      </c>
      <c r="AZ553">
        <v>-1.06</v>
      </c>
      <c r="BA553">
        <v>0.81</v>
      </c>
      <c r="BB553">
        <v>1.27</v>
      </c>
      <c r="BC553">
        <v>0.62</v>
      </c>
      <c r="BD553">
        <v>-1.05</v>
      </c>
      <c r="BE553">
        <v>1.98</v>
      </c>
      <c r="BF553">
        <v>13.66</v>
      </c>
      <c r="BG553" t="s">
        <v>17</v>
      </c>
    </row>
    <row r="554" spans="1:59" x14ac:dyDescent="0.25">
      <c r="A554" t="s">
        <v>156</v>
      </c>
      <c r="B554">
        <v>336</v>
      </c>
      <c r="C554" t="s">
        <v>157</v>
      </c>
      <c r="D554" t="s">
        <v>15</v>
      </c>
      <c r="E554" t="s">
        <v>16</v>
      </c>
      <c r="F554">
        <v>3.37</v>
      </c>
      <c r="G554">
        <v>1</v>
      </c>
      <c r="H554">
        <v>4.95</v>
      </c>
      <c r="I554">
        <v>7.55</v>
      </c>
      <c r="J554">
        <v>17.54</v>
      </c>
      <c r="K554">
        <v>7.84</v>
      </c>
      <c r="L554">
        <v>9</v>
      </c>
      <c r="M554">
        <v>8.25</v>
      </c>
      <c r="N554">
        <v>15.07</v>
      </c>
      <c r="O554">
        <v>17.88</v>
      </c>
      <c r="P554">
        <v>14.09</v>
      </c>
      <c r="Q554">
        <v>22.24</v>
      </c>
      <c r="R554">
        <v>20.61</v>
      </c>
      <c r="S554">
        <v>15.29</v>
      </c>
      <c r="T554">
        <v>25.14</v>
      </c>
      <c r="U554">
        <v>15.03</v>
      </c>
      <c r="V554">
        <v>7.9</v>
      </c>
      <c r="W554">
        <v>28.7</v>
      </c>
      <c r="X554">
        <v>39.9</v>
      </c>
      <c r="Y554">
        <v>89.5</v>
      </c>
      <c r="Z554">
        <v>64.3</v>
      </c>
      <c r="AA554">
        <v>103.1</v>
      </c>
      <c r="AB554">
        <v>26.7</v>
      </c>
      <c r="AC554">
        <v>8.4</v>
      </c>
      <c r="AD554">
        <v>12.4</v>
      </c>
      <c r="AE554">
        <v>12.22</v>
      </c>
      <c r="AF554">
        <v>7.09</v>
      </c>
      <c r="AG554">
        <v>3.56</v>
      </c>
      <c r="AH554">
        <v>4.57</v>
      </c>
      <c r="AI554">
        <v>7.53</v>
      </c>
      <c r="AJ554">
        <v>6.11</v>
      </c>
      <c r="AK554">
        <v>2.65</v>
      </c>
      <c r="AL554">
        <v>5.36</v>
      </c>
      <c r="AM554">
        <v>5.98</v>
      </c>
      <c r="AN554">
        <v>4.67</v>
      </c>
      <c r="AO554">
        <v>6.93</v>
      </c>
      <c r="AP554">
        <v>6.68</v>
      </c>
      <c r="AQ554">
        <v>12.2</v>
      </c>
      <c r="AR554">
        <v>8.1</v>
      </c>
      <c r="AS554">
        <v>2.95</v>
      </c>
      <c r="AT554">
        <v>4.3</v>
      </c>
      <c r="AU554">
        <v>4.41</v>
      </c>
      <c r="AV554">
        <v>2.39</v>
      </c>
      <c r="AW554">
        <v>1.91</v>
      </c>
      <c r="AX554">
        <v>0.68</v>
      </c>
      <c r="AY554">
        <v>-0.87</v>
      </c>
      <c r="AZ554">
        <v>0.83</v>
      </c>
      <c r="BA554">
        <v>1.94</v>
      </c>
      <c r="BB554">
        <v>1.27</v>
      </c>
      <c r="BC554">
        <v>2.09</v>
      </c>
      <c r="BD554">
        <v>0.72</v>
      </c>
      <c r="BE554">
        <v>3.32</v>
      </c>
      <c r="BF554">
        <v>7.59</v>
      </c>
      <c r="BG554" t="s">
        <v>17</v>
      </c>
    </row>
    <row r="555" spans="1:59" x14ac:dyDescent="0.25">
      <c r="A555" t="s">
        <v>294</v>
      </c>
      <c r="B555">
        <v>359</v>
      </c>
      <c r="C555" t="s">
        <v>295</v>
      </c>
      <c r="D555" t="s">
        <v>15</v>
      </c>
      <c r="E555" t="s">
        <v>16</v>
      </c>
      <c r="Q555">
        <v>9.4700000000000006</v>
      </c>
      <c r="R555">
        <v>3.24</v>
      </c>
      <c r="S555">
        <v>0.34</v>
      </c>
      <c r="T555">
        <v>1.73</v>
      </c>
      <c r="U555">
        <v>0.21</v>
      </c>
      <c r="V555">
        <v>-0.24</v>
      </c>
      <c r="W555">
        <v>2.08</v>
      </c>
      <c r="X555">
        <v>2.58</v>
      </c>
      <c r="Y555">
        <v>2.83</v>
      </c>
      <c r="Z555">
        <v>4.37</v>
      </c>
      <c r="AA555">
        <v>2.2400000000000002</v>
      </c>
      <c r="AB555">
        <v>1.49</v>
      </c>
      <c r="AC555">
        <v>0.97</v>
      </c>
      <c r="AD555">
        <v>1.44</v>
      </c>
      <c r="AE555">
        <v>1.91</v>
      </c>
      <c r="AF555">
        <v>3.31</v>
      </c>
      <c r="AG555">
        <v>1.89</v>
      </c>
      <c r="AH555">
        <v>0.06</v>
      </c>
      <c r="AI555">
        <v>0.67</v>
      </c>
      <c r="AJ555">
        <v>3.08</v>
      </c>
      <c r="AK555">
        <v>0.57999999999999996</v>
      </c>
      <c r="AL555">
        <v>0.19</v>
      </c>
      <c r="AM555">
        <v>1.39</v>
      </c>
      <c r="AN555">
        <v>2.54</v>
      </c>
      <c r="AO555">
        <v>5.61</v>
      </c>
      <c r="AP555">
        <v>5.18</v>
      </c>
      <c r="AQ555">
        <v>4.2300000000000004</v>
      </c>
      <c r="AR555">
        <v>5.21</v>
      </c>
      <c r="AS555">
        <v>0.28000000000000003</v>
      </c>
      <c r="AT555">
        <v>2.4700000000000002</v>
      </c>
      <c r="AU555">
        <v>2.9</v>
      </c>
      <c r="AV555">
        <v>1.35</v>
      </c>
      <c r="AW555">
        <v>1.06</v>
      </c>
      <c r="AX555">
        <v>0.56999999999999995</v>
      </c>
      <c r="AY555">
        <v>-0.75</v>
      </c>
      <c r="AZ555">
        <v>-0.28999999999999998</v>
      </c>
      <c r="BA555">
        <v>1.75</v>
      </c>
      <c r="BB555">
        <v>1.27</v>
      </c>
      <c r="BC555">
        <v>0.1</v>
      </c>
      <c r="BD555">
        <v>-1.3</v>
      </c>
      <c r="BE555">
        <v>2.41</v>
      </c>
      <c r="BF555">
        <v>4.3899999999999997</v>
      </c>
      <c r="BG555" t="s">
        <v>17</v>
      </c>
    </row>
    <row r="556" spans="1:59" x14ac:dyDescent="0.25">
      <c r="A556" t="s">
        <v>77</v>
      </c>
      <c r="B556">
        <v>146</v>
      </c>
      <c r="C556" t="s">
        <v>78</v>
      </c>
      <c r="D556" t="s">
        <v>15</v>
      </c>
      <c r="E556" t="s">
        <v>425</v>
      </c>
      <c r="F556">
        <v>2.5</v>
      </c>
      <c r="G556">
        <v>6.52</v>
      </c>
      <c r="H556">
        <v>6.41</v>
      </c>
      <c r="I556">
        <v>6.11</v>
      </c>
      <c r="J556">
        <v>10.78</v>
      </c>
      <c r="K556">
        <v>6.17</v>
      </c>
      <c r="L556">
        <v>-1.5</v>
      </c>
      <c r="M556">
        <v>1.38</v>
      </c>
      <c r="N556">
        <v>3.97</v>
      </c>
      <c r="O556">
        <v>3.7</v>
      </c>
      <c r="P556">
        <v>6.9</v>
      </c>
      <c r="Q556">
        <v>10.47</v>
      </c>
      <c r="R556">
        <v>6.81</v>
      </c>
      <c r="S556">
        <v>2.15</v>
      </c>
      <c r="T556">
        <v>3.79</v>
      </c>
      <c r="U556">
        <v>2.5499999999999998</v>
      </c>
      <c r="V556">
        <v>0.8</v>
      </c>
      <c r="W556">
        <v>0.77</v>
      </c>
      <c r="X556">
        <v>2.1800000000000002</v>
      </c>
      <c r="Y556">
        <v>1.1299999999999999</v>
      </c>
      <c r="Z556">
        <v>5.52</v>
      </c>
      <c r="AA556">
        <v>4.38</v>
      </c>
      <c r="AB556">
        <v>0.06</v>
      </c>
      <c r="AC556">
        <v>-0.18</v>
      </c>
      <c r="AD556">
        <v>0.43</v>
      </c>
      <c r="AE556">
        <v>0.67</v>
      </c>
      <c r="AF556">
        <v>-0.49</v>
      </c>
      <c r="AG556">
        <v>0.67</v>
      </c>
      <c r="AH556">
        <v>0.82</v>
      </c>
      <c r="AI556">
        <v>-0.14000000000000001</v>
      </c>
      <c r="AJ556">
        <v>1.63</v>
      </c>
      <c r="AK556">
        <v>2.08</v>
      </c>
      <c r="AL556">
        <v>2.31</v>
      </c>
      <c r="AM556">
        <v>1.27</v>
      </c>
      <c r="AN556">
        <v>0.51</v>
      </c>
      <c r="AO556">
        <v>-0.71</v>
      </c>
      <c r="AP556">
        <v>-0.04</v>
      </c>
      <c r="AQ556">
        <v>0.52</v>
      </c>
      <c r="AR556">
        <v>3.1</v>
      </c>
      <c r="AS556">
        <v>-0.19</v>
      </c>
      <c r="AT556">
        <v>-1.1100000000000001</v>
      </c>
      <c r="AU556">
        <v>-3.25</v>
      </c>
      <c r="AV556">
        <v>-0.98</v>
      </c>
      <c r="AW556">
        <v>1.22</v>
      </c>
      <c r="AX556">
        <v>0.92</v>
      </c>
      <c r="AY556">
        <v>-0.8</v>
      </c>
      <c r="AZ556">
        <v>0.39</v>
      </c>
      <c r="BA556">
        <v>0.42</v>
      </c>
      <c r="BB556">
        <v>1.26</v>
      </c>
      <c r="BC556">
        <v>0.11</v>
      </c>
      <c r="BD556">
        <v>0.09</v>
      </c>
      <c r="BE556">
        <v>-1.59</v>
      </c>
      <c r="BF556">
        <v>1.45</v>
      </c>
      <c r="BG556" t="s">
        <v>426</v>
      </c>
    </row>
    <row r="557" spans="1:59" x14ac:dyDescent="0.25">
      <c r="A557" t="s">
        <v>95</v>
      </c>
      <c r="B557">
        <v>624</v>
      </c>
      <c r="C557" t="s">
        <v>96</v>
      </c>
      <c r="D557" t="s">
        <v>15</v>
      </c>
      <c r="E557" t="s">
        <v>16</v>
      </c>
      <c r="F557">
        <v>4.3899999999999997</v>
      </c>
      <c r="G557">
        <v>5.6</v>
      </c>
      <c r="H557">
        <v>5.47</v>
      </c>
      <c r="I557">
        <v>10.06</v>
      </c>
      <c r="J557">
        <v>1.43</v>
      </c>
      <c r="K557">
        <v>40.840000000000003</v>
      </c>
      <c r="L557">
        <v>8.1999999999999993</v>
      </c>
      <c r="M557">
        <v>11.18</v>
      </c>
      <c r="N557">
        <v>13.3</v>
      </c>
      <c r="O557">
        <v>6.88</v>
      </c>
      <c r="P557">
        <v>15.07</v>
      </c>
      <c r="Q557">
        <v>20.68</v>
      </c>
      <c r="R557">
        <v>21.13</v>
      </c>
      <c r="S557">
        <v>20.16</v>
      </c>
      <c r="T557">
        <v>9.68</v>
      </c>
      <c r="U557">
        <v>5.88</v>
      </c>
      <c r="V557">
        <v>11.11</v>
      </c>
      <c r="W557">
        <v>3.75</v>
      </c>
      <c r="X557">
        <v>3.61</v>
      </c>
      <c r="Y557">
        <v>4.6500000000000004</v>
      </c>
      <c r="Z557">
        <v>11.11</v>
      </c>
      <c r="AA557">
        <v>7.59</v>
      </c>
      <c r="AB557">
        <v>13.43</v>
      </c>
      <c r="AC557">
        <v>5.83</v>
      </c>
      <c r="AD557">
        <v>3.34</v>
      </c>
      <c r="AE557">
        <v>8.41</v>
      </c>
      <c r="AF557">
        <v>6.01</v>
      </c>
      <c r="AG557">
        <v>8.57</v>
      </c>
      <c r="AH557">
        <v>4.4000000000000004</v>
      </c>
      <c r="AI557">
        <v>4.34</v>
      </c>
      <c r="AJ557">
        <v>-2.4</v>
      </c>
      <c r="AK557">
        <v>3.67</v>
      </c>
      <c r="AL557">
        <v>1.92</v>
      </c>
      <c r="AM557">
        <v>1.19</v>
      </c>
      <c r="AN557">
        <v>-1.89</v>
      </c>
      <c r="AO557">
        <v>0.43</v>
      </c>
      <c r="AP557">
        <v>4.84</v>
      </c>
      <c r="AQ557">
        <v>4.3899999999999997</v>
      </c>
      <c r="AR557">
        <v>6.79</v>
      </c>
      <c r="AS557">
        <v>0.99</v>
      </c>
      <c r="AT557">
        <v>2.08</v>
      </c>
      <c r="AU557">
        <v>4.47</v>
      </c>
      <c r="AV557">
        <v>2.54</v>
      </c>
      <c r="AW557">
        <v>1.51</v>
      </c>
      <c r="AX557">
        <v>-0.24</v>
      </c>
      <c r="AY557">
        <v>0.13</v>
      </c>
      <c r="AZ557">
        <v>-1.41</v>
      </c>
      <c r="BA557">
        <v>0.78</v>
      </c>
      <c r="BB557">
        <v>1.25</v>
      </c>
      <c r="BC557">
        <v>1.1100000000000001</v>
      </c>
      <c r="BD557">
        <v>0.61</v>
      </c>
      <c r="BE557">
        <v>1.86</v>
      </c>
      <c r="BF557">
        <v>6.5</v>
      </c>
      <c r="BG557" t="s">
        <v>17</v>
      </c>
    </row>
    <row r="558" spans="1:59" x14ac:dyDescent="0.25">
      <c r="A558" t="s">
        <v>377</v>
      </c>
      <c r="B558">
        <v>364</v>
      </c>
      <c r="C558" t="s">
        <v>378</v>
      </c>
      <c r="D558" t="s">
        <v>15</v>
      </c>
      <c r="E558" t="s">
        <v>16</v>
      </c>
      <c r="F558">
        <v>6.8</v>
      </c>
      <c r="G558">
        <v>6.5</v>
      </c>
      <c r="H558">
        <v>2.6</v>
      </c>
      <c r="I558">
        <v>16.3</v>
      </c>
      <c r="J558">
        <v>35.5</v>
      </c>
      <c r="K558">
        <v>14.2</v>
      </c>
      <c r="L558">
        <v>11.3</v>
      </c>
      <c r="M558">
        <v>10.19</v>
      </c>
      <c r="N558">
        <v>8.43</v>
      </c>
      <c r="O558">
        <v>15.61</v>
      </c>
      <c r="P558">
        <v>17.21</v>
      </c>
      <c r="Q558">
        <v>12.74</v>
      </c>
      <c r="R558">
        <v>7.23</v>
      </c>
      <c r="S558">
        <v>5.46</v>
      </c>
      <c r="T558">
        <v>2.7</v>
      </c>
      <c r="U558">
        <v>2.08</v>
      </c>
      <c r="V558">
        <v>1.1499999999999999</v>
      </c>
      <c r="W558">
        <v>2.87</v>
      </c>
      <c r="X558">
        <v>0.44</v>
      </c>
      <c r="Y558">
        <v>2.64</v>
      </c>
      <c r="Z558">
        <v>7.25</v>
      </c>
      <c r="AA558">
        <v>-0.36</v>
      </c>
      <c r="AB558">
        <v>0.53</v>
      </c>
      <c r="AC558">
        <v>4.29</v>
      </c>
      <c r="AD558">
        <v>0.28999999999999998</v>
      </c>
      <c r="AE558">
        <v>1.74</v>
      </c>
      <c r="AF558">
        <v>4.41</v>
      </c>
      <c r="AG558">
        <v>0.44</v>
      </c>
      <c r="AH558">
        <v>2.14</v>
      </c>
      <c r="AI558">
        <v>1.03</v>
      </c>
      <c r="AJ558">
        <v>0.2</v>
      </c>
      <c r="AK558">
        <v>1.36</v>
      </c>
      <c r="AL558">
        <v>0.75</v>
      </c>
      <c r="AM558">
        <v>0.13</v>
      </c>
      <c r="AN558">
        <v>2.85</v>
      </c>
      <c r="AO558">
        <v>3.44</v>
      </c>
      <c r="AP558">
        <v>3.02</v>
      </c>
      <c r="AQ558">
        <v>6.99</v>
      </c>
      <c r="AR558">
        <v>10.119999999999999</v>
      </c>
      <c r="AS558">
        <v>0.37</v>
      </c>
      <c r="AT558">
        <v>0.75</v>
      </c>
      <c r="AU558">
        <v>3.19</v>
      </c>
      <c r="AV558">
        <v>2.6</v>
      </c>
      <c r="AW558">
        <v>0.81</v>
      </c>
      <c r="AX558">
        <v>0.19</v>
      </c>
      <c r="AY558">
        <v>-1.73</v>
      </c>
      <c r="AZ558">
        <v>-0.16</v>
      </c>
      <c r="BA558">
        <v>2.15</v>
      </c>
      <c r="BB558">
        <v>1.24</v>
      </c>
      <c r="BC558">
        <v>0.91</v>
      </c>
      <c r="BD558">
        <v>-0.61</v>
      </c>
      <c r="BE558">
        <v>1.56</v>
      </c>
      <c r="BF558">
        <v>5.83</v>
      </c>
      <c r="BG558" t="s">
        <v>17</v>
      </c>
    </row>
    <row r="559" spans="1:59" x14ac:dyDescent="0.25">
      <c r="A559" t="s">
        <v>50</v>
      </c>
      <c r="B559">
        <v>419</v>
      </c>
      <c r="C559" t="s">
        <v>51</v>
      </c>
      <c r="D559" t="s">
        <v>15</v>
      </c>
      <c r="E559" t="s">
        <v>416</v>
      </c>
      <c r="V559">
        <v>0.2</v>
      </c>
      <c r="W559">
        <v>-0.2</v>
      </c>
      <c r="X559">
        <v>0</v>
      </c>
      <c r="Y559">
        <v>0.1</v>
      </c>
      <c r="Z559">
        <v>0</v>
      </c>
      <c r="AA559">
        <v>0</v>
      </c>
      <c r="AB559">
        <v>-6.1</v>
      </c>
      <c r="AC559">
        <v>-6.4</v>
      </c>
      <c r="AD559">
        <v>0</v>
      </c>
      <c r="AE559">
        <v>0</v>
      </c>
      <c r="AF559">
        <v>0</v>
      </c>
      <c r="AH559">
        <v>0</v>
      </c>
      <c r="AI559">
        <v>0</v>
      </c>
      <c r="AJ559">
        <v>0</v>
      </c>
      <c r="AK559">
        <v>-27.4</v>
      </c>
      <c r="AL559">
        <v>0</v>
      </c>
      <c r="AM559">
        <v>-0.3</v>
      </c>
      <c r="AN559">
        <v>0.1</v>
      </c>
      <c r="AO559">
        <v>-0.1</v>
      </c>
      <c r="AP559">
        <v>0.1</v>
      </c>
      <c r="AQ559">
        <v>2.2400000000000002</v>
      </c>
      <c r="AR559">
        <v>2.2400000000000002</v>
      </c>
      <c r="AS559">
        <v>2.2400000000000002</v>
      </c>
      <c r="AT559">
        <v>-1.22</v>
      </c>
      <c r="AU559">
        <v>-12.4</v>
      </c>
      <c r="AV559">
        <v>-3.28</v>
      </c>
      <c r="AW559">
        <v>8.73</v>
      </c>
      <c r="AX559">
        <v>4.8899999999999997</v>
      </c>
      <c r="AY559">
        <v>4.6100000000000003</v>
      </c>
      <c r="AZ559">
        <v>3.03</v>
      </c>
      <c r="BA559">
        <v>3.48</v>
      </c>
      <c r="BB559">
        <v>1.24</v>
      </c>
      <c r="BC559">
        <v>2.87</v>
      </c>
      <c r="BD559">
        <v>-2.61</v>
      </c>
      <c r="BE559">
        <v>-1.26</v>
      </c>
      <c r="BF559">
        <v>-1.06</v>
      </c>
      <c r="BG559" t="s">
        <v>419</v>
      </c>
    </row>
    <row r="560" spans="1:59" x14ac:dyDescent="0.25">
      <c r="A560" t="s">
        <v>114</v>
      </c>
      <c r="B560">
        <v>612</v>
      </c>
      <c r="C560" t="s">
        <v>115</v>
      </c>
      <c r="D560" t="s">
        <v>15</v>
      </c>
      <c r="E560" t="s">
        <v>416</v>
      </c>
      <c r="Z560">
        <v>2.5</v>
      </c>
      <c r="AA560">
        <v>31.8</v>
      </c>
      <c r="AB560">
        <v>30.4</v>
      </c>
      <c r="AC560">
        <v>32.200000000000003</v>
      </c>
      <c r="AD560">
        <v>7.7</v>
      </c>
      <c r="AE560">
        <v>64.900000000000006</v>
      </c>
      <c r="AF560">
        <v>35.9</v>
      </c>
      <c r="AG560">
        <v>27.1</v>
      </c>
      <c r="AH560">
        <v>16.8</v>
      </c>
      <c r="AI560">
        <v>0.4</v>
      </c>
      <c r="AJ560">
        <v>6.9</v>
      </c>
      <c r="AK560">
        <v>3.7</v>
      </c>
      <c r="AL560">
        <v>0</v>
      </c>
      <c r="AM560">
        <v>4</v>
      </c>
      <c r="AN560">
        <v>5.5</v>
      </c>
      <c r="AP560">
        <v>4.0599999999999996</v>
      </c>
      <c r="AQ560">
        <v>2.08</v>
      </c>
      <c r="AR560">
        <v>1.1000000000000001</v>
      </c>
      <c r="AS560">
        <v>2.67</v>
      </c>
      <c r="AT560">
        <v>1.85</v>
      </c>
      <c r="AU560">
        <v>1.62</v>
      </c>
      <c r="AV560">
        <v>4.16</v>
      </c>
      <c r="AW560">
        <v>2.73</v>
      </c>
      <c r="AX560">
        <v>2.83</v>
      </c>
      <c r="AY560">
        <v>1.75</v>
      </c>
      <c r="AZ560">
        <v>5.98</v>
      </c>
      <c r="BA560">
        <v>2.8</v>
      </c>
      <c r="BB560">
        <v>1.24</v>
      </c>
      <c r="BC560">
        <v>1.43</v>
      </c>
      <c r="BD560">
        <v>1.39</v>
      </c>
      <c r="BE560">
        <v>1.47</v>
      </c>
      <c r="BF560">
        <v>2.38</v>
      </c>
      <c r="BG560" t="s">
        <v>419</v>
      </c>
    </row>
    <row r="561" spans="1:59" x14ac:dyDescent="0.25">
      <c r="A561" t="s">
        <v>206</v>
      </c>
      <c r="B561">
        <v>544</v>
      </c>
      <c r="C561" t="s">
        <v>207</v>
      </c>
      <c r="D561" t="s">
        <v>15</v>
      </c>
      <c r="E561" t="s">
        <v>425</v>
      </c>
      <c r="F561">
        <v>-6.9</v>
      </c>
      <c r="G561">
        <v>0.6</v>
      </c>
      <c r="H561">
        <v>35</v>
      </c>
      <c r="I561">
        <v>40.4</v>
      </c>
      <c r="J561">
        <v>52.1</v>
      </c>
      <c r="K561">
        <v>87.9</v>
      </c>
      <c r="Y561">
        <v>64</v>
      </c>
      <c r="Z561">
        <v>30.4</v>
      </c>
      <c r="AA561">
        <v>10.8</v>
      </c>
      <c r="AB561">
        <v>11.7</v>
      </c>
      <c r="AC561">
        <v>-3.8</v>
      </c>
      <c r="AD561">
        <v>2.8</v>
      </c>
      <c r="AE561">
        <v>22.4</v>
      </c>
      <c r="AF561">
        <v>13.4</v>
      </c>
      <c r="AG561">
        <v>25.3</v>
      </c>
      <c r="AH561">
        <v>92.9</v>
      </c>
      <c r="AI561">
        <v>118.9</v>
      </c>
      <c r="AK561">
        <v>6.6</v>
      </c>
      <c r="AL561">
        <v>9.6999999999999993</v>
      </c>
      <c r="AM561">
        <v>15.2</v>
      </c>
      <c r="AN561">
        <v>10.4</v>
      </c>
      <c r="AO561">
        <v>7.7</v>
      </c>
      <c r="AQ561">
        <v>8.1</v>
      </c>
      <c r="AR561">
        <v>10.9</v>
      </c>
      <c r="AS561">
        <v>1.9</v>
      </c>
      <c r="AT561">
        <v>7.7</v>
      </c>
      <c r="AU561">
        <v>10.31</v>
      </c>
      <c r="AV561">
        <v>5.6</v>
      </c>
      <c r="AW561">
        <v>12.6</v>
      </c>
      <c r="AX561">
        <v>6.88</v>
      </c>
      <c r="AY561">
        <v>4.55</v>
      </c>
      <c r="AZ561">
        <v>4.29</v>
      </c>
      <c r="BA561">
        <v>-0.08</v>
      </c>
      <c r="BB561">
        <v>1.24</v>
      </c>
      <c r="BC561">
        <v>4.68</v>
      </c>
      <c r="BD561">
        <v>9.11</v>
      </c>
      <c r="BE561">
        <v>3.02</v>
      </c>
      <c r="BF561">
        <v>5.25</v>
      </c>
      <c r="BG561" t="s">
        <v>426</v>
      </c>
    </row>
    <row r="562" spans="1:59" x14ac:dyDescent="0.25">
      <c r="A562" t="s">
        <v>85</v>
      </c>
      <c r="B562">
        <v>622</v>
      </c>
      <c r="C562" t="s">
        <v>86</v>
      </c>
      <c r="D562" t="s">
        <v>15</v>
      </c>
      <c r="E562" t="s">
        <v>425</v>
      </c>
      <c r="F562">
        <v>9.3000000000000007</v>
      </c>
      <c r="G562">
        <v>6.3</v>
      </c>
      <c r="H562">
        <v>12</v>
      </c>
      <c r="I562">
        <v>9.1</v>
      </c>
      <c r="J562">
        <v>14.1</v>
      </c>
      <c r="K562">
        <v>16.2</v>
      </c>
      <c r="L562">
        <v>11.2</v>
      </c>
      <c r="M562">
        <v>23.5</v>
      </c>
      <c r="N562">
        <v>11.5</v>
      </c>
      <c r="O562">
        <v>4.8</v>
      </c>
      <c r="P562">
        <v>9</v>
      </c>
      <c r="Q562">
        <v>13</v>
      </c>
      <c r="R562">
        <v>19</v>
      </c>
      <c r="S562">
        <v>14.8</v>
      </c>
      <c r="T562">
        <v>4.5999999999999996</v>
      </c>
      <c r="U562">
        <v>-0.7</v>
      </c>
      <c r="V562">
        <v>1.3</v>
      </c>
      <c r="W562">
        <v>5.7</v>
      </c>
      <c r="X562">
        <v>0.5</v>
      </c>
      <c r="Y562">
        <v>-7</v>
      </c>
      <c r="Z562">
        <v>-10.199999999999999</v>
      </c>
      <c r="AA562">
        <v>-0.8</v>
      </c>
      <c r="AB562">
        <v>-1.8</v>
      </c>
      <c r="AC562">
        <v>-1.8</v>
      </c>
      <c r="AD562">
        <v>8.4</v>
      </c>
      <c r="AE562">
        <v>8.4</v>
      </c>
      <c r="AF562">
        <v>3.1</v>
      </c>
      <c r="AG562">
        <v>7</v>
      </c>
      <c r="AH562">
        <v>3.3</v>
      </c>
      <c r="AI562">
        <v>1</v>
      </c>
      <c r="AJ562">
        <v>2.2999999999999998</v>
      </c>
      <c r="AK562">
        <v>7</v>
      </c>
      <c r="AL562">
        <v>4.8</v>
      </c>
      <c r="AM562">
        <v>-0.7</v>
      </c>
      <c r="AN562">
        <v>-2</v>
      </c>
      <c r="AO562">
        <v>1.1000000000000001</v>
      </c>
      <c r="AP562">
        <v>6.9</v>
      </c>
      <c r="AQ562">
        <v>1</v>
      </c>
      <c r="AR562">
        <v>9.1999999999999993</v>
      </c>
      <c r="AS562">
        <v>5.98</v>
      </c>
      <c r="AT562">
        <v>1.23</v>
      </c>
      <c r="AU562">
        <v>4.8099999999999996</v>
      </c>
      <c r="AV562">
        <v>3.43</v>
      </c>
      <c r="AW562">
        <v>3.23</v>
      </c>
      <c r="AX562">
        <v>0.77</v>
      </c>
      <c r="AY562">
        <v>2.02</v>
      </c>
      <c r="AZ562">
        <v>1.08</v>
      </c>
      <c r="BA562">
        <v>0.04</v>
      </c>
      <c r="BB562">
        <v>1.22</v>
      </c>
      <c r="BC562">
        <v>2.88</v>
      </c>
      <c r="BD562">
        <v>3.5</v>
      </c>
      <c r="BE562">
        <v>4.25</v>
      </c>
      <c r="BF562">
        <v>11.88</v>
      </c>
      <c r="BG562" t="s">
        <v>426</v>
      </c>
    </row>
    <row r="563" spans="1:59" x14ac:dyDescent="0.25">
      <c r="A563" t="s">
        <v>182</v>
      </c>
      <c r="B563">
        <v>136</v>
      </c>
      <c r="C563" t="s">
        <v>183</v>
      </c>
      <c r="D563" t="s">
        <v>15</v>
      </c>
      <c r="E563" t="s">
        <v>425</v>
      </c>
      <c r="F563">
        <v>4.3</v>
      </c>
      <c r="G563">
        <v>4.2300000000000004</v>
      </c>
      <c r="H563">
        <v>7.24</v>
      </c>
      <c r="I563">
        <v>11.97</v>
      </c>
      <c r="J563">
        <v>19.59</v>
      </c>
      <c r="K563">
        <v>19.690000000000001</v>
      </c>
      <c r="L563">
        <v>19</v>
      </c>
      <c r="M563">
        <v>17.5</v>
      </c>
      <c r="N563">
        <v>13.03</v>
      </c>
      <c r="O563">
        <v>13.82</v>
      </c>
      <c r="P563">
        <v>15.66</v>
      </c>
      <c r="Q563">
        <v>16.11</v>
      </c>
      <c r="R563">
        <v>15.26</v>
      </c>
      <c r="S563">
        <v>11.71</v>
      </c>
      <c r="T563">
        <v>9.18</v>
      </c>
      <c r="U563">
        <v>8.7899999999999991</v>
      </c>
      <c r="V563">
        <v>5.35</v>
      </c>
      <c r="W563">
        <v>3.63</v>
      </c>
      <c r="X563">
        <v>3.45</v>
      </c>
      <c r="Y563">
        <v>6.27</v>
      </c>
      <c r="Z563">
        <v>6.01</v>
      </c>
      <c r="AA563">
        <v>6.39</v>
      </c>
      <c r="AB563">
        <v>4.96</v>
      </c>
      <c r="AC563">
        <v>2.02</v>
      </c>
      <c r="AD563">
        <v>3.58</v>
      </c>
      <c r="AE563">
        <v>6.15</v>
      </c>
      <c r="AF563">
        <v>3.95</v>
      </c>
      <c r="AG563">
        <v>-0.16</v>
      </c>
      <c r="AH563">
        <v>1.01</v>
      </c>
      <c r="AI563">
        <v>0.95</v>
      </c>
      <c r="AJ563">
        <v>1.57</v>
      </c>
      <c r="AK563">
        <v>4.08</v>
      </c>
      <c r="AL563">
        <v>3.64</v>
      </c>
      <c r="AM563">
        <v>3.19</v>
      </c>
      <c r="AN563">
        <v>2.16</v>
      </c>
      <c r="AO563">
        <v>-7.0000000000000007E-2</v>
      </c>
      <c r="AP563">
        <v>1.71</v>
      </c>
      <c r="AQ563">
        <v>2.9</v>
      </c>
      <c r="AR563">
        <v>5.39</v>
      </c>
      <c r="AS563">
        <v>1.8</v>
      </c>
      <c r="AT563">
        <v>0.2</v>
      </c>
      <c r="AU563">
        <v>2.4700000000000002</v>
      </c>
      <c r="AV563">
        <v>2.52</v>
      </c>
      <c r="AW563">
        <v>2.37</v>
      </c>
      <c r="AX563">
        <v>0.13</v>
      </c>
      <c r="AY563">
        <v>1.1000000000000001</v>
      </c>
      <c r="AZ563">
        <v>0.17</v>
      </c>
      <c r="BA563">
        <v>1.88</v>
      </c>
      <c r="BB563">
        <v>1.22</v>
      </c>
      <c r="BC563">
        <v>0.77</v>
      </c>
      <c r="BD563">
        <v>1.4</v>
      </c>
      <c r="BE563">
        <v>0.57999999999999996</v>
      </c>
      <c r="BF563">
        <v>8.75</v>
      </c>
      <c r="BG563" t="s">
        <v>426</v>
      </c>
    </row>
    <row r="564" spans="1:59" x14ac:dyDescent="0.25">
      <c r="A564" t="s">
        <v>30</v>
      </c>
      <c r="B564">
        <v>311</v>
      </c>
      <c r="C564" t="s">
        <v>31</v>
      </c>
      <c r="D564" t="s">
        <v>15</v>
      </c>
      <c r="E564" t="s">
        <v>16</v>
      </c>
      <c r="F564">
        <v>8.8699999999999992</v>
      </c>
      <c r="G564">
        <v>8.6300000000000008</v>
      </c>
      <c r="H564">
        <v>12.67</v>
      </c>
      <c r="I564">
        <v>21.72</v>
      </c>
      <c r="J564">
        <v>12.97</v>
      </c>
      <c r="K564">
        <v>8.61</v>
      </c>
      <c r="L564">
        <v>15.62</v>
      </c>
      <c r="M564">
        <v>13.75</v>
      </c>
      <c r="N564">
        <v>6.15</v>
      </c>
      <c r="O564">
        <v>16.329999999999998</v>
      </c>
      <c r="P564">
        <v>19</v>
      </c>
      <c r="Q564">
        <v>11.47</v>
      </c>
      <c r="R564">
        <v>4.17</v>
      </c>
      <c r="S564">
        <v>2.35</v>
      </c>
      <c r="T564">
        <v>3.84</v>
      </c>
      <c r="U564">
        <v>1</v>
      </c>
      <c r="V564">
        <v>0.5</v>
      </c>
      <c r="W564">
        <v>3.6</v>
      </c>
      <c r="X564">
        <v>6.8</v>
      </c>
      <c r="Y564">
        <v>4.3600000000000003</v>
      </c>
      <c r="Z564">
        <v>6.59</v>
      </c>
      <c r="AA564">
        <v>4.5199999999999996</v>
      </c>
      <c r="AB564">
        <v>3</v>
      </c>
      <c r="AC564">
        <v>3.1</v>
      </c>
      <c r="AD564">
        <v>6.49</v>
      </c>
      <c r="AE564">
        <v>2.74</v>
      </c>
      <c r="AF564">
        <v>2.96</v>
      </c>
      <c r="AG564">
        <v>0.36</v>
      </c>
      <c r="AH564">
        <v>3.26</v>
      </c>
      <c r="AI564">
        <v>1.1299999999999999</v>
      </c>
      <c r="AJ564">
        <v>-0.16</v>
      </c>
      <c r="AK564">
        <v>1.93</v>
      </c>
      <c r="AL564">
        <v>2.41</v>
      </c>
      <c r="AM564">
        <v>1.99</v>
      </c>
      <c r="AN564">
        <v>2.0299999999999998</v>
      </c>
      <c r="AO564">
        <v>2.1</v>
      </c>
      <c r="AP564">
        <v>1.79</v>
      </c>
      <c r="AQ564">
        <v>1.42</v>
      </c>
      <c r="AR564">
        <v>5.33</v>
      </c>
      <c r="AS564">
        <v>-0.55000000000000004</v>
      </c>
      <c r="AT564">
        <v>3.37</v>
      </c>
      <c r="AU564">
        <v>3.46</v>
      </c>
      <c r="AV564">
        <v>3.38</v>
      </c>
      <c r="AW564">
        <v>1.06</v>
      </c>
      <c r="AX564">
        <v>1.0900000000000001</v>
      </c>
      <c r="AY564">
        <v>0.97</v>
      </c>
      <c r="AZ564">
        <v>-0.49</v>
      </c>
      <c r="BA564">
        <v>2.4300000000000002</v>
      </c>
      <c r="BB564">
        <v>1.21</v>
      </c>
      <c r="BC564">
        <v>1.48</v>
      </c>
      <c r="BD564">
        <v>1.06</v>
      </c>
      <c r="BE564">
        <v>1.63</v>
      </c>
      <c r="BF564">
        <v>8.52</v>
      </c>
      <c r="BG564" t="s">
        <v>17</v>
      </c>
    </row>
    <row r="565" spans="1:59" x14ac:dyDescent="0.25">
      <c r="A565" t="s">
        <v>302</v>
      </c>
      <c r="B565">
        <v>453</v>
      </c>
      <c r="C565" t="s">
        <v>303</v>
      </c>
      <c r="D565" t="s">
        <v>15</v>
      </c>
      <c r="E565" t="s">
        <v>441</v>
      </c>
      <c r="AZ565">
        <v>1.83</v>
      </c>
      <c r="BA565">
        <v>1.46</v>
      </c>
      <c r="BB565">
        <v>1.21</v>
      </c>
      <c r="BC565">
        <v>-0.43</v>
      </c>
      <c r="BD565">
        <v>-1.98</v>
      </c>
      <c r="BE565">
        <v>4.1900000000000004</v>
      </c>
      <c r="BF565">
        <v>4.93</v>
      </c>
      <c r="BG565" t="s">
        <v>442</v>
      </c>
    </row>
    <row r="566" spans="1:59" x14ac:dyDescent="0.25">
      <c r="A566" t="s">
        <v>270</v>
      </c>
      <c r="B566">
        <v>142</v>
      </c>
      <c r="C566" t="s">
        <v>271</v>
      </c>
      <c r="D566" t="s">
        <v>15</v>
      </c>
      <c r="E566" t="s">
        <v>441</v>
      </c>
      <c r="F566">
        <v>-26.09815025</v>
      </c>
      <c r="I566">
        <v>-13.24</v>
      </c>
      <c r="O566">
        <v>4.47</v>
      </c>
      <c r="P566">
        <v>10.37</v>
      </c>
      <c r="Q566">
        <v>12.31</v>
      </c>
      <c r="R566">
        <v>10.65</v>
      </c>
      <c r="S566">
        <v>8.69</v>
      </c>
      <c r="T566">
        <v>6.03</v>
      </c>
      <c r="U566">
        <v>5.82</v>
      </c>
      <c r="V566">
        <v>7.67</v>
      </c>
      <c r="W566">
        <v>9.31</v>
      </c>
      <c r="X566">
        <v>6.61</v>
      </c>
      <c r="Y566">
        <v>4.7699999999999996</v>
      </c>
      <c r="Z566">
        <v>3.92</v>
      </c>
      <c r="AA566">
        <v>3.49</v>
      </c>
      <c r="AB566">
        <v>2.59</v>
      </c>
      <c r="AC566">
        <v>2.91</v>
      </c>
      <c r="AD566">
        <v>1.55</v>
      </c>
      <c r="AE566">
        <v>2.4</v>
      </c>
      <c r="AF566">
        <v>1.06</v>
      </c>
      <c r="AG566">
        <v>2.1800000000000002</v>
      </c>
      <c r="AH566">
        <v>2.2999999999999998</v>
      </c>
      <c r="AI566">
        <v>2.21</v>
      </c>
      <c r="AJ566">
        <v>2.4900000000000002</v>
      </c>
      <c r="AK566">
        <v>3.3</v>
      </c>
      <c r="AL566">
        <v>2.02</v>
      </c>
      <c r="AM566">
        <v>1.1000000000000001</v>
      </c>
      <c r="AN566">
        <v>0.5</v>
      </c>
      <c r="AO566">
        <v>1.39</v>
      </c>
      <c r="AP566">
        <v>0.99</v>
      </c>
      <c r="AQ566">
        <v>1.67</v>
      </c>
      <c r="AR566">
        <v>2.31</v>
      </c>
      <c r="AS566">
        <v>2.59</v>
      </c>
      <c r="AT566">
        <v>1.45</v>
      </c>
      <c r="AU566">
        <v>1.83</v>
      </c>
      <c r="AV566">
        <v>1.57</v>
      </c>
      <c r="AW566">
        <v>1.65</v>
      </c>
      <c r="AX566">
        <v>2.4700000000000002</v>
      </c>
      <c r="AY566">
        <v>2.61</v>
      </c>
      <c r="AZ566">
        <v>3.26</v>
      </c>
      <c r="BA566">
        <v>1.73</v>
      </c>
      <c r="BB566">
        <v>1.2</v>
      </c>
      <c r="BC566">
        <v>2.59</v>
      </c>
      <c r="BD566">
        <v>3.14</v>
      </c>
      <c r="BE566">
        <v>1.66</v>
      </c>
      <c r="BF566">
        <v>3.49</v>
      </c>
      <c r="BG566" t="s">
        <v>442</v>
      </c>
    </row>
    <row r="567" spans="1:59" x14ac:dyDescent="0.25">
      <c r="A567" t="s">
        <v>335</v>
      </c>
      <c r="B567">
        <v>961</v>
      </c>
      <c r="C567" t="s">
        <v>336</v>
      </c>
      <c r="D567" t="s">
        <v>15</v>
      </c>
      <c r="E567" t="s">
        <v>441</v>
      </c>
      <c r="AJ567">
        <v>7.27</v>
      </c>
      <c r="AK567">
        <v>7.76</v>
      </c>
      <c r="AL567">
        <v>7.95</v>
      </c>
      <c r="AM567">
        <v>5.84</v>
      </c>
      <c r="AN567">
        <v>3.15</v>
      </c>
      <c r="AO567">
        <v>1.1399999999999999</v>
      </c>
      <c r="AP567">
        <v>1.58</v>
      </c>
      <c r="AQ567">
        <v>3.79</v>
      </c>
      <c r="AR567">
        <v>4.95</v>
      </c>
      <c r="AS567">
        <v>1.54</v>
      </c>
      <c r="AT567">
        <v>0.3</v>
      </c>
      <c r="AU567">
        <v>0.85</v>
      </c>
      <c r="AV567">
        <v>1.72</v>
      </c>
      <c r="AW567">
        <v>1.71</v>
      </c>
      <c r="AX567">
        <v>0.46</v>
      </c>
      <c r="AY567">
        <v>0.45</v>
      </c>
      <c r="AZ567">
        <v>0.62</v>
      </c>
      <c r="BA567">
        <v>1.06</v>
      </c>
      <c r="BB567">
        <v>1.2</v>
      </c>
      <c r="BC567">
        <v>1.69</v>
      </c>
      <c r="BD567">
        <v>0.69</v>
      </c>
      <c r="BE567">
        <v>1.08</v>
      </c>
      <c r="BF567">
        <v>5.65</v>
      </c>
      <c r="BG567" t="s">
        <v>455</v>
      </c>
    </row>
    <row r="568" spans="1:59" x14ac:dyDescent="0.25">
      <c r="A568" t="s">
        <v>110</v>
      </c>
      <c r="B568">
        <v>128</v>
      </c>
      <c r="C568" t="s">
        <v>111</v>
      </c>
      <c r="D568" t="s">
        <v>15</v>
      </c>
      <c r="E568" t="s">
        <v>416</v>
      </c>
      <c r="F568">
        <v>11.4</v>
      </c>
      <c r="G568">
        <v>13.6</v>
      </c>
      <c r="H568">
        <v>0.6</v>
      </c>
      <c r="I568">
        <v>14.3</v>
      </c>
      <c r="J568">
        <v>57.8</v>
      </c>
      <c r="K568">
        <v>6.9</v>
      </c>
      <c r="L568">
        <v>8</v>
      </c>
      <c r="M568">
        <v>9.3000000000000007</v>
      </c>
      <c r="N568">
        <v>10.199999999999999</v>
      </c>
      <c r="O568">
        <v>39.200000000000003</v>
      </c>
      <c r="P568">
        <v>42.5</v>
      </c>
      <c r="Q568">
        <v>29</v>
      </c>
      <c r="R568">
        <v>13.2</v>
      </c>
      <c r="S568">
        <v>0.3</v>
      </c>
      <c r="T568">
        <v>-0.2</v>
      </c>
      <c r="U568">
        <v>3.5</v>
      </c>
      <c r="V568">
        <v>3.6</v>
      </c>
      <c r="W568">
        <v>6.1</v>
      </c>
      <c r="X568">
        <v>0.1</v>
      </c>
      <c r="Y568">
        <v>7.6</v>
      </c>
      <c r="Z568">
        <v>3.5</v>
      </c>
      <c r="AA568">
        <v>1.7</v>
      </c>
      <c r="AB568">
        <v>-1.1000000000000001</v>
      </c>
      <c r="AC568">
        <v>-0.2</v>
      </c>
      <c r="AD568">
        <v>-0.4</v>
      </c>
      <c r="AE568">
        <v>-0.2</v>
      </c>
      <c r="AF568">
        <v>5.8</v>
      </c>
      <c r="AG568">
        <v>3.1</v>
      </c>
      <c r="AH568">
        <v>3</v>
      </c>
      <c r="AI568">
        <v>5</v>
      </c>
      <c r="AJ568">
        <v>10.4</v>
      </c>
      <c r="AK568">
        <v>2.8</v>
      </c>
      <c r="AL568">
        <v>2.89</v>
      </c>
      <c r="AM568">
        <v>2.4700000000000002</v>
      </c>
      <c r="AN568">
        <v>2.42</v>
      </c>
      <c r="AO568">
        <v>3.17</v>
      </c>
      <c r="AP568">
        <v>2.9</v>
      </c>
      <c r="AQ568">
        <v>2.13</v>
      </c>
      <c r="AR568">
        <v>4.04</v>
      </c>
      <c r="AS568">
        <v>1.95</v>
      </c>
      <c r="AT568">
        <v>3.73</v>
      </c>
      <c r="AU568">
        <v>3.84</v>
      </c>
      <c r="AV568">
        <v>2.6</v>
      </c>
      <c r="AW568">
        <v>1.98</v>
      </c>
      <c r="AX568">
        <v>1.5</v>
      </c>
      <c r="AY568">
        <v>0.05</v>
      </c>
      <c r="AZ568">
        <v>0.81</v>
      </c>
      <c r="BA568">
        <v>1.23</v>
      </c>
      <c r="BB568">
        <v>1.18</v>
      </c>
      <c r="BC568">
        <v>-0.28999999999999998</v>
      </c>
      <c r="BD568">
        <v>0.26</v>
      </c>
      <c r="BE568">
        <v>11.54</v>
      </c>
      <c r="BF568">
        <v>42.62</v>
      </c>
      <c r="BG568" t="s">
        <v>419</v>
      </c>
    </row>
    <row r="569" spans="1:59" x14ac:dyDescent="0.25">
      <c r="A569" t="s">
        <v>202</v>
      </c>
      <c r="B569">
        <v>542</v>
      </c>
      <c r="C569" t="s">
        <v>203</v>
      </c>
      <c r="D569" t="s">
        <v>15</v>
      </c>
      <c r="E569" t="s">
        <v>441</v>
      </c>
      <c r="H569">
        <v>20.5</v>
      </c>
      <c r="I569">
        <v>27.32</v>
      </c>
      <c r="J569">
        <v>41.5</v>
      </c>
      <c r="K569">
        <v>16.02</v>
      </c>
      <c r="L569">
        <v>15.64</v>
      </c>
      <c r="M569">
        <v>9.49</v>
      </c>
      <c r="N569">
        <v>11.86</v>
      </c>
      <c r="O569">
        <v>19.54</v>
      </c>
      <c r="P569">
        <v>28.28</v>
      </c>
      <c r="Q569">
        <v>20.64</v>
      </c>
      <c r="R569">
        <v>8.65</v>
      </c>
      <c r="S569">
        <v>4.0999999999999996</v>
      </c>
      <c r="T569">
        <v>2.1</v>
      </c>
      <c r="U569">
        <v>2.23</v>
      </c>
      <c r="V569">
        <v>3.7</v>
      </c>
      <c r="W569">
        <v>3.03</v>
      </c>
      <c r="X569">
        <v>6.09</v>
      </c>
      <c r="Y569">
        <v>6.04</v>
      </c>
      <c r="Z569">
        <v>8.44</v>
      </c>
      <c r="AA569">
        <v>8.3000000000000007</v>
      </c>
      <c r="AB569">
        <v>6.19</v>
      </c>
      <c r="AC569">
        <v>5.16</v>
      </c>
      <c r="AD569">
        <v>5.1100000000000003</v>
      </c>
      <c r="AE569">
        <v>4.5999999999999996</v>
      </c>
      <c r="AF569">
        <v>5.09</v>
      </c>
      <c r="AG569">
        <v>3.43</v>
      </c>
      <c r="AH569">
        <v>5.88</v>
      </c>
      <c r="AI569">
        <v>0.33</v>
      </c>
      <c r="AJ569">
        <v>1.87</v>
      </c>
      <c r="AK569">
        <v>3.62</v>
      </c>
      <c r="AL569">
        <v>2.97</v>
      </c>
      <c r="AM569">
        <v>3.06</v>
      </c>
      <c r="AN569">
        <v>2.93</v>
      </c>
      <c r="AO569">
        <v>2.35</v>
      </c>
      <c r="AP569">
        <v>1.8</v>
      </c>
      <c r="AQ569">
        <v>2.3199999999999998</v>
      </c>
      <c r="AR569">
        <v>4.26</v>
      </c>
      <c r="AS569">
        <v>3.55</v>
      </c>
      <c r="AT569">
        <v>1.76</v>
      </c>
      <c r="AU569">
        <v>3.18</v>
      </c>
      <c r="AV569">
        <v>1.68</v>
      </c>
      <c r="AW569">
        <v>1.65</v>
      </c>
      <c r="AX569">
        <v>1.99</v>
      </c>
      <c r="AY569">
        <v>2.2000000000000002</v>
      </c>
      <c r="AZ569">
        <v>1.6</v>
      </c>
      <c r="BA569">
        <v>1.48</v>
      </c>
      <c r="BB569">
        <v>1.17</v>
      </c>
      <c r="BC569">
        <v>0.89</v>
      </c>
      <c r="BD569">
        <v>0.35</v>
      </c>
      <c r="BE569">
        <v>1.37</v>
      </c>
      <c r="BF569">
        <v>3.56</v>
      </c>
      <c r="BG569" t="s">
        <v>442</v>
      </c>
    </row>
    <row r="570" spans="1:59" x14ac:dyDescent="0.25">
      <c r="A570" t="s">
        <v>242</v>
      </c>
      <c r="B570">
        <v>181</v>
      </c>
      <c r="C570" t="s">
        <v>243</v>
      </c>
      <c r="D570" t="s">
        <v>15</v>
      </c>
      <c r="E570" t="s">
        <v>16</v>
      </c>
      <c r="F570">
        <v>3.72</v>
      </c>
      <c r="G570">
        <v>2.3199999999999998</v>
      </c>
      <c r="H570">
        <v>3.37</v>
      </c>
      <c r="I570">
        <v>7.69</v>
      </c>
      <c r="J570">
        <v>7.26</v>
      </c>
      <c r="K570">
        <v>8.7899999999999991</v>
      </c>
      <c r="L570">
        <v>0.55000000000000004</v>
      </c>
      <c r="M570">
        <v>10.039999999999999</v>
      </c>
      <c r="N570">
        <v>4.71</v>
      </c>
      <c r="O570">
        <v>7.15</v>
      </c>
      <c r="P570">
        <v>2.69</v>
      </c>
      <c r="Q570">
        <v>11.61</v>
      </c>
      <c r="R570">
        <v>5.82</v>
      </c>
      <c r="S570">
        <v>-0.93</v>
      </c>
      <c r="T570">
        <v>-0.44</v>
      </c>
      <c r="U570">
        <v>-0.24</v>
      </c>
      <c r="V570">
        <v>2.0299999999999998</v>
      </c>
      <c r="W570">
        <v>0.42</v>
      </c>
      <c r="X570">
        <v>0.95</v>
      </c>
      <c r="Y570">
        <v>0.87</v>
      </c>
      <c r="Z570">
        <v>2.97</v>
      </c>
      <c r="AA570">
        <v>2.5499999999999998</v>
      </c>
      <c r="AB570">
        <v>1.85</v>
      </c>
      <c r="AC570">
        <v>4.03</v>
      </c>
      <c r="AD570">
        <v>4.13</v>
      </c>
      <c r="AE570">
        <v>3.97</v>
      </c>
      <c r="AF570">
        <v>1.96</v>
      </c>
      <c r="AG570">
        <v>3.92</v>
      </c>
      <c r="AH570">
        <v>3.69</v>
      </c>
      <c r="AI570">
        <v>2.29</v>
      </c>
      <c r="AJ570">
        <v>3.04</v>
      </c>
      <c r="AK570">
        <v>2.5099999999999998</v>
      </c>
      <c r="AL570">
        <v>2.61</v>
      </c>
      <c r="AM570">
        <v>1.93</v>
      </c>
      <c r="AN570">
        <v>2.79</v>
      </c>
      <c r="AO570">
        <v>3</v>
      </c>
      <c r="AP570">
        <v>2.77</v>
      </c>
      <c r="AQ570">
        <v>1.25</v>
      </c>
      <c r="AR570">
        <v>4.26</v>
      </c>
      <c r="AS570">
        <v>2.09</v>
      </c>
      <c r="AT570">
        <v>1.52</v>
      </c>
      <c r="AU570">
        <v>2.72</v>
      </c>
      <c r="AV570">
        <v>2.42</v>
      </c>
      <c r="AW570">
        <v>1.38</v>
      </c>
      <c r="AX570">
        <v>0.31</v>
      </c>
      <c r="AY570">
        <v>1.1000000000000001</v>
      </c>
      <c r="AZ570">
        <v>0.64</v>
      </c>
      <c r="BA570">
        <v>1.26</v>
      </c>
      <c r="BB570">
        <v>1.1599999999999999</v>
      </c>
      <c r="BC570">
        <v>1.52</v>
      </c>
      <c r="BD570">
        <v>0.64</v>
      </c>
      <c r="BE570">
        <v>1.5</v>
      </c>
      <c r="BF570">
        <v>6.15</v>
      </c>
      <c r="BG570" t="s">
        <v>17</v>
      </c>
    </row>
    <row r="571" spans="1:59" x14ac:dyDescent="0.25">
      <c r="A571" t="s">
        <v>89</v>
      </c>
      <c r="B571">
        <v>634</v>
      </c>
      <c r="C571" t="s">
        <v>90</v>
      </c>
      <c r="D571" t="s">
        <v>15</v>
      </c>
      <c r="E571" t="s">
        <v>16</v>
      </c>
      <c r="F571">
        <v>1.4</v>
      </c>
      <c r="G571">
        <v>4.13</v>
      </c>
      <c r="H571">
        <v>9.91</v>
      </c>
      <c r="I571">
        <v>3.21</v>
      </c>
      <c r="J571">
        <v>5.63</v>
      </c>
      <c r="K571">
        <v>17.28</v>
      </c>
      <c r="L571">
        <v>7.21</v>
      </c>
      <c r="M571">
        <v>14.47</v>
      </c>
      <c r="N571">
        <v>10.09</v>
      </c>
      <c r="O571">
        <v>8.1199999999999992</v>
      </c>
      <c r="P571">
        <v>7.3</v>
      </c>
      <c r="Q571">
        <v>0.78</v>
      </c>
      <c r="R571">
        <v>3.45</v>
      </c>
      <c r="S571">
        <v>3.47</v>
      </c>
      <c r="T571">
        <v>3.49</v>
      </c>
      <c r="U571">
        <v>3.51</v>
      </c>
      <c r="V571">
        <v>3.52</v>
      </c>
      <c r="W571">
        <v>3.54</v>
      </c>
      <c r="X571">
        <v>-13.01</v>
      </c>
      <c r="Y571">
        <v>-9.58</v>
      </c>
      <c r="Z571">
        <v>0.34</v>
      </c>
      <c r="AA571">
        <v>9.36</v>
      </c>
      <c r="AB571">
        <v>-3.16</v>
      </c>
      <c r="AC571">
        <v>-4.0999999999999996</v>
      </c>
      <c r="AD571">
        <v>7.5</v>
      </c>
      <c r="AE571">
        <v>6.3</v>
      </c>
      <c r="AF571">
        <v>7.4</v>
      </c>
      <c r="AG571">
        <v>12.7</v>
      </c>
      <c r="AH571">
        <v>2.2000000000000002</v>
      </c>
      <c r="AI571">
        <v>3</v>
      </c>
      <c r="AJ571">
        <v>0.5</v>
      </c>
      <c r="AK571">
        <v>0.84</v>
      </c>
      <c r="AL571">
        <v>2.98</v>
      </c>
      <c r="AM571">
        <v>1.69</v>
      </c>
      <c r="AN571">
        <v>3.67</v>
      </c>
      <c r="AO571">
        <v>2.4700000000000002</v>
      </c>
      <c r="AP571">
        <v>3.71</v>
      </c>
      <c r="AQ571">
        <v>2.6</v>
      </c>
      <c r="AR571">
        <v>6.02</v>
      </c>
      <c r="AS571">
        <v>4.34</v>
      </c>
      <c r="AT571">
        <v>0.39</v>
      </c>
      <c r="AU571">
        <v>1.76</v>
      </c>
      <c r="AV571">
        <v>5.01</v>
      </c>
      <c r="AW571">
        <v>4.63</v>
      </c>
      <c r="AX571">
        <v>0.91</v>
      </c>
      <c r="AY571">
        <v>3.17</v>
      </c>
      <c r="AZ571">
        <v>3.19</v>
      </c>
      <c r="BA571">
        <v>0.45</v>
      </c>
      <c r="BB571">
        <v>1.1499999999999999</v>
      </c>
      <c r="BC571">
        <v>2.21</v>
      </c>
      <c r="BD571">
        <v>2.4900000000000002</v>
      </c>
      <c r="BE571">
        <v>1.97</v>
      </c>
      <c r="BF571">
        <v>3.5</v>
      </c>
      <c r="BG571" t="s">
        <v>17</v>
      </c>
    </row>
    <row r="572" spans="1:59" x14ac:dyDescent="0.25">
      <c r="A572" t="s">
        <v>276</v>
      </c>
      <c r="B572">
        <v>196</v>
      </c>
      <c r="C572" t="s">
        <v>277</v>
      </c>
      <c r="D572" t="s">
        <v>15</v>
      </c>
      <c r="E572" t="s">
        <v>441</v>
      </c>
      <c r="F572">
        <v>6.7373180000000001</v>
      </c>
      <c r="G572">
        <v>11.03</v>
      </c>
      <c r="H572">
        <v>7.57</v>
      </c>
      <c r="I572">
        <v>7.54</v>
      </c>
      <c r="J572">
        <v>11.14</v>
      </c>
      <c r="K572">
        <v>15.63</v>
      </c>
      <c r="L572">
        <v>16.059999999999999</v>
      </c>
      <c r="M572">
        <v>13.17</v>
      </c>
      <c r="N572">
        <v>12.25</v>
      </c>
      <c r="O572">
        <v>12.52</v>
      </c>
      <c r="P572">
        <v>16.13</v>
      </c>
      <c r="Q572">
        <v>15.27</v>
      </c>
      <c r="R572">
        <v>17.16</v>
      </c>
      <c r="S572">
        <v>8.3699999999999992</v>
      </c>
      <c r="T572">
        <v>6.19</v>
      </c>
      <c r="U572">
        <v>15.37</v>
      </c>
      <c r="V572">
        <v>14.99</v>
      </c>
      <c r="W572">
        <v>16.72</v>
      </c>
      <c r="X572">
        <v>6.76</v>
      </c>
      <c r="Y572">
        <v>5.31</v>
      </c>
      <c r="Z572">
        <v>5.9</v>
      </c>
      <c r="AA572">
        <v>2.96</v>
      </c>
      <c r="AB572">
        <v>1.1499999999999999</v>
      </c>
      <c r="AC572">
        <v>1.27</v>
      </c>
      <c r="AD572">
        <v>2.2999999999999998</v>
      </c>
      <c r="AE572">
        <v>4.32</v>
      </c>
      <c r="AF572">
        <v>2.42</v>
      </c>
      <c r="AG572">
        <v>0.95</v>
      </c>
      <c r="AH572">
        <v>1.05</v>
      </c>
      <c r="AI572">
        <v>-0.37</v>
      </c>
      <c r="AJ572">
        <v>2.2999999999999998</v>
      </c>
      <c r="AK572">
        <v>2.11</v>
      </c>
      <c r="AL572">
        <v>2.73</v>
      </c>
      <c r="AM572">
        <v>1.83</v>
      </c>
      <c r="AN572">
        <v>2.15</v>
      </c>
      <c r="AO572">
        <v>2.84</v>
      </c>
      <c r="AP572">
        <v>2.78</v>
      </c>
      <c r="AQ572">
        <v>2.35</v>
      </c>
      <c r="AR572">
        <v>1.96</v>
      </c>
      <c r="AS572">
        <v>2.61</v>
      </c>
      <c r="AT572">
        <v>1.88</v>
      </c>
      <c r="AU572">
        <v>2.62</v>
      </c>
      <c r="AV572">
        <v>1.3</v>
      </c>
      <c r="AW572">
        <v>1.24</v>
      </c>
      <c r="AX572">
        <v>1.48</v>
      </c>
      <c r="AY572">
        <v>1.27</v>
      </c>
      <c r="AZ572">
        <v>1.37</v>
      </c>
      <c r="BA572">
        <v>1.4</v>
      </c>
      <c r="BB572">
        <v>1.1499999999999999</v>
      </c>
      <c r="BC572">
        <v>1.84</v>
      </c>
      <c r="BD572">
        <v>2.31</v>
      </c>
      <c r="BE572">
        <v>3.71</v>
      </c>
      <c r="BF572">
        <v>5.74</v>
      </c>
      <c r="BG572" t="s">
        <v>442</v>
      </c>
    </row>
    <row r="573" spans="1:59" x14ac:dyDescent="0.25">
      <c r="A573" t="s">
        <v>182</v>
      </c>
      <c r="B573">
        <v>136</v>
      </c>
      <c r="C573" t="s">
        <v>183</v>
      </c>
      <c r="D573" t="s">
        <v>15</v>
      </c>
      <c r="E573" t="s">
        <v>16</v>
      </c>
      <c r="F573">
        <v>4.8099999999999996</v>
      </c>
      <c r="G573">
        <v>4.79</v>
      </c>
      <c r="H573">
        <v>5.75</v>
      </c>
      <c r="I573">
        <v>10.8</v>
      </c>
      <c r="J573">
        <v>19.16</v>
      </c>
      <c r="K573">
        <v>16.95</v>
      </c>
      <c r="L573">
        <v>16.61</v>
      </c>
      <c r="M573">
        <v>17.13</v>
      </c>
      <c r="N573">
        <v>12.09</v>
      </c>
      <c r="O573">
        <v>14.8</v>
      </c>
      <c r="P573">
        <v>21.06</v>
      </c>
      <c r="Q573">
        <v>17.97</v>
      </c>
      <c r="R573">
        <v>16.48</v>
      </c>
      <c r="S573">
        <v>14.65</v>
      </c>
      <c r="T573">
        <v>10.79</v>
      </c>
      <c r="U573">
        <v>9.2100000000000009</v>
      </c>
      <c r="V573">
        <v>5.82</v>
      </c>
      <c r="W573">
        <v>4.75</v>
      </c>
      <c r="X573">
        <v>5.0599999999999996</v>
      </c>
      <c r="Y573">
        <v>6.26</v>
      </c>
      <c r="Z573">
        <v>6.46</v>
      </c>
      <c r="AA573">
        <v>6.25</v>
      </c>
      <c r="AB573">
        <v>5.27</v>
      </c>
      <c r="AC573">
        <v>4.63</v>
      </c>
      <c r="AD573">
        <v>4.05</v>
      </c>
      <c r="AE573">
        <v>5.24</v>
      </c>
      <c r="AF573">
        <v>4.01</v>
      </c>
      <c r="AG573">
        <v>2.04</v>
      </c>
      <c r="AH573">
        <v>1.96</v>
      </c>
      <c r="AI573">
        <v>1.66</v>
      </c>
      <c r="AJ573">
        <v>2.54</v>
      </c>
      <c r="AK573">
        <v>2.79</v>
      </c>
      <c r="AL573">
        <v>2.4700000000000002</v>
      </c>
      <c r="AM573">
        <v>2.67</v>
      </c>
      <c r="AN573">
        <v>2.21</v>
      </c>
      <c r="AO573">
        <v>1.99</v>
      </c>
      <c r="AP573">
        <v>2.09</v>
      </c>
      <c r="AQ573">
        <v>1.83</v>
      </c>
      <c r="AR573">
        <v>3.35</v>
      </c>
      <c r="AS573">
        <v>0.77</v>
      </c>
      <c r="AT573">
        <v>1.53</v>
      </c>
      <c r="AU573">
        <v>2.78</v>
      </c>
      <c r="AV573">
        <v>3.04</v>
      </c>
      <c r="AW573">
        <v>1.22</v>
      </c>
      <c r="AX573">
        <v>0.24</v>
      </c>
      <c r="AY573">
        <v>0.04</v>
      </c>
      <c r="AZ573">
        <v>-0.09</v>
      </c>
      <c r="BA573">
        <v>1.33</v>
      </c>
      <c r="BB573">
        <v>1.1399999999999999</v>
      </c>
      <c r="BC573">
        <v>0.63</v>
      </c>
      <c r="BD573">
        <v>-0.14000000000000001</v>
      </c>
      <c r="BE573">
        <v>1.87</v>
      </c>
      <c r="BF573">
        <v>8.1999999999999993</v>
      </c>
      <c r="BG573" t="s">
        <v>17</v>
      </c>
    </row>
    <row r="574" spans="1:59" x14ac:dyDescent="0.25">
      <c r="A574" t="s">
        <v>357</v>
      </c>
      <c r="B574">
        <v>369</v>
      </c>
      <c r="C574" t="s">
        <v>358</v>
      </c>
      <c r="D574" t="s">
        <v>15</v>
      </c>
      <c r="E574" t="s">
        <v>425</v>
      </c>
      <c r="F574">
        <v>4.3</v>
      </c>
      <c r="G574">
        <v>4.5999999999999996</v>
      </c>
      <c r="H574">
        <v>11.5</v>
      </c>
      <c r="I574">
        <v>19</v>
      </c>
      <c r="J574">
        <v>30</v>
      </c>
      <c r="K574">
        <v>16.899999999999999</v>
      </c>
      <c r="L574">
        <v>11.9</v>
      </c>
      <c r="M574">
        <v>6.9</v>
      </c>
      <c r="N574">
        <v>9.1</v>
      </c>
      <c r="O574">
        <v>13.8</v>
      </c>
      <c r="P574">
        <v>19.3</v>
      </c>
      <c r="Q574">
        <v>16.600000000000001</v>
      </c>
      <c r="R574">
        <v>13.6</v>
      </c>
      <c r="S574">
        <v>5</v>
      </c>
      <c r="T574">
        <v>10</v>
      </c>
      <c r="U574">
        <v>8.5</v>
      </c>
      <c r="V574">
        <v>10.6</v>
      </c>
      <c r="W574">
        <v>19.399999999999999</v>
      </c>
      <c r="X574">
        <v>12.8</v>
      </c>
      <c r="Y574">
        <v>22.5</v>
      </c>
      <c r="Z574">
        <v>17.100000000000001</v>
      </c>
      <c r="AA574">
        <v>6.1</v>
      </c>
      <c r="AB574">
        <v>8.65</v>
      </c>
      <c r="AC574">
        <v>18.89</v>
      </c>
      <c r="AD574">
        <v>17.600000000000001</v>
      </c>
      <c r="AE574">
        <v>16.82</v>
      </c>
      <c r="AF574">
        <v>10.09</v>
      </c>
      <c r="AG574">
        <v>10.199999999999999</v>
      </c>
      <c r="AH574">
        <v>14.95</v>
      </c>
      <c r="AI574">
        <v>8.6199999999999992</v>
      </c>
      <c r="AJ574">
        <v>8.31</v>
      </c>
      <c r="AK574">
        <v>14.03</v>
      </c>
      <c r="AL574">
        <v>10.119999999999999</v>
      </c>
      <c r="AM574">
        <v>13.65</v>
      </c>
      <c r="AN574">
        <v>12.88</v>
      </c>
      <c r="AO574">
        <v>22.99</v>
      </c>
      <c r="AP574">
        <v>23.13</v>
      </c>
      <c r="AQ574">
        <v>17.45</v>
      </c>
      <c r="AR574">
        <v>25.9</v>
      </c>
      <c r="AS574">
        <v>12.68</v>
      </c>
      <c r="AT574">
        <v>22.07</v>
      </c>
      <c r="AU574">
        <v>10.47</v>
      </c>
      <c r="AV574">
        <v>19.09</v>
      </c>
      <c r="AW574">
        <v>8.73</v>
      </c>
      <c r="AX574">
        <v>10.039999999999999</v>
      </c>
      <c r="AY574">
        <v>8.56</v>
      </c>
      <c r="AZ574">
        <v>7.47</v>
      </c>
      <c r="BA574">
        <v>2.92</v>
      </c>
      <c r="BB574">
        <v>1.1200000000000001</v>
      </c>
      <c r="BC574">
        <v>0.56999999999999995</v>
      </c>
      <c r="BD574">
        <v>2.8</v>
      </c>
      <c r="BE574">
        <v>4.4000000000000004</v>
      </c>
      <c r="BF574">
        <v>9.0399999999999991</v>
      </c>
      <c r="BG574" t="s">
        <v>426</v>
      </c>
    </row>
    <row r="575" spans="1:59" x14ac:dyDescent="0.25">
      <c r="A575" t="s">
        <v>321</v>
      </c>
      <c r="B575">
        <v>253</v>
      </c>
      <c r="C575" t="s">
        <v>322</v>
      </c>
      <c r="D575" t="s">
        <v>15</v>
      </c>
      <c r="E575" t="s">
        <v>16</v>
      </c>
      <c r="F575">
        <v>2.82</v>
      </c>
      <c r="G575">
        <v>0.32</v>
      </c>
      <c r="H575">
        <v>1.61</v>
      </c>
      <c r="I575">
        <v>6.4</v>
      </c>
      <c r="J575">
        <v>16.93</v>
      </c>
      <c r="K575">
        <v>19.02</v>
      </c>
      <c r="L575">
        <v>7.04</v>
      </c>
      <c r="M575">
        <v>11.86</v>
      </c>
      <c r="N575">
        <v>13.14</v>
      </c>
      <c r="O575">
        <v>14.73</v>
      </c>
      <c r="P575">
        <v>17.37</v>
      </c>
      <c r="Q575">
        <v>14.8</v>
      </c>
      <c r="R575">
        <v>11.76</v>
      </c>
      <c r="S575">
        <v>13.33</v>
      </c>
      <c r="T575">
        <v>11.48</v>
      </c>
      <c r="U575">
        <v>22.36</v>
      </c>
      <c r="V575">
        <v>31.94</v>
      </c>
      <c r="W575">
        <v>24.86</v>
      </c>
      <c r="X575">
        <v>19.739999999999998</v>
      </c>
      <c r="Y575">
        <v>17.63</v>
      </c>
      <c r="Z575">
        <v>23.98</v>
      </c>
      <c r="AA575">
        <v>14.41</v>
      </c>
      <c r="AB575">
        <v>11.23</v>
      </c>
      <c r="AC575">
        <v>18.510000000000002</v>
      </c>
      <c r="AD575">
        <v>10.6</v>
      </c>
      <c r="AE575">
        <v>10.039999999999999</v>
      </c>
      <c r="AF575">
        <v>9.7899999999999991</v>
      </c>
      <c r="AG575">
        <v>4.49</v>
      </c>
      <c r="AH575">
        <v>2.5499999999999998</v>
      </c>
      <c r="AI575">
        <v>0.51</v>
      </c>
      <c r="AJ575">
        <v>2.27</v>
      </c>
      <c r="AK575">
        <v>3.74</v>
      </c>
      <c r="AL575">
        <v>1.87</v>
      </c>
      <c r="AM575">
        <v>2.12</v>
      </c>
      <c r="AN575">
        <v>4.45</v>
      </c>
      <c r="AO575">
        <v>4.6900000000000004</v>
      </c>
      <c r="AP575">
        <v>4.03</v>
      </c>
      <c r="AQ575">
        <v>4.59</v>
      </c>
      <c r="AR575">
        <v>7.26</v>
      </c>
      <c r="AS575">
        <v>0.54</v>
      </c>
      <c r="AT575">
        <v>1.18</v>
      </c>
      <c r="AU575">
        <v>5.12</v>
      </c>
      <c r="AV575">
        <v>1.73</v>
      </c>
      <c r="AW575">
        <v>0.76</v>
      </c>
      <c r="AX575">
        <v>1.1399999999999999</v>
      </c>
      <c r="AY575">
        <v>-0.73</v>
      </c>
      <c r="AZ575">
        <v>0.61</v>
      </c>
      <c r="BA575">
        <v>1.01</v>
      </c>
      <c r="BB575">
        <v>1.0900000000000001</v>
      </c>
      <c r="BC575">
        <v>7.0000000000000007E-2</v>
      </c>
      <c r="BD575">
        <v>-0.37</v>
      </c>
      <c r="BE575">
        <v>3.47</v>
      </c>
      <c r="BF575">
        <v>7.2</v>
      </c>
      <c r="BG575" t="s">
        <v>17</v>
      </c>
    </row>
    <row r="576" spans="1:59" x14ac:dyDescent="0.25">
      <c r="A576" t="s">
        <v>337</v>
      </c>
      <c r="B576">
        <v>144</v>
      </c>
      <c r="C576" t="s">
        <v>338</v>
      </c>
      <c r="D576" t="s">
        <v>15</v>
      </c>
      <c r="E576" t="s">
        <v>441</v>
      </c>
      <c r="F576">
        <v>6.7175574300000003</v>
      </c>
      <c r="G576">
        <v>6.91</v>
      </c>
      <c r="H576">
        <v>5.76</v>
      </c>
      <c r="I576">
        <v>6.44</v>
      </c>
      <c r="J576">
        <v>9.0500000000000007</v>
      </c>
      <c r="K576">
        <v>9.82</v>
      </c>
      <c r="L576">
        <v>9.48</v>
      </c>
      <c r="M576">
        <v>11.23</v>
      </c>
      <c r="N576">
        <v>9.73</v>
      </c>
      <c r="O576">
        <v>6.71</v>
      </c>
      <c r="P576">
        <v>12.47</v>
      </c>
      <c r="Q576">
        <v>10.98</v>
      </c>
      <c r="R576">
        <v>7.41</v>
      </c>
      <c r="S576">
        <v>8.6300000000000008</v>
      </c>
      <c r="T576">
        <v>7.7</v>
      </c>
      <c r="U576">
        <v>6.83</v>
      </c>
      <c r="V576">
        <v>4.84</v>
      </c>
      <c r="W576">
        <v>4.71</v>
      </c>
      <c r="X576">
        <v>6.08</v>
      </c>
      <c r="Y576">
        <v>6.28</v>
      </c>
      <c r="Z576">
        <v>8.83</v>
      </c>
      <c r="AA576">
        <v>10.74</v>
      </c>
      <c r="AB576">
        <v>4.25</v>
      </c>
      <c r="AC576">
        <v>4.51</v>
      </c>
      <c r="AD576">
        <v>2.44</v>
      </c>
      <c r="AE576">
        <v>2.69</v>
      </c>
      <c r="AF576">
        <v>1.44</v>
      </c>
      <c r="AG576">
        <v>0.24</v>
      </c>
      <c r="AH576">
        <v>-0.54</v>
      </c>
      <c r="AI576">
        <v>0.35</v>
      </c>
      <c r="AJ576">
        <v>0.34</v>
      </c>
      <c r="AK576">
        <v>1.84</v>
      </c>
      <c r="AL576">
        <v>1.99</v>
      </c>
      <c r="AM576">
        <v>1.0900000000000001</v>
      </c>
      <c r="AN576">
        <v>0.18</v>
      </c>
      <c r="AO576">
        <v>0.01</v>
      </c>
      <c r="AP576">
        <v>0.75</v>
      </c>
      <c r="AQ576">
        <v>2.56</v>
      </c>
      <c r="AR576">
        <v>2.0699999999999998</v>
      </c>
      <c r="AS576">
        <v>-0.95</v>
      </c>
      <c r="AT576">
        <v>0.51</v>
      </c>
      <c r="AU576">
        <v>3.01</v>
      </c>
      <c r="AV576">
        <v>0.87</v>
      </c>
      <c r="AW576">
        <v>-0.24</v>
      </c>
      <c r="AX576">
        <v>-0.02</v>
      </c>
      <c r="AY576">
        <v>0.02</v>
      </c>
      <c r="AZ576">
        <v>0.9</v>
      </c>
      <c r="BA576">
        <v>1.37</v>
      </c>
      <c r="BB576">
        <v>1.0900000000000001</v>
      </c>
      <c r="BC576">
        <v>1.52</v>
      </c>
      <c r="BD576">
        <v>1.19</v>
      </c>
      <c r="BE576">
        <v>1.3</v>
      </c>
      <c r="BF576">
        <v>5.47</v>
      </c>
      <c r="BG576" t="s">
        <v>456</v>
      </c>
    </row>
    <row r="577" spans="1:59" x14ac:dyDescent="0.25">
      <c r="A577" t="s">
        <v>128</v>
      </c>
      <c r="B577">
        <v>172</v>
      </c>
      <c r="C577" t="s">
        <v>129</v>
      </c>
      <c r="D577" t="s">
        <v>15</v>
      </c>
      <c r="E577" t="s">
        <v>16</v>
      </c>
      <c r="F577">
        <v>2.73</v>
      </c>
      <c r="G577">
        <v>6.48</v>
      </c>
      <c r="H577">
        <v>6.66</v>
      </c>
      <c r="I577">
        <v>10.75</v>
      </c>
      <c r="J577">
        <v>16.940000000000001</v>
      </c>
      <c r="K577">
        <v>17.809999999999999</v>
      </c>
      <c r="L577">
        <v>14.34</v>
      </c>
      <c r="M577">
        <v>11.79</v>
      </c>
      <c r="N577">
        <v>7.8</v>
      </c>
      <c r="O577">
        <v>7.47</v>
      </c>
      <c r="P577">
        <v>11.59</v>
      </c>
      <c r="Q577">
        <v>11.31</v>
      </c>
      <c r="R577">
        <v>9.58</v>
      </c>
      <c r="S577">
        <v>8.3699999999999992</v>
      </c>
      <c r="T577">
        <v>7.07</v>
      </c>
      <c r="U577">
        <v>5.2</v>
      </c>
      <c r="V577">
        <v>2.93</v>
      </c>
      <c r="W577">
        <v>4.1100000000000003</v>
      </c>
      <c r="X577">
        <v>5.09</v>
      </c>
      <c r="Y577">
        <v>6.59</v>
      </c>
      <c r="Z577">
        <v>6.15</v>
      </c>
      <c r="AA577">
        <v>4.3099999999999996</v>
      </c>
      <c r="AB577">
        <v>2.92</v>
      </c>
      <c r="AC577">
        <v>2.19</v>
      </c>
      <c r="AD577">
        <v>1.0900000000000001</v>
      </c>
      <c r="AE577">
        <v>0.79</v>
      </c>
      <c r="AF577">
        <v>0.63</v>
      </c>
      <c r="AG577">
        <v>1.19</v>
      </c>
      <c r="AH577">
        <v>1.4</v>
      </c>
      <c r="AI577">
        <v>1.1599999999999999</v>
      </c>
      <c r="AJ577">
        <v>3.04</v>
      </c>
      <c r="AK577">
        <v>2.58</v>
      </c>
      <c r="AL577">
        <v>1.57</v>
      </c>
      <c r="AM577">
        <v>0.88</v>
      </c>
      <c r="AN577">
        <v>0.19</v>
      </c>
      <c r="AO577">
        <v>0.62</v>
      </c>
      <c r="AP577">
        <v>1.57</v>
      </c>
      <c r="AQ577">
        <v>2.5099999999999998</v>
      </c>
      <c r="AR577">
        <v>4.07</v>
      </c>
      <c r="AS577">
        <v>0</v>
      </c>
      <c r="AT577">
        <v>1.18</v>
      </c>
      <c r="AU577">
        <v>3.42</v>
      </c>
      <c r="AV577">
        <v>2.81</v>
      </c>
      <c r="AW577">
        <v>1.48</v>
      </c>
      <c r="AX577">
        <v>1.04</v>
      </c>
      <c r="AY577">
        <v>-0.21</v>
      </c>
      <c r="AZ577">
        <v>0.36</v>
      </c>
      <c r="BA577">
        <v>0.84</v>
      </c>
      <c r="BB577">
        <v>1.08</v>
      </c>
      <c r="BC577">
        <v>1.1399999999999999</v>
      </c>
      <c r="BD577">
        <v>0.28999999999999998</v>
      </c>
      <c r="BE577">
        <v>2.19</v>
      </c>
      <c r="BF577">
        <v>7.1</v>
      </c>
      <c r="BG577" t="s">
        <v>17</v>
      </c>
    </row>
    <row r="578" spans="1:59" x14ac:dyDescent="0.25">
      <c r="A578" t="s">
        <v>148</v>
      </c>
      <c r="B578">
        <v>642</v>
      </c>
      <c r="C578" t="s">
        <v>149</v>
      </c>
      <c r="D578" t="s">
        <v>15</v>
      </c>
      <c r="E578" t="s">
        <v>16</v>
      </c>
      <c r="F578">
        <v>1.68</v>
      </c>
      <c r="G578">
        <v>5.63</v>
      </c>
      <c r="H578">
        <v>6.9</v>
      </c>
      <c r="I578">
        <v>10.26</v>
      </c>
      <c r="J578">
        <v>17.95</v>
      </c>
      <c r="K578">
        <v>12.74</v>
      </c>
      <c r="L578">
        <v>15.4</v>
      </c>
      <c r="M578">
        <v>12.05</v>
      </c>
      <c r="N578">
        <v>9.44</v>
      </c>
      <c r="O578">
        <v>12.16</v>
      </c>
      <c r="P578">
        <v>12.16</v>
      </c>
      <c r="Q578">
        <v>16.7</v>
      </c>
      <c r="R578">
        <v>38.26</v>
      </c>
      <c r="S578">
        <v>60.06</v>
      </c>
      <c r="T578">
        <v>59.52</v>
      </c>
      <c r="U578">
        <v>84</v>
      </c>
      <c r="V578">
        <v>-17.64</v>
      </c>
      <c r="W578">
        <v>-13.17</v>
      </c>
      <c r="X578">
        <v>2.52</v>
      </c>
      <c r="Y578">
        <v>6.06</v>
      </c>
      <c r="Z578">
        <v>0.92</v>
      </c>
      <c r="AA578">
        <v>-3.42</v>
      </c>
      <c r="AB578">
        <v>-4.28</v>
      </c>
      <c r="AC578">
        <v>5.45</v>
      </c>
      <c r="AD578">
        <v>31.84</v>
      </c>
      <c r="AE578">
        <v>19.87</v>
      </c>
      <c r="AF578">
        <v>4.54</v>
      </c>
      <c r="AG578">
        <v>3.02</v>
      </c>
      <c r="AH578">
        <v>7.94</v>
      </c>
      <c r="AI578">
        <v>0.37</v>
      </c>
      <c r="AJ578">
        <v>4.84</v>
      </c>
      <c r="AK578">
        <v>8.74</v>
      </c>
      <c r="AL578">
        <v>7.58</v>
      </c>
      <c r="AM578">
        <v>7.32</v>
      </c>
      <c r="AN578">
        <v>4.24</v>
      </c>
      <c r="AO578">
        <v>5.64</v>
      </c>
      <c r="AP578">
        <v>4.47</v>
      </c>
      <c r="AQ578">
        <v>2.8</v>
      </c>
      <c r="AR578">
        <v>4.6500000000000004</v>
      </c>
      <c r="AS578">
        <v>5.74</v>
      </c>
      <c r="AT578">
        <v>5.32</v>
      </c>
      <c r="AU578">
        <v>4.8</v>
      </c>
      <c r="AV578">
        <v>3.44</v>
      </c>
      <c r="AW578">
        <v>3.18</v>
      </c>
      <c r="AX578">
        <v>4.3</v>
      </c>
      <c r="AY578">
        <v>1.7</v>
      </c>
      <c r="AZ578">
        <v>1.4</v>
      </c>
      <c r="BA578">
        <v>0.75</v>
      </c>
      <c r="BB578">
        <v>1.08</v>
      </c>
      <c r="BC578">
        <v>1.21</v>
      </c>
      <c r="BD578">
        <v>4.7699999999999996</v>
      </c>
      <c r="BE578">
        <v>-0.09</v>
      </c>
      <c r="BF578">
        <v>5.14</v>
      </c>
      <c r="BG578" t="s">
        <v>17</v>
      </c>
    </row>
    <row r="579" spans="1:59" x14ac:dyDescent="0.25">
      <c r="A579" t="s">
        <v>130</v>
      </c>
      <c r="B579">
        <v>819</v>
      </c>
      <c r="C579" t="s">
        <v>131</v>
      </c>
      <c r="D579" t="s">
        <v>15</v>
      </c>
      <c r="E579" t="s">
        <v>425</v>
      </c>
      <c r="F579">
        <v>4.2</v>
      </c>
      <c r="G579">
        <v>9.1</v>
      </c>
      <c r="H579">
        <v>11.6</v>
      </c>
      <c r="I579">
        <v>20.2</v>
      </c>
      <c r="J579">
        <v>15.6</v>
      </c>
      <c r="K579">
        <v>12.4</v>
      </c>
      <c r="L579">
        <v>3.2</v>
      </c>
      <c r="M579">
        <v>7.5</v>
      </c>
      <c r="N579">
        <v>5.2</v>
      </c>
      <c r="O579">
        <v>6</v>
      </c>
      <c r="P579">
        <v>15.3</v>
      </c>
      <c r="Q579">
        <v>12.8</v>
      </c>
      <c r="R579">
        <v>9.3000000000000007</v>
      </c>
      <c r="S579">
        <v>5.9</v>
      </c>
      <c r="T579">
        <v>4.5999999999999996</v>
      </c>
      <c r="U579">
        <v>8.3000000000000007</v>
      </c>
      <c r="V579">
        <v>-1.8</v>
      </c>
      <c r="W579">
        <v>6.1</v>
      </c>
      <c r="X579">
        <v>18.399999999999999</v>
      </c>
      <c r="Y579">
        <v>10</v>
      </c>
      <c r="Z579">
        <v>8.1999999999999993</v>
      </c>
      <c r="AA579">
        <v>1.6</v>
      </c>
      <c r="AB579">
        <v>-0.4</v>
      </c>
      <c r="AC579">
        <v>6.8</v>
      </c>
      <c r="AD579">
        <v>0.5</v>
      </c>
      <c r="AE579">
        <v>0.7</v>
      </c>
      <c r="AF579">
        <v>2.2999999999999998</v>
      </c>
      <c r="AG579">
        <v>4.7</v>
      </c>
      <c r="AH579">
        <v>7.7</v>
      </c>
      <c r="AI579">
        <v>1.8</v>
      </c>
      <c r="AJ579">
        <v>-3.2</v>
      </c>
      <c r="AK579">
        <v>4.0999999999999996</v>
      </c>
      <c r="AL579">
        <v>0.5</v>
      </c>
      <c r="AM579">
        <v>6.2</v>
      </c>
      <c r="AN579">
        <v>3.8</v>
      </c>
      <c r="AO579">
        <v>1.7</v>
      </c>
      <c r="AP579">
        <v>1.8</v>
      </c>
      <c r="AQ579">
        <v>9.6999999999999993</v>
      </c>
      <c r="AR579">
        <v>11.5</v>
      </c>
      <c r="AS579">
        <v>6.7</v>
      </c>
      <c r="AT579">
        <v>4.0999999999999996</v>
      </c>
      <c r="AU579">
        <v>10.58</v>
      </c>
      <c r="AV579">
        <v>4.32</v>
      </c>
      <c r="AW579">
        <v>3.53</v>
      </c>
      <c r="AX579">
        <v>1.92</v>
      </c>
      <c r="AY579">
        <v>4.7699999999999996</v>
      </c>
      <c r="AZ579">
        <v>5.99</v>
      </c>
      <c r="BA579">
        <v>-2.15</v>
      </c>
      <c r="BB579">
        <v>1.08</v>
      </c>
      <c r="BC579">
        <v>4.88</v>
      </c>
      <c r="BD579">
        <v>-2.38</v>
      </c>
      <c r="BE579">
        <v>6.5</v>
      </c>
      <c r="BF579">
        <v>5.35</v>
      </c>
      <c r="BG579" t="s">
        <v>426</v>
      </c>
    </row>
    <row r="580" spans="1:59" x14ac:dyDescent="0.25">
      <c r="A580" t="s">
        <v>85</v>
      </c>
      <c r="B580">
        <v>622</v>
      </c>
      <c r="C580" t="s">
        <v>86</v>
      </c>
      <c r="D580" t="s">
        <v>15</v>
      </c>
      <c r="E580" t="s">
        <v>16</v>
      </c>
      <c r="F580">
        <v>5.86</v>
      </c>
      <c r="G580">
        <v>4.01</v>
      </c>
      <c r="H580">
        <v>8.09</v>
      </c>
      <c r="I580">
        <v>10.38</v>
      </c>
      <c r="J580">
        <v>17.23</v>
      </c>
      <c r="K580">
        <v>13.55</v>
      </c>
      <c r="L580">
        <v>9.93</v>
      </c>
      <c r="M580">
        <v>14.7</v>
      </c>
      <c r="N580">
        <v>12.46</v>
      </c>
      <c r="O580">
        <v>6.58</v>
      </c>
      <c r="P580">
        <v>7.68</v>
      </c>
      <c r="Q580">
        <v>7.55</v>
      </c>
      <c r="R580">
        <v>15.33</v>
      </c>
      <c r="S580">
        <v>20.51</v>
      </c>
      <c r="T580">
        <v>12.1</v>
      </c>
      <c r="U580">
        <v>4.2</v>
      </c>
      <c r="V580">
        <v>4.3</v>
      </c>
      <c r="W580">
        <v>2.79</v>
      </c>
      <c r="X580">
        <v>1.71</v>
      </c>
      <c r="Y580">
        <v>1.6</v>
      </c>
      <c r="Z580">
        <v>1.5</v>
      </c>
      <c r="AA580">
        <v>-0.6</v>
      </c>
      <c r="AB580">
        <v>1.89</v>
      </c>
      <c r="AC580">
        <v>-3.72</v>
      </c>
      <c r="AD580">
        <v>12.66</v>
      </c>
      <c r="AE580">
        <v>25.81</v>
      </c>
      <c r="AF580">
        <v>3.92</v>
      </c>
      <c r="AG580">
        <v>4.78</v>
      </c>
      <c r="AH580">
        <v>3.18</v>
      </c>
      <c r="AI580">
        <v>1.83</v>
      </c>
      <c r="AJ580">
        <v>1.25</v>
      </c>
      <c r="AK580">
        <v>4.45</v>
      </c>
      <c r="AL580">
        <v>2.82</v>
      </c>
      <c r="AM580">
        <v>0.63</v>
      </c>
      <c r="AN580">
        <v>0.25</v>
      </c>
      <c r="AO580">
        <v>1.99</v>
      </c>
      <c r="AP580">
        <v>4.91</v>
      </c>
      <c r="AQ580">
        <v>1.1299999999999999</v>
      </c>
      <c r="AR580">
        <v>5.34</v>
      </c>
      <c r="AS580">
        <v>3.04</v>
      </c>
      <c r="AT580">
        <v>1.28</v>
      </c>
      <c r="AU580">
        <v>2.94</v>
      </c>
      <c r="AV580">
        <v>2.38</v>
      </c>
      <c r="AW580">
        <v>2.06</v>
      </c>
      <c r="AX580">
        <v>1.84</v>
      </c>
      <c r="AY580">
        <v>2.69</v>
      </c>
      <c r="AZ580">
        <v>0.87</v>
      </c>
      <c r="BA580">
        <v>0.64</v>
      </c>
      <c r="BB580">
        <v>1.07</v>
      </c>
      <c r="BC580">
        <v>2.4500000000000002</v>
      </c>
      <c r="BD580">
        <v>2.44</v>
      </c>
      <c r="BE580">
        <v>2.27</v>
      </c>
      <c r="BF580">
        <v>5.1100000000000003</v>
      </c>
      <c r="BG580" t="s">
        <v>17</v>
      </c>
    </row>
    <row r="581" spans="1:59" x14ac:dyDescent="0.25">
      <c r="A581" t="s">
        <v>349</v>
      </c>
      <c r="B581">
        <v>578</v>
      </c>
      <c r="C581" t="s">
        <v>350</v>
      </c>
      <c r="D581" t="s">
        <v>15</v>
      </c>
      <c r="E581" t="s">
        <v>16</v>
      </c>
      <c r="F581">
        <v>0.8</v>
      </c>
      <c r="G581">
        <v>0.28999999999999998</v>
      </c>
      <c r="H581">
        <v>5.01</v>
      </c>
      <c r="I581">
        <v>15.63</v>
      </c>
      <c r="J581">
        <v>24.32</v>
      </c>
      <c r="K581">
        <v>5.0999999999999996</v>
      </c>
      <c r="L581">
        <v>4.24</v>
      </c>
      <c r="M581">
        <v>7.62</v>
      </c>
      <c r="N581">
        <v>7.99</v>
      </c>
      <c r="O581">
        <v>9.81</v>
      </c>
      <c r="P581">
        <v>19.760000000000002</v>
      </c>
      <c r="Q581">
        <v>12.59</v>
      </c>
      <c r="R581">
        <v>5.29</v>
      </c>
      <c r="S581">
        <v>3.79</v>
      </c>
      <c r="T581">
        <v>0.8</v>
      </c>
      <c r="U581">
        <v>2.4500000000000002</v>
      </c>
      <c r="V581">
        <v>1.84</v>
      </c>
      <c r="W581">
        <v>2.44</v>
      </c>
      <c r="X581">
        <v>3.88</v>
      </c>
      <c r="Y581">
        <v>5.38</v>
      </c>
      <c r="Z581">
        <v>5.79</v>
      </c>
      <c r="AA581">
        <v>5.72</v>
      </c>
      <c r="AB581">
        <v>4.1399999999999997</v>
      </c>
      <c r="AC581">
        <v>3.3</v>
      </c>
      <c r="AD581">
        <v>5.09</v>
      </c>
      <c r="AE581">
        <v>5.78</v>
      </c>
      <c r="AF581">
        <v>5.86</v>
      </c>
      <c r="AG581">
        <v>5.56</v>
      </c>
      <c r="AH581">
        <v>8.16</v>
      </c>
      <c r="AI581">
        <v>0.43</v>
      </c>
      <c r="AJ581">
        <v>1.51</v>
      </c>
      <c r="AK581">
        <v>1.38</v>
      </c>
      <c r="AL581">
        <v>0.7</v>
      </c>
      <c r="AM581">
        <v>1.8</v>
      </c>
      <c r="AN581">
        <v>2.77</v>
      </c>
      <c r="AO581">
        <v>4.55</v>
      </c>
      <c r="AP581">
        <v>4.6500000000000004</v>
      </c>
      <c r="AQ581">
        <v>2.2400000000000002</v>
      </c>
      <c r="AR581">
        <v>5.44</v>
      </c>
      <c r="AS581">
        <v>-0.84</v>
      </c>
      <c r="AT581">
        <v>3.27</v>
      </c>
      <c r="AU581">
        <v>3.8</v>
      </c>
      <c r="AV581">
        <v>3.01</v>
      </c>
      <c r="AW581">
        <v>2.19</v>
      </c>
      <c r="AX581">
        <v>1.89</v>
      </c>
      <c r="AY581">
        <v>-0.9</v>
      </c>
      <c r="AZ581">
        <v>0.19</v>
      </c>
      <c r="BA581">
        <v>0.67</v>
      </c>
      <c r="BB581">
        <v>1.07</v>
      </c>
      <c r="BC581">
        <v>0.71</v>
      </c>
      <c r="BD581">
        <v>-0.85</v>
      </c>
      <c r="BE581">
        <v>1.23</v>
      </c>
      <c r="BF581">
        <v>6.08</v>
      </c>
      <c r="BG581" t="s">
        <v>17</v>
      </c>
    </row>
    <row r="582" spans="1:59" x14ac:dyDescent="0.25">
      <c r="A582" t="s">
        <v>314</v>
      </c>
      <c r="B582">
        <v>722</v>
      </c>
      <c r="C582" t="s">
        <v>315</v>
      </c>
      <c r="D582" t="s">
        <v>15</v>
      </c>
      <c r="E582" t="s">
        <v>425</v>
      </c>
      <c r="F582">
        <v>4.7</v>
      </c>
      <c r="G582">
        <v>7.7</v>
      </c>
      <c r="H582">
        <v>6.6</v>
      </c>
      <c r="I582">
        <v>7.3</v>
      </c>
      <c r="J582">
        <v>18.399999999999999</v>
      </c>
      <c r="K582">
        <v>22.4</v>
      </c>
      <c r="L582">
        <v>7.4</v>
      </c>
      <c r="M582">
        <v>6.2</v>
      </c>
      <c r="N582">
        <v>12.4</v>
      </c>
      <c r="O582">
        <v>12</v>
      </c>
      <c r="P582">
        <v>11.9</v>
      </c>
      <c r="Q582">
        <v>12.4</v>
      </c>
      <c r="R582">
        <v>10.8</v>
      </c>
      <c r="S582">
        <v>12.6</v>
      </c>
      <c r="T582">
        <v>9.1999999999999993</v>
      </c>
      <c r="U582">
        <v>7.2</v>
      </c>
      <c r="V582">
        <v>7.4</v>
      </c>
      <c r="W582">
        <v>2.1</v>
      </c>
      <c r="X582">
        <v>-2.2000000000000002</v>
      </c>
      <c r="Y582">
        <v>0.5</v>
      </c>
      <c r="Z582">
        <v>6.3</v>
      </c>
      <c r="AA582">
        <v>4.2</v>
      </c>
      <c r="AB582">
        <v>2.2999999999999998</v>
      </c>
      <c r="AC582">
        <v>1.4</v>
      </c>
      <c r="AD582">
        <v>43.5</v>
      </c>
      <c r="AE582">
        <v>3.9</v>
      </c>
      <c r="AF582">
        <v>2.8</v>
      </c>
      <c r="AG582">
        <v>3.86</v>
      </c>
      <c r="AH582">
        <v>4.3099999999999996</v>
      </c>
      <c r="AI582">
        <v>1.85</v>
      </c>
      <c r="AJ582">
        <v>1.3</v>
      </c>
      <c r="AK582">
        <v>4.91</v>
      </c>
      <c r="AL582">
        <v>4.76</v>
      </c>
      <c r="AM582">
        <v>-0.61</v>
      </c>
      <c r="AN582">
        <v>0.75</v>
      </c>
      <c r="AO582">
        <v>3.89</v>
      </c>
      <c r="AP582">
        <v>1.37</v>
      </c>
      <c r="AQ582">
        <v>7.27</v>
      </c>
      <c r="AR582">
        <v>13.01</v>
      </c>
      <c r="AS582">
        <v>-3.24</v>
      </c>
      <c r="AT582">
        <v>3.97</v>
      </c>
      <c r="AU582">
        <v>6.66</v>
      </c>
      <c r="AV582">
        <v>2.48</v>
      </c>
      <c r="AW582">
        <v>1.3</v>
      </c>
      <c r="AX582">
        <v>-1.86</v>
      </c>
      <c r="AY582">
        <v>1.81</v>
      </c>
      <c r="AZ582">
        <v>3.31</v>
      </c>
      <c r="BA582">
        <v>3.74</v>
      </c>
      <c r="BB582">
        <v>1.06</v>
      </c>
      <c r="BC582">
        <v>0.98</v>
      </c>
      <c r="BD582">
        <v>3.3</v>
      </c>
      <c r="BE582">
        <v>2.78</v>
      </c>
      <c r="BF582">
        <v>13.94</v>
      </c>
      <c r="BG582" t="s">
        <v>426</v>
      </c>
    </row>
    <row r="583" spans="1:59" x14ac:dyDescent="0.25">
      <c r="A583" t="s">
        <v>398</v>
      </c>
      <c r="B583">
        <v>383</v>
      </c>
      <c r="C583" t="s">
        <v>399</v>
      </c>
      <c r="D583" t="s">
        <v>15</v>
      </c>
      <c r="E583" t="s">
        <v>16</v>
      </c>
      <c r="AM583">
        <v>-1.0900000000000001</v>
      </c>
      <c r="AN583">
        <v>-1.06</v>
      </c>
      <c r="AO583">
        <v>-1.38</v>
      </c>
      <c r="AP583">
        <v>0.61</v>
      </c>
      <c r="AQ583">
        <v>4.37</v>
      </c>
      <c r="AR583">
        <v>9.34</v>
      </c>
      <c r="AS583">
        <v>-2.4</v>
      </c>
      <c r="AT583">
        <v>3.48</v>
      </c>
      <c r="AU583">
        <v>7.34</v>
      </c>
      <c r="AV583">
        <v>2.4700000000000002</v>
      </c>
      <c r="AW583">
        <v>1.77</v>
      </c>
      <c r="AX583">
        <v>0.43</v>
      </c>
      <c r="AY583">
        <v>-0.53</v>
      </c>
      <c r="AZ583">
        <v>0.27</v>
      </c>
      <c r="BA583">
        <v>1.49</v>
      </c>
      <c r="BB583">
        <v>1.05</v>
      </c>
      <c r="BC583">
        <v>2.68</v>
      </c>
      <c r="BD583">
        <v>0.19</v>
      </c>
      <c r="BE583">
        <v>3.36</v>
      </c>
      <c r="BG583" t="s">
        <v>397</v>
      </c>
    </row>
    <row r="584" spans="1:59" x14ac:dyDescent="0.25">
      <c r="A584" t="s">
        <v>357</v>
      </c>
      <c r="B584">
        <v>369</v>
      </c>
      <c r="C584" t="s">
        <v>358</v>
      </c>
      <c r="D584" t="s">
        <v>15</v>
      </c>
      <c r="E584" t="s">
        <v>16</v>
      </c>
      <c r="F584">
        <v>2.52</v>
      </c>
      <c r="G584">
        <v>3.53</v>
      </c>
      <c r="H584">
        <v>9.3000000000000007</v>
      </c>
      <c r="I584">
        <v>14.81</v>
      </c>
      <c r="J584">
        <v>22.02</v>
      </c>
      <c r="K584">
        <v>16.98</v>
      </c>
      <c r="L584">
        <v>10.69</v>
      </c>
      <c r="M584">
        <v>11.74</v>
      </c>
      <c r="N584">
        <v>10.26</v>
      </c>
      <c r="O584">
        <v>14.72</v>
      </c>
      <c r="P584">
        <v>17.47</v>
      </c>
      <c r="Q584">
        <v>14.33</v>
      </c>
      <c r="R584">
        <v>11.64</v>
      </c>
      <c r="S584">
        <v>15.18</v>
      </c>
      <c r="T584">
        <v>13.34</v>
      </c>
      <c r="U584">
        <v>7.62</v>
      </c>
      <c r="V584">
        <v>7.69</v>
      </c>
      <c r="W584">
        <v>10.75</v>
      </c>
      <c r="X584">
        <v>7.76</v>
      </c>
      <c r="Y584">
        <v>11.43</v>
      </c>
      <c r="Z584">
        <v>11.06</v>
      </c>
      <c r="AA584">
        <v>3.8</v>
      </c>
      <c r="AB584">
        <v>6.49</v>
      </c>
      <c r="AC584">
        <v>10.76</v>
      </c>
      <c r="AD584">
        <v>8.85</v>
      </c>
      <c r="AE584">
        <v>5.3</v>
      </c>
      <c r="AF584">
        <v>3.23</v>
      </c>
      <c r="AG584">
        <v>3.69</v>
      </c>
      <c r="AH584">
        <v>5.63</v>
      </c>
      <c r="AI584">
        <v>3.37</v>
      </c>
      <c r="AJ584">
        <v>3.57</v>
      </c>
      <c r="AK584">
        <v>5.6</v>
      </c>
      <c r="AL584">
        <v>4.12</v>
      </c>
      <c r="AM584">
        <v>3.78</v>
      </c>
      <c r="AN584">
        <v>3.76</v>
      </c>
      <c r="AO584">
        <v>6.84</v>
      </c>
      <c r="AP584">
        <v>8.31</v>
      </c>
      <c r="AQ584">
        <v>7.86</v>
      </c>
      <c r="AR584">
        <v>12.07</v>
      </c>
      <c r="AS584">
        <v>7.06</v>
      </c>
      <c r="AT584">
        <v>10.53</v>
      </c>
      <c r="AU584">
        <v>5.08</v>
      </c>
      <c r="AV584">
        <v>9.2899999999999991</v>
      </c>
      <c r="AW584">
        <v>5.15</v>
      </c>
      <c r="AX584">
        <v>5.69</v>
      </c>
      <c r="AY584">
        <v>4.66</v>
      </c>
      <c r="AZ584">
        <v>3.09</v>
      </c>
      <c r="BA584">
        <v>1.88</v>
      </c>
      <c r="BB584">
        <v>1.03</v>
      </c>
      <c r="BC584">
        <v>1</v>
      </c>
      <c r="BD584">
        <v>0.6</v>
      </c>
      <c r="BE584">
        <v>2.06</v>
      </c>
      <c r="BF584">
        <v>5.03</v>
      </c>
      <c r="BG584" t="s">
        <v>17</v>
      </c>
    </row>
    <row r="585" spans="1:59" x14ac:dyDescent="0.25">
      <c r="A585" t="s">
        <v>347</v>
      </c>
      <c r="B585">
        <v>742</v>
      </c>
      <c r="C585" t="s">
        <v>348</v>
      </c>
      <c r="D585" t="s">
        <v>15</v>
      </c>
      <c r="E585" t="s">
        <v>416</v>
      </c>
      <c r="M585">
        <v>7.9</v>
      </c>
      <c r="N585">
        <v>14.9</v>
      </c>
      <c r="O585">
        <v>16.899999999999999</v>
      </c>
      <c r="P585">
        <v>31.5</v>
      </c>
      <c r="Q585">
        <v>20</v>
      </c>
      <c r="R585">
        <v>1.8</v>
      </c>
      <c r="S585">
        <v>1</v>
      </c>
      <c r="T585">
        <v>1.9</v>
      </c>
      <c r="U585">
        <v>11</v>
      </c>
      <c r="V585">
        <v>8</v>
      </c>
      <c r="W585">
        <v>0.6</v>
      </c>
      <c r="X585">
        <v>1</v>
      </c>
      <c r="Y585">
        <v>0.8</v>
      </c>
      <c r="Z585">
        <v>1.6</v>
      </c>
      <c r="AA585">
        <v>2.4</v>
      </c>
      <c r="AB585">
        <v>2.5</v>
      </c>
      <c r="AC585">
        <v>2.8</v>
      </c>
      <c r="AD585">
        <v>1.8</v>
      </c>
      <c r="AE585">
        <v>4.4000000000000004</v>
      </c>
      <c r="AF585">
        <v>2.5</v>
      </c>
      <c r="AG585">
        <v>9.8000000000000007</v>
      </c>
      <c r="AH585">
        <v>17.899999999999999</v>
      </c>
      <c r="AI585">
        <v>0.2</v>
      </c>
      <c r="AJ585">
        <v>7.8</v>
      </c>
      <c r="AK585">
        <v>7.9</v>
      </c>
      <c r="AL585">
        <v>1.3</v>
      </c>
      <c r="AM585">
        <v>1.7</v>
      </c>
      <c r="AN585">
        <v>4.4000000000000004</v>
      </c>
      <c r="AO585">
        <v>2.5</v>
      </c>
      <c r="AP585">
        <v>6.8</v>
      </c>
      <c r="AQ585">
        <v>-0.5</v>
      </c>
      <c r="AR585">
        <v>-16</v>
      </c>
      <c r="AS585">
        <v>-9</v>
      </c>
      <c r="AT585">
        <v>9.6999999999999993</v>
      </c>
      <c r="AU585">
        <v>3.6</v>
      </c>
      <c r="AV585">
        <v>2.73</v>
      </c>
      <c r="AW585">
        <v>1.88</v>
      </c>
      <c r="AX585">
        <v>1.41</v>
      </c>
      <c r="AY585">
        <v>0.59</v>
      </c>
      <c r="AZ585">
        <v>-1</v>
      </c>
      <c r="BA585">
        <v>0.17</v>
      </c>
      <c r="BB585">
        <v>1.03</v>
      </c>
      <c r="BC585">
        <v>0.42</v>
      </c>
      <c r="BD585">
        <v>0.78</v>
      </c>
      <c r="BE585">
        <v>0.6</v>
      </c>
      <c r="BF585">
        <v>12.1</v>
      </c>
      <c r="BG585" t="s">
        <v>419</v>
      </c>
    </row>
    <row r="586" spans="1:59" x14ac:dyDescent="0.25">
      <c r="A586" t="s">
        <v>349</v>
      </c>
      <c r="B586">
        <v>578</v>
      </c>
      <c r="C586" t="s">
        <v>350</v>
      </c>
      <c r="D586" t="s">
        <v>15</v>
      </c>
      <c r="E586" t="s">
        <v>416</v>
      </c>
      <c r="AA586">
        <v>63</v>
      </c>
      <c r="AB586">
        <v>720.9</v>
      </c>
      <c r="AC586">
        <v>1304.2</v>
      </c>
      <c r="AD586">
        <v>439.6</v>
      </c>
      <c r="AE586">
        <v>313.8</v>
      </c>
      <c r="AF586">
        <v>349.6</v>
      </c>
      <c r="AG586">
        <v>73</v>
      </c>
      <c r="AX586">
        <v>1.41</v>
      </c>
      <c r="AY586">
        <v>0.59</v>
      </c>
      <c r="AZ586">
        <v>-1</v>
      </c>
      <c r="BA586">
        <v>0.17</v>
      </c>
      <c r="BB586">
        <v>1.03</v>
      </c>
      <c r="BC586">
        <v>0.42</v>
      </c>
      <c r="BD586">
        <v>-1.02</v>
      </c>
      <c r="BE586">
        <v>-1.72</v>
      </c>
      <c r="BF586">
        <v>5.0599999999999996</v>
      </c>
      <c r="BG586" t="s">
        <v>419</v>
      </c>
    </row>
    <row r="587" spans="1:59" x14ac:dyDescent="0.25">
      <c r="A587" t="s">
        <v>85</v>
      </c>
      <c r="B587">
        <v>622</v>
      </c>
      <c r="C587" t="s">
        <v>86</v>
      </c>
      <c r="D587" t="s">
        <v>15</v>
      </c>
      <c r="E587" t="s">
        <v>441</v>
      </c>
      <c r="AW587">
        <v>1.62</v>
      </c>
      <c r="AX587">
        <v>1.74</v>
      </c>
      <c r="AY587">
        <v>2.5</v>
      </c>
      <c r="AZ587">
        <v>0.65</v>
      </c>
      <c r="BA587">
        <v>0.78</v>
      </c>
      <c r="BB587">
        <v>1.02</v>
      </c>
      <c r="BC587">
        <v>2.25</v>
      </c>
      <c r="BD587">
        <v>2.0099999999999998</v>
      </c>
      <c r="BE587">
        <v>1.53</v>
      </c>
      <c r="BF587">
        <v>4.32</v>
      </c>
      <c r="BG587" t="s">
        <v>442</v>
      </c>
    </row>
    <row r="588" spans="1:59" x14ac:dyDescent="0.25">
      <c r="A588" t="s">
        <v>132</v>
      </c>
      <c r="B588">
        <v>132</v>
      </c>
      <c r="C588" t="s">
        <v>6</v>
      </c>
      <c r="D588" t="s">
        <v>15</v>
      </c>
      <c r="E588" t="s">
        <v>441</v>
      </c>
      <c r="F588">
        <v>-1.114381313</v>
      </c>
      <c r="G588">
        <v>-17.579999999999998</v>
      </c>
      <c r="H588">
        <v>5.96</v>
      </c>
      <c r="I588">
        <v>7.07</v>
      </c>
      <c r="J588">
        <v>12.15</v>
      </c>
      <c r="K588">
        <v>-1.84</v>
      </c>
      <c r="L588">
        <v>9.19</v>
      </c>
      <c r="M588">
        <v>8.5299999999999994</v>
      </c>
      <c r="N588">
        <v>9.36</v>
      </c>
      <c r="O588">
        <v>-15.14</v>
      </c>
      <c r="P588">
        <v>13.14</v>
      </c>
      <c r="Q588">
        <v>12.5</v>
      </c>
      <c r="R588">
        <v>11.27</v>
      </c>
      <c r="S588">
        <v>9.4700000000000006</v>
      </c>
      <c r="T588">
        <v>23.59</v>
      </c>
      <c r="U588">
        <v>5.66</v>
      </c>
      <c r="V588">
        <v>4.1500000000000004</v>
      </c>
      <c r="W588">
        <v>3.97</v>
      </c>
      <c r="X588">
        <v>3.13</v>
      </c>
      <c r="Y588">
        <v>3.19</v>
      </c>
      <c r="Z588">
        <v>3.07</v>
      </c>
      <c r="AA588">
        <v>3.41</v>
      </c>
      <c r="AB588">
        <v>3.16</v>
      </c>
      <c r="AC588">
        <v>2.64</v>
      </c>
      <c r="AD588">
        <v>1.86</v>
      </c>
      <c r="AE588">
        <v>1.91</v>
      </c>
      <c r="AF588">
        <v>1.92</v>
      </c>
      <c r="AG588">
        <v>1.1299999999999999</v>
      </c>
      <c r="AH588">
        <v>2.13</v>
      </c>
      <c r="AI588">
        <v>0.3</v>
      </c>
      <c r="AJ588">
        <v>0.79</v>
      </c>
      <c r="AK588">
        <v>-21.75</v>
      </c>
      <c r="AL588">
        <v>1.79</v>
      </c>
      <c r="AM588">
        <v>2.1</v>
      </c>
      <c r="AN588">
        <v>2.17</v>
      </c>
      <c r="AO588">
        <v>1.54</v>
      </c>
      <c r="AP588">
        <v>1.29</v>
      </c>
      <c r="AQ588">
        <v>-11.35</v>
      </c>
      <c r="AR588">
        <v>14.63</v>
      </c>
      <c r="AS588">
        <v>-11.68</v>
      </c>
      <c r="AT588">
        <v>17.02</v>
      </c>
      <c r="AU588">
        <v>1.1000000000000001</v>
      </c>
      <c r="AV588">
        <v>1.35</v>
      </c>
      <c r="AW588">
        <v>0.87</v>
      </c>
      <c r="AX588">
        <v>1</v>
      </c>
      <c r="AY588">
        <v>0.55000000000000004</v>
      </c>
      <c r="AZ588">
        <v>0.42</v>
      </c>
      <c r="BA588">
        <v>8.94</v>
      </c>
      <c r="BB588">
        <v>1.01</v>
      </c>
      <c r="BC588">
        <v>0.74</v>
      </c>
      <c r="BD588">
        <v>0.97</v>
      </c>
      <c r="BE588">
        <v>0.96</v>
      </c>
      <c r="BF588">
        <v>2.72</v>
      </c>
      <c r="BG588" t="s">
        <v>442</v>
      </c>
    </row>
    <row r="589" spans="1:59" x14ac:dyDescent="0.25">
      <c r="A589" t="s">
        <v>148</v>
      </c>
      <c r="B589">
        <v>642</v>
      </c>
      <c r="C589" t="s">
        <v>149</v>
      </c>
      <c r="D589" t="s">
        <v>15</v>
      </c>
      <c r="E589" t="s">
        <v>425</v>
      </c>
      <c r="AA589">
        <v>-5</v>
      </c>
      <c r="AB589">
        <v>-7.3</v>
      </c>
      <c r="AC589">
        <v>3.4</v>
      </c>
      <c r="AD589">
        <v>40.200000000000003</v>
      </c>
      <c r="AE589">
        <v>10.9</v>
      </c>
      <c r="AF589">
        <v>7</v>
      </c>
      <c r="AG589">
        <v>7.2</v>
      </c>
      <c r="AH589">
        <v>9.1</v>
      </c>
      <c r="AI589">
        <v>0.6</v>
      </c>
      <c r="AJ589">
        <v>1.57</v>
      </c>
      <c r="AK589">
        <v>11.5</v>
      </c>
      <c r="AL589">
        <v>9.6</v>
      </c>
      <c r="AM589">
        <v>6.4</v>
      </c>
      <c r="AN589">
        <v>4.4000000000000004</v>
      </c>
      <c r="AO589">
        <v>6.77</v>
      </c>
      <c r="AP589">
        <v>5.98</v>
      </c>
      <c r="AT589">
        <v>4.6900000000000004</v>
      </c>
      <c r="AU589">
        <v>7.1</v>
      </c>
      <c r="AV589">
        <v>3.94</v>
      </c>
      <c r="AW589">
        <v>4.62</v>
      </c>
      <c r="AX589">
        <v>4.4000000000000004</v>
      </c>
      <c r="AY589">
        <v>1.47</v>
      </c>
      <c r="AZ589">
        <v>-4.0599999999999996</v>
      </c>
      <c r="BA589">
        <v>1.6</v>
      </c>
      <c r="BB589">
        <v>1</v>
      </c>
      <c r="BC589">
        <v>0.43</v>
      </c>
      <c r="BD589">
        <v>4.66</v>
      </c>
      <c r="BG589" t="s">
        <v>426</v>
      </c>
    </row>
    <row r="590" spans="1:59" x14ac:dyDescent="0.25">
      <c r="A590" t="s">
        <v>395</v>
      </c>
      <c r="B590">
        <v>284</v>
      </c>
      <c r="C590" t="s">
        <v>396</v>
      </c>
      <c r="D590" t="s">
        <v>15</v>
      </c>
      <c r="E590" t="s">
        <v>425</v>
      </c>
      <c r="AW590">
        <v>4.3</v>
      </c>
      <c r="AX590">
        <v>1.6</v>
      </c>
      <c r="AY590">
        <v>1.1000000000000001</v>
      </c>
      <c r="AZ590">
        <v>1.4</v>
      </c>
      <c r="BA590">
        <v>-1.8</v>
      </c>
      <c r="BB590">
        <v>1</v>
      </c>
      <c r="BC590">
        <v>0.8</v>
      </c>
      <c r="BD590">
        <v>1</v>
      </c>
      <c r="BE590">
        <v>3.2</v>
      </c>
      <c r="BG590" t="s">
        <v>426</v>
      </c>
    </row>
    <row r="591" spans="1:59" x14ac:dyDescent="0.25">
      <c r="A591" t="s">
        <v>108</v>
      </c>
      <c r="B591">
        <v>321</v>
      </c>
      <c r="C591" t="s">
        <v>109</v>
      </c>
      <c r="D591" t="s">
        <v>15</v>
      </c>
      <c r="E591" t="s">
        <v>16</v>
      </c>
      <c r="F591">
        <v>12.39</v>
      </c>
      <c r="G591">
        <v>3.64</v>
      </c>
      <c r="H591">
        <v>3.69</v>
      </c>
      <c r="I591">
        <v>12.1</v>
      </c>
      <c r="J591">
        <v>34.380000000000003</v>
      </c>
      <c r="K591">
        <v>19.899999999999999</v>
      </c>
      <c r="L591">
        <v>10.9</v>
      </c>
      <c r="M591">
        <v>9.5</v>
      </c>
      <c r="N591">
        <v>7.71</v>
      </c>
      <c r="O591">
        <v>18</v>
      </c>
      <c r="P591">
        <v>23.85</v>
      </c>
      <c r="Q591">
        <v>13.27</v>
      </c>
      <c r="R591">
        <v>4.41</v>
      </c>
      <c r="S591">
        <v>4.2300000000000004</v>
      </c>
      <c r="T591">
        <v>2.13</v>
      </c>
      <c r="U591">
        <v>2.09</v>
      </c>
      <c r="V591">
        <v>3.02</v>
      </c>
      <c r="W591">
        <v>4.82</v>
      </c>
      <c r="X591">
        <v>2.25</v>
      </c>
      <c r="Y591">
        <v>7.66</v>
      </c>
      <c r="Z591">
        <v>3.19</v>
      </c>
      <c r="AA591">
        <v>5.56</v>
      </c>
      <c r="AB591">
        <v>5.26</v>
      </c>
      <c r="AC591">
        <v>1.57</v>
      </c>
      <c r="AD591">
        <v>-0.01</v>
      </c>
      <c r="AE591">
        <v>1.29</v>
      </c>
      <c r="AF591">
        <v>1.7</v>
      </c>
      <c r="AG591">
        <v>2.41</v>
      </c>
      <c r="AH591">
        <v>0.96</v>
      </c>
      <c r="AI591">
        <v>1.24</v>
      </c>
      <c r="AJ591">
        <v>0.85</v>
      </c>
      <c r="AK591">
        <v>1.56</v>
      </c>
      <c r="AL591">
        <v>0.17</v>
      </c>
      <c r="AM591">
        <v>1.45</v>
      </c>
      <c r="AN591">
        <v>2.39</v>
      </c>
      <c r="AO591">
        <v>1.68</v>
      </c>
      <c r="AP591">
        <v>2.59</v>
      </c>
      <c r="AQ591">
        <v>3.24</v>
      </c>
      <c r="AR591">
        <v>6.36</v>
      </c>
      <c r="AS591">
        <v>0.01</v>
      </c>
      <c r="AT591">
        <v>2.81</v>
      </c>
      <c r="AU591">
        <v>1.06</v>
      </c>
      <c r="AV591">
        <v>1.36</v>
      </c>
      <c r="AW591">
        <v>-0.05</v>
      </c>
      <c r="AX591">
        <v>0.81</v>
      </c>
      <c r="AY591">
        <v>-0.79</v>
      </c>
      <c r="AZ591">
        <v>0.03</v>
      </c>
      <c r="BA591">
        <v>0.3</v>
      </c>
      <c r="BB591">
        <v>0.99</v>
      </c>
      <c r="BC591">
        <v>1.61</v>
      </c>
      <c r="BD591">
        <v>-0.3</v>
      </c>
      <c r="BE591">
        <v>1.57</v>
      </c>
      <c r="BF591">
        <v>5.28</v>
      </c>
      <c r="BG591" t="s">
        <v>17</v>
      </c>
    </row>
    <row r="592" spans="1:59" x14ac:dyDescent="0.25">
      <c r="A592" t="s">
        <v>296</v>
      </c>
      <c r="B592">
        <v>182</v>
      </c>
      <c r="C592" t="s">
        <v>297</v>
      </c>
      <c r="D592" t="s">
        <v>15</v>
      </c>
      <c r="E592" t="s">
        <v>16</v>
      </c>
      <c r="F592">
        <v>4.53</v>
      </c>
      <c r="G592">
        <v>11.95</v>
      </c>
      <c r="H592">
        <v>10.66</v>
      </c>
      <c r="I592">
        <v>12.97</v>
      </c>
      <c r="J592">
        <v>25.08</v>
      </c>
      <c r="K592">
        <v>15.27</v>
      </c>
      <c r="L592">
        <v>21.14</v>
      </c>
      <c r="M592">
        <v>31.02</v>
      </c>
      <c r="N592">
        <v>21.04</v>
      </c>
      <c r="O592">
        <v>21.9</v>
      </c>
      <c r="P592">
        <v>15.87</v>
      </c>
      <c r="Q592">
        <v>19.04</v>
      </c>
      <c r="R592">
        <v>21.68</v>
      </c>
      <c r="S592">
        <v>24</v>
      </c>
      <c r="T592">
        <v>28.38</v>
      </c>
      <c r="U592">
        <v>19.46</v>
      </c>
      <c r="V592">
        <v>12.33</v>
      </c>
      <c r="W592">
        <v>9.6300000000000008</v>
      </c>
      <c r="X592">
        <v>10.1</v>
      </c>
      <c r="Y592">
        <v>12.69</v>
      </c>
      <c r="Z592">
        <v>13.63</v>
      </c>
      <c r="AA592">
        <v>11.85</v>
      </c>
      <c r="AB592">
        <v>9.56</v>
      </c>
      <c r="AC592">
        <v>6.78</v>
      </c>
      <c r="AD592">
        <v>5.42</v>
      </c>
      <c r="AE592">
        <v>4.22</v>
      </c>
      <c r="AF592">
        <v>3.07</v>
      </c>
      <c r="AG592">
        <v>2.34</v>
      </c>
      <c r="AH592">
        <v>2.57</v>
      </c>
      <c r="AI592">
        <v>2.34</v>
      </c>
      <c r="AJ592">
        <v>2.85</v>
      </c>
      <c r="AK592">
        <v>4.37</v>
      </c>
      <c r="AL592">
        <v>3.6</v>
      </c>
      <c r="AM592">
        <v>3.22</v>
      </c>
      <c r="AN592">
        <v>2.37</v>
      </c>
      <c r="AO592">
        <v>2.2799999999999998</v>
      </c>
      <c r="AP592">
        <v>3.11</v>
      </c>
      <c r="AQ592">
        <v>2.4500000000000002</v>
      </c>
      <c r="AR592">
        <v>2.59</v>
      </c>
      <c r="AS592">
        <v>-0.84</v>
      </c>
      <c r="AT592">
        <v>1.4</v>
      </c>
      <c r="AU592">
        <v>3.65</v>
      </c>
      <c r="AV592">
        <v>2.77</v>
      </c>
      <c r="AW592">
        <v>0.27</v>
      </c>
      <c r="AX592">
        <v>-0.28000000000000003</v>
      </c>
      <c r="AY592">
        <v>0.49</v>
      </c>
      <c r="AZ592">
        <v>0.61</v>
      </c>
      <c r="BA592">
        <v>1.56</v>
      </c>
      <c r="BB592">
        <v>0.99</v>
      </c>
      <c r="BC592">
        <v>0.3</v>
      </c>
      <c r="BD592">
        <v>-0.01</v>
      </c>
      <c r="BE592">
        <v>1.27</v>
      </c>
      <c r="BF592">
        <v>7.8</v>
      </c>
      <c r="BG592" t="s">
        <v>17</v>
      </c>
    </row>
    <row r="593" spans="1:59" x14ac:dyDescent="0.25">
      <c r="A593" t="s">
        <v>393</v>
      </c>
      <c r="B593">
        <v>698</v>
      </c>
      <c r="C593" t="s">
        <v>394</v>
      </c>
      <c r="D593" t="s">
        <v>15</v>
      </c>
      <c r="E593" t="s">
        <v>416</v>
      </c>
      <c r="F593">
        <v>1.1000000000000001</v>
      </c>
      <c r="G593">
        <v>-0.4</v>
      </c>
      <c r="H593">
        <v>-0.6</v>
      </c>
      <c r="I593">
        <v>-0.7</v>
      </c>
      <c r="J593">
        <v>0.3</v>
      </c>
      <c r="K593">
        <v>1.9</v>
      </c>
      <c r="L593">
        <v>7.2</v>
      </c>
      <c r="M593">
        <v>12.1</v>
      </c>
      <c r="N593">
        <v>4.8</v>
      </c>
      <c r="O593">
        <v>11.5</v>
      </c>
      <c r="P593">
        <v>6.8</v>
      </c>
      <c r="Q593">
        <v>15.9</v>
      </c>
      <c r="R593">
        <v>8.8000000000000007</v>
      </c>
      <c r="S593">
        <v>63.8</v>
      </c>
      <c r="T593">
        <v>18.600000000000001</v>
      </c>
      <c r="U593">
        <v>3.1</v>
      </c>
      <c r="V593">
        <v>40.5</v>
      </c>
      <c r="W593">
        <v>1.4</v>
      </c>
      <c r="X593">
        <v>0.3</v>
      </c>
      <c r="Y593">
        <v>8.4</v>
      </c>
      <c r="Z593">
        <v>9.5</v>
      </c>
      <c r="AA593">
        <v>41.8</v>
      </c>
      <c r="AS593">
        <v>14.42</v>
      </c>
      <c r="AT593">
        <v>7.99</v>
      </c>
      <c r="AU593">
        <v>4.46</v>
      </c>
      <c r="AV593">
        <v>11.8</v>
      </c>
      <c r="AW593">
        <v>4.47</v>
      </c>
      <c r="AX593">
        <v>0.86</v>
      </c>
      <c r="AY593">
        <v>-2.56</v>
      </c>
      <c r="AZ593">
        <v>-2.4300000000000002</v>
      </c>
      <c r="BA593">
        <v>-1.41</v>
      </c>
      <c r="BB593">
        <v>0.99</v>
      </c>
      <c r="BC593">
        <v>90.81</v>
      </c>
      <c r="BD593">
        <v>306.43</v>
      </c>
      <c r="BE593">
        <v>69.819999999999993</v>
      </c>
      <c r="BF593">
        <v>49.07</v>
      </c>
      <c r="BG593" t="s">
        <v>419</v>
      </c>
    </row>
    <row r="594" spans="1:59" x14ac:dyDescent="0.25">
      <c r="A594" t="s">
        <v>162</v>
      </c>
      <c r="B594">
        <v>960</v>
      </c>
      <c r="C594" t="s">
        <v>163</v>
      </c>
      <c r="D594" t="s">
        <v>15</v>
      </c>
      <c r="E594" t="s">
        <v>425</v>
      </c>
      <c r="Q594">
        <v>41.6</v>
      </c>
      <c r="R594">
        <v>39.6</v>
      </c>
      <c r="S594">
        <v>45.1</v>
      </c>
      <c r="T594">
        <v>50</v>
      </c>
      <c r="U594">
        <v>71.400000000000006</v>
      </c>
      <c r="V594">
        <v>91.7</v>
      </c>
      <c r="W594">
        <v>131.9</v>
      </c>
      <c r="X594">
        <v>187.5</v>
      </c>
      <c r="Y594">
        <v>1147.8</v>
      </c>
      <c r="Z594">
        <v>553.29999999999995</v>
      </c>
      <c r="AA594">
        <v>122.9</v>
      </c>
      <c r="AB594">
        <v>720.6</v>
      </c>
      <c r="AC594">
        <v>1357.7</v>
      </c>
      <c r="AD594">
        <v>101.1</v>
      </c>
      <c r="AE594">
        <v>0.8</v>
      </c>
      <c r="AF594">
        <v>3.2</v>
      </c>
      <c r="AG594">
        <v>4.4000000000000004</v>
      </c>
      <c r="AH594">
        <v>6.4</v>
      </c>
      <c r="AI594">
        <v>0.78</v>
      </c>
      <c r="AJ594">
        <v>0.32</v>
      </c>
      <c r="AK594">
        <v>2.5299999999999998</v>
      </c>
      <c r="AL594">
        <v>0.2</v>
      </c>
      <c r="AM594">
        <v>1.65</v>
      </c>
      <c r="AN594">
        <v>1.42</v>
      </c>
      <c r="AO594">
        <v>4.57</v>
      </c>
      <c r="AP594">
        <v>2.52</v>
      </c>
      <c r="AQ594">
        <v>3.33</v>
      </c>
      <c r="AR594">
        <v>9.99</v>
      </c>
      <c r="AS594">
        <v>1.62</v>
      </c>
      <c r="AT594">
        <v>-1.53</v>
      </c>
      <c r="AU594">
        <v>3.54</v>
      </c>
      <c r="AV594">
        <v>3.71</v>
      </c>
      <c r="AW594">
        <v>3.72</v>
      </c>
      <c r="AX594">
        <v>-2.19</v>
      </c>
      <c r="AY594">
        <v>0.39</v>
      </c>
      <c r="AZ594">
        <v>-0.47</v>
      </c>
      <c r="BA594">
        <v>2.91</v>
      </c>
      <c r="BB594">
        <v>0.99</v>
      </c>
      <c r="BC594">
        <v>-0.12</v>
      </c>
      <c r="BD594">
        <v>1.93</v>
      </c>
      <c r="BE594">
        <v>1.62</v>
      </c>
      <c r="BF594">
        <v>15.03</v>
      </c>
      <c r="BG594" t="s">
        <v>426</v>
      </c>
    </row>
    <row r="595" spans="1:59" x14ac:dyDescent="0.25">
      <c r="A595" t="s">
        <v>188</v>
      </c>
      <c r="B595">
        <v>158</v>
      </c>
      <c r="C595" t="s">
        <v>189</v>
      </c>
      <c r="D595" t="s">
        <v>15</v>
      </c>
      <c r="E595" t="s">
        <v>16</v>
      </c>
      <c r="F595">
        <v>7.67</v>
      </c>
      <c r="G595">
        <v>6.4</v>
      </c>
      <c r="H595">
        <v>4.84</v>
      </c>
      <c r="I595">
        <v>11.61</v>
      </c>
      <c r="J595">
        <v>23.22</v>
      </c>
      <c r="K595">
        <v>11.73</v>
      </c>
      <c r="L595">
        <v>9.3699999999999992</v>
      </c>
      <c r="M595">
        <v>8.16</v>
      </c>
      <c r="N595">
        <v>4.21</v>
      </c>
      <c r="O595">
        <v>3.7</v>
      </c>
      <c r="P595">
        <v>7.78</v>
      </c>
      <c r="Q595">
        <v>4.91</v>
      </c>
      <c r="R595">
        <v>2.74</v>
      </c>
      <c r="S595">
        <v>1.9</v>
      </c>
      <c r="T595">
        <v>2.2599999999999998</v>
      </c>
      <c r="U595">
        <v>2.0299999999999998</v>
      </c>
      <c r="V595">
        <v>0.6</v>
      </c>
      <c r="W595">
        <v>0.13</v>
      </c>
      <c r="X595">
        <v>0.68</v>
      </c>
      <c r="Y595">
        <v>2.27</v>
      </c>
      <c r="Z595">
        <v>3.08</v>
      </c>
      <c r="AA595">
        <v>3.25</v>
      </c>
      <c r="AB595">
        <v>1.76</v>
      </c>
      <c r="AC595">
        <v>1.24</v>
      </c>
      <c r="AD595">
        <v>0.7</v>
      </c>
      <c r="AE595">
        <v>-0.13</v>
      </c>
      <c r="AF595">
        <v>0.14000000000000001</v>
      </c>
      <c r="AG595">
        <v>1.75</v>
      </c>
      <c r="AH595">
        <v>0.66</v>
      </c>
      <c r="AI595">
        <v>-0.34</v>
      </c>
      <c r="AJ595">
        <v>-0.68</v>
      </c>
      <c r="AK595">
        <v>-0.74</v>
      </c>
      <c r="AL595">
        <v>-0.92</v>
      </c>
      <c r="AM595">
        <v>-0.26</v>
      </c>
      <c r="AN595">
        <v>-0.01</v>
      </c>
      <c r="AO595">
        <v>-0.28000000000000003</v>
      </c>
      <c r="AP595">
        <v>0.25</v>
      </c>
      <c r="AQ595">
        <v>0.06</v>
      </c>
      <c r="AR595">
        <v>1.38</v>
      </c>
      <c r="AS595">
        <v>-1.35</v>
      </c>
      <c r="AT595">
        <v>-0.72</v>
      </c>
      <c r="AU595">
        <v>-0.27</v>
      </c>
      <c r="AV595">
        <v>-0.05</v>
      </c>
      <c r="AW595">
        <v>0.35</v>
      </c>
      <c r="AX595">
        <v>2.76</v>
      </c>
      <c r="AY595">
        <v>0.79</v>
      </c>
      <c r="AZ595">
        <v>-0.12</v>
      </c>
      <c r="BA595">
        <v>0.47</v>
      </c>
      <c r="BB595">
        <v>0.98</v>
      </c>
      <c r="BC595">
        <v>0.48</v>
      </c>
      <c r="BD595">
        <v>-0.02</v>
      </c>
      <c r="BE595">
        <v>-0.23</v>
      </c>
      <c r="BF595">
        <v>2.5</v>
      </c>
      <c r="BG595" t="s">
        <v>17</v>
      </c>
    </row>
    <row r="596" spans="1:59" x14ac:dyDescent="0.25">
      <c r="A596" t="s">
        <v>357</v>
      </c>
      <c r="B596">
        <v>369</v>
      </c>
      <c r="C596" t="s">
        <v>358</v>
      </c>
      <c r="D596" t="s">
        <v>15</v>
      </c>
      <c r="E596" t="s">
        <v>441</v>
      </c>
      <c r="AB596">
        <v>4.21</v>
      </c>
      <c r="AC596">
        <v>2.46</v>
      </c>
      <c r="AD596">
        <v>4.46</v>
      </c>
      <c r="AE596">
        <v>1.81</v>
      </c>
      <c r="AF596">
        <v>0.99</v>
      </c>
      <c r="AG596">
        <v>1.28</v>
      </c>
      <c r="AH596">
        <v>1.78</v>
      </c>
      <c r="AI596">
        <v>1.05</v>
      </c>
      <c r="AJ596">
        <v>1.2</v>
      </c>
      <c r="AK596">
        <v>1.08</v>
      </c>
      <c r="AL596">
        <v>0.6</v>
      </c>
      <c r="AM596">
        <v>0.39</v>
      </c>
      <c r="AN596">
        <v>1.64</v>
      </c>
      <c r="AO596">
        <v>2.57</v>
      </c>
      <c r="AP596">
        <v>3.63</v>
      </c>
      <c r="AQ596">
        <v>4.32</v>
      </c>
      <c r="AR596">
        <v>6.16</v>
      </c>
      <c r="AS596">
        <v>4.1500000000000004</v>
      </c>
      <c r="AT596">
        <v>4.3099999999999996</v>
      </c>
      <c r="AU596">
        <v>1.72</v>
      </c>
      <c r="AV596">
        <v>2.48</v>
      </c>
      <c r="AW596">
        <v>2.38</v>
      </c>
      <c r="AX596">
        <v>1.99</v>
      </c>
      <c r="AY596">
        <v>1.84</v>
      </c>
      <c r="AZ596">
        <v>2.14</v>
      </c>
      <c r="BA596">
        <v>1.66</v>
      </c>
      <c r="BB596">
        <v>0.98</v>
      </c>
      <c r="BC596">
        <v>1.1200000000000001</v>
      </c>
      <c r="BD596">
        <v>0.09</v>
      </c>
      <c r="BE596">
        <v>1.52</v>
      </c>
      <c r="BF596">
        <v>3.96</v>
      </c>
      <c r="BG596" t="s">
        <v>442</v>
      </c>
    </row>
    <row r="597" spans="1:59" x14ac:dyDescent="0.25">
      <c r="A597" t="s">
        <v>258</v>
      </c>
      <c r="B597">
        <v>548</v>
      </c>
      <c r="C597" t="s">
        <v>259</v>
      </c>
      <c r="D597" t="s">
        <v>15</v>
      </c>
      <c r="E597" t="s">
        <v>16</v>
      </c>
      <c r="F597">
        <v>1.84</v>
      </c>
      <c r="G597">
        <v>1.61</v>
      </c>
      <c r="H597">
        <v>3.23</v>
      </c>
      <c r="I597">
        <v>10.56</v>
      </c>
      <c r="J597">
        <v>17.329999999999998</v>
      </c>
      <c r="K597">
        <v>4.49</v>
      </c>
      <c r="L597">
        <v>2.63</v>
      </c>
      <c r="M597">
        <v>4.79</v>
      </c>
      <c r="N597">
        <v>4.8600000000000003</v>
      </c>
      <c r="O597">
        <v>3.65</v>
      </c>
      <c r="P597">
        <v>6.72</v>
      </c>
      <c r="Q597">
        <v>9.6999999999999993</v>
      </c>
      <c r="R597">
        <v>5.83</v>
      </c>
      <c r="S597">
        <v>3.7</v>
      </c>
      <c r="T597">
        <v>3.9</v>
      </c>
      <c r="U597">
        <v>2.59</v>
      </c>
      <c r="V597">
        <v>0.35</v>
      </c>
      <c r="W597">
        <v>0.74</v>
      </c>
      <c r="X597">
        <v>0.28999999999999998</v>
      </c>
      <c r="Y597">
        <v>2.56</v>
      </c>
      <c r="Z597">
        <v>3.04</v>
      </c>
      <c r="AA597">
        <v>4.33</v>
      </c>
      <c r="AB597">
        <v>4.78</v>
      </c>
      <c r="AC597">
        <v>3.55</v>
      </c>
      <c r="AD597">
        <v>3.69</v>
      </c>
      <c r="AE597">
        <v>3.47</v>
      </c>
      <c r="AF597">
        <v>3.48</v>
      </c>
      <c r="AG597">
        <v>2.65</v>
      </c>
      <c r="AH597">
        <v>5.29</v>
      </c>
      <c r="AI597">
        <v>2.73</v>
      </c>
      <c r="AJ597">
        <v>1.55</v>
      </c>
      <c r="AK597">
        <v>1.43</v>
      </c>
      <c r="AL597">
        <v>1.79</v>
      </c>
      <c r="AM597">
        <v>1.07</v>
      </c>
      <c r="AN597">
        <v>1.42</v>
      </c>
      <c r="AO597">
        <v>3.04</v>
      </c>
      <c r="AP597">
        <v>3.62</v>
      </c>
      <c r="AQ597">
        <v>2.0299999999999998</v>
      </c>
      <c r="AR597">
        <v>5.43</v>
      </c>
      <c r="AS597">
        <v>0.6</v>
      </c>
      <c r="AT597">
        <v>1.72</v>
      </c>
      <c r="AU597">
        <v>3.17</v>
      </c>
      <c r="AV597">
        <v>1.66</v>
      </c>
      <c r="AW597">
        <v>2.11</v>
      </c>
      <c r="AX597">
        <v>3.14</v>
      </c>
      <c r="AY597">
        <v>2.1</v>
      </c>
      <c r="AZ597">
        <v>2.08</v>
      </c>
      <c r="BA597">
        <v>3.8</v>
      </c>
      <c r="BB597">
        <v>0.97</v>
      </c>
      <c r="BC597">
        <v>0.66</v>
      </c>
      <c r="BD597">
        <v>-1.1399999999999999</v>
      </c>
      <c r="BE597">
        <v>2.48</v>
      </c>
      <c r="BF597">
        <v>3.38</v>
      </c>
      <c r="BG597" t="s">
        <v>17</v>
      </c>
    </row>
    <row r="598" spans="1:59" x14ac:dyDescent="0.25">
      <c r="A598" t="s">
        <v>32</v>
      </c>
      <c r="B598">
        <v>193</v>
      </c>
      <c r="C598" t="s">
        <v>33</v>
      </c>
      <c r="D598" t="s">
        <v>15</v>
      </c>
      <c r="E598" t="s">
        <v>425</v>
      </c>
      <c r="F598">
        <v>3.62</v>
      </c>
      <c r="G598">
        <v>3.9</v>
      </c>
      <c r="H598">
        <v>3.91</v>
      </c>
      <c r="I598">
        <v>15.36</v>
      </c>
      <c r="J598">
        <v>14.75</v>
      </c>
      <c r="K598">
        <v>7.94</v>
      </c>
      <c r="L598">
        <v>12.08</v>
      </c>
      <c r="M598">
        <v>11.41</v>
      </c>
      <c r="N598">
        <v>9.82</v>
      </c>
      <c r="O598">
        <v>13.79</v>
      </c>
      <c r="P598">
        <v>12.57</v>
      </c>
      <c r="Q598">
        <v>9.4700000000000006</v>
      </c>
      <c r="R598">
        <v>7.56</v>
      </c>
      <c r="S598">
        <v>10.16</v>
      </c>
      <c r="T598">
        <v>5.46</v>
      </c>
      <c r="U598">
        <v>6.2</v>
      </c>
      <c r="V598">
        <v>8.92</v>
      </c>
      <c r="W598">
        <v>5.42</v>
      </c>
      <c r="X598">
        <v>7.89</v>
      </c>
      <c r="Y598">
        <v>8.81</v>
      </c>
      <c r="Z598">
        <v>4.43</v>
      </c>
      <c r="AA598">
        <v>3.36</v>
      </c>
      <c r="AB598">
        <v>1.37</v>
      </c>
      <c r="AC598">
        <v>2.37</v>
      </c>
      <c r="AD598">
        <v>1.18</v>
      </c>
      <c r="AE598">
        <v>4</v>
      </c>
      <c r="AF598">
        <v>2.76</v>
      </c>
      <c r="AG598">
        <v>2.61</v>
      </c>
      <c r="AH598">
        <v>2.66</v>
      </c>
      <c r="AI598">
        <v>3.35</v>
      </c>
      <c r="AJ598">
        <v>2.4300000000000002</v>
      </c>
      <c r="AK598">
        <v>6.63</v>
      </c>
      <c r="AL598">
        <v>3.57</v>
      </c>
      <c r="AM598">
        <v>3.65</v>
      </c>
      <c r="AN598">
        <v>2.34</v>
      </c>
      <c r="AO598">
        <v>2.38</v>
      </c>
      <c r="AP598">
        <v>7.79</v>
      </c>
      <c r="AQ598">
        <v>2.33</v>
      </c>
      <c r="AR598">
        <v>4.67</v>
      </c>
      <c r="AS598">
        <v>3.73</v>
      </c>
      <c r="AT598">
        <v>1.55</v>
      </c>
      <c r="AU598">
        <v>4.83</v>
      </c>
      <c r="AV598">
        <v>-1.63</v>
      </c>
      <c r="AW598">
        <v>0.8</v>
      </c>
      <c r="AX598">
        <v>2.54</v>
      </c>
      <c r="AY598">
        <v>0.92</v>
      </c>
      <c r="AZ598">
        <v>0.82</v>
      </c>
      <c r="BA598">
        <v>0.71</v>
      </c>
      <c r="BB598">
        <v>0.97</v>
      </c>
      <c r="BC598">
        <v>4.4800000000000004</v>
      </c>
      <c r="BD598">
        <v>9.2799999999999994</v>
      </c>
      <c r="BE598">
        <v>7.91</v>
      </c>
      <c r="BF598">
        <v>7.03</v>
      </c>
      <c r="BG598" t="s">
        <v>426</v>
      </c>
    </row>
    <row r="599" spans="1:59" x14ac:dyDescent="0.25">
      <c r="A599" t="s">
        <v>227</v>
      </c>
      <c r="B599">
        <v>686</v>
      </c>
      <c r="C599" t="s">
        <v>228</v>
      </c>
      <c r="D599" t="s">
        <v>15</v>
      </c>
      <c r="E599" t="s">
        <v>425</v>
      </c>
      <c r="AS599">
        <v>-0.44</v>
      </c>
      <c r="AT599">
        <v>1.23</v>
      </c>
      <c r="AU599">
        <v>1.42</v>
      </c>
      <c r="AV599">
        <v>2.39</v>
      </c>
      <c r="AW599">
        <v>2.1800000000000002</v>
      </c>
      <c r="AX599">
        <v>-1.21</v>
      </c>
      <c r="AY599">
        <v>2.56</v>
      </c>
      <c r="AZ599">
        <v>2.8</v>
      </c>
      <c r="BA599">
        <v>0.01</v>
      </c>
      <c r="BB599">
        <v>0.95</v>
      </c>
      <c r="BC599">
        <v>-1.36</v>
      </c>
      <c r="BD599">
        <v>0.94</v>
      </c>
      <c r="BE599">
        <v>0.59</v>
      </c>
      <c r="BF599">
        <v>10.02</v>
      </c>
      <c r="BG599" t="s">
        <v>426</v>
      </c>
    </row>
    <row r="600" spans="1:59" x14ac:dyDescent="0.25">
      <c r="A600" t="s">
        <v>457</v>
      </c>
      <c r="B600">
        <v>528</v>
      </c>
      <c r="C600" t="s">
        <v>458</v>
      </c>
      <c r="D600" t="s">
        <v>15</v>
      </c>
      <c r="E600" t="s">
        <v>441</v>
      </c>
      <c r="R600">
        <v>2.34</v>
      </c>
      <c r="S600">
        <v>1.95</v>
      </c>
      <c r="T600">
        <v>1.73</v>
      </c>
      <c r="U600">
        <v>1.36</v>
      </c>
      <c r="V600">
        <v>0.65</v>
      </c>
      <c r="W600">
        <v>0.63</v>
      </c>
      <c r="X600">
        <v>2.29</v>
      </c>
      <c r="Y600">
        <v>3.96</v>
      </c>
      <c r="Z600">
        <v>4.58</v>
      </c>
      <c r="AA600">
        <v>4.95</v>
      </c>
      <c r="AB600">
        <v>3.28</v>
      </c>
      <c r="AC600">
        <v>3.13</v>
      </c>
      <c r="AD600">
        <v>3.51</v>
      </c>
      <c r="AE600">
        <v>3.46</v>
      </c>
      <c r="AF600">
        <v>2.9</v>
      </c>
      <c r="AG600">
        <v>1.42</v>
      </c>
      <c r="AH600">
        <v>0.83</v>
      </c>
      <c r="AI600">
        <v>0.77</v>
      </c>
      <c r="AJ600">
        <v>1.06</v>
      </c>
      <c r="AK600">
        <v>0.27</v>
      </c>
      <c r="AL600">
        <v>-0.01</v>
      </c>
      <c r="AM600">
        <v>-0.69</v>
      </c>
      <c r="AN600">
        <v>0.33</v>
      </c>
      <c r="AO600">
        <v>0.15</v>
      </c>
      <c r="AP600">
        <v>0.52</v>
      </c>
      <c r="AQ600">
        <v>1.05</v>
      </c>
      <c r="AR600">
        <v>1.28</v>
      </c>
      <c r="AS600">
        <v>-0.55000000000000004</v>
      </c>
      <c r="AT600">
        <v>0.5</v>
      </c>
      <c r="AU600">
        <v>0.76</v>
      </c>
      <c r="AV600">
        <v>0.64</v>
      </c>
      <c r="AW600">
        <v>0.36</v>
      </c>
      <c r="AX600">
        <v>0.37</v>
      </c>
      <c r="AY600">
        <v>0.36</v>
      </c>
      <c r="AZ600">
        <v>0.56000000000000005</v>
      </c>
      <c r="BA600">
        <v>0.7</v>
      </c>
      <c r="BB600">
        <v>0.95</v>
      </c>
      <c r="BC600">
        <v>0.3</v>
      </c>
      <c r="BD600">
        <v>0.22</v>
      </c>
      <c r="BE600">
        <v>1.27</v>
      </c>
      <c r="BF600">
        <v>1.77</v>
      </c>
      <c r="BG600" t="s">
        <v>442</v>
      </c>
    </row>
    <row r="601" spans="1:59" x14ac:dyDescent="0.25">
      <c r="A601" t="s">
        <v>77</v>
      </c>
      <c r="B601">
        <v>146</v>
      </c>
      <c r="C601" t="s">
        <v>78</v>
      </c>
      <c r="D601" t="s">
        <v>15</v>
      </c>
      <c r="E601" t="s">
        <v>16</v>
      </c>
      <c r="F601">
        <v>3.62</v>
      </c>
      <c r="G601">
        <v>6.57</v>
      </c>
      <c r="H601">
        <v>6.66</v>
      </c>
      <c r="I601">
        <v>8.75</v>
      </c>
      <c r="J601">
        <v>9.77</v>
      </c>
      <c r="K601">
        <v>6.7</v>
      </c>
      <c r="L601">
        <v>1.72</v>
      </c>
      <c r="M601">
        <v>1.3</v>
      </c>
      <c r="N601">
        <v>1.03</v>
      </c>
      <c r="O601">
        <v>3.65</v>
      </c>
      <c r="P601">
        <v>4.0199999999999996</v>
      </c>
      <c r="Q601">
        <v>6.49</v>
      </c>
      <c r="R601">
        <v>5.66</v>
      </c>
      <c r="S601">
        <v>2.95</v>
      </c>
      <c r="T601">
        <v>2.93</v>
      </c>
      <c r="U601">
        <v>3.44</v>
      </c>
      <c r="V601">
        <v>0.75</v>
      </c>
      <c r="W601">
        <v>1.44</v>
      </c>
      <c r="X601">
        <v>1.87</v>
      </c>
      <c r="Y601">
        <v>3.16</v>
      </c>
      <c r="Z601">
        <v>5.4</v>
      </c>
      <c r="AA601">
        <v>5.86</v>
      </c>
      <c r="AB601">
        <v>4.04</v>
      </c>
      <c r="AC601">
        <v>3.29</v>
      </c>
      <c r="AD601">
        <v>0.85</v>
      </c>
      <c r="AE601">
        <v>1.8</v>
      </c>
      <c r="AF601">
        <v>0.81</v>
      </c>
      <c r="AG601">
        <v>0.52</v>
      </c>
      <c r="AH601">
        <v>0.02</v>
      </c>
      <c r="AI601">
        <v>0.81</v>
      </c>
      <c r="AJ601">
        <v>1.56</v>
      </c>
      <c r="AK601">
        <v>0.99</v>
      </c>
      <c r="AL601">
        <v>0.64</v>
      </c>
      <c r="AM601">
        <v>0.64</v>
      </c>
      <c r="AN601">
        <v>0.8</v>
      </c>
      <c r="AO601">
        <v>1.17</v>
      </c>
      <c r="AP601">
        <v>1.06</v>
      </c>
      <c r="AQ601">
        <v>0.73</v>
      </c>
      <c r="AR601">
        <v>2.4300000000000002</v>
      </c>
      <c r="AS601">
        <v>-0.48</v>
      </c>
      <c r="AT601">
        <v>0.69</v>
      </c>
      <c r="AU601">
        <v>0.23</v>
      </c>
      <c r="AV601">
        <v>-0.69</v>
      </c>
      <c r="AW601">
        <v>-0.22</v>
      </c>
      <c r="AX601">
        <v>-0.01</v>
      </c>
      <c r="AY601">
        <v>-1.1399999999999999</v>
      </c>
      <c r="AZ601">
        <v>-0.43</v>
      </c>
      <c r="BA601">
        <v>0.53</v>
      </c>
      <c r="BB601">
        <v>0.94</v>
      </c>
      <c r="BC601">
        <v>0.36</v>
      </c>
      <c r="BD601">
        <v>-0.73</v>
      </c>
      <c r="BE601">
        <v>0.57999999999999996</v>
      </c>
      <c r="BF601">
        <v>2.8</v>
      </c>
      <c r="BG601" t="s">
        <v>17</v>
      </c>
    </row>
    <row r="602" spans="1:59" x14ac:dyDescent="0.25">
      <c r="A602" t="s">
        <v>347</v>
      </c>
      <c r="B602">
        <v>742</v>
      </c>
      <c r="C602" t="s">
        <v>348</v>
      </c>
      <c r="D602" t="s">
        <v>15</v>
      </c>
      <c r="E602" t="s">
        <v>16</v>
      </c>
      <c r="F602">
        <v>4.4800000000000004</v>
      </c>
      <c r="G602">
        <v>6.49</v>
      </c>
      <c r="H602">
        <v>7.73</v>
      </c>
      <c r="I602">
        <v>3.62</v>
      </c>
      <c r="J602">
        <v>12.83</v>
      </c>
      <c r="K602">
        <v>18.010000000000002</v>
      </c>
      <c r="L602">
        <v>11.64</v>
      </c>
      <c r="M602">
        <v>22.46</v>
      </c>
      <c r="N602">
        <v>0.44</v>
      </c>
      <c r="O602">
        <v>7.54</v>
      </c>
      <c r="P602">
        <v>12.32</v>
      </c>
      <c r="Q602">
        <v>19.72</v>
      </c>
      <c r="R602">
        <v>11.13</v>
      </c>
      <c r="S602">
        <v>9.35</v>
      </c>
      <c r="T602">
        <v>-3.53</v>
      </c>
      <c r="U602">
        <v>-1.82</v>
      </c>
      <c r="V602">
        <v>4.13</v>
      </c>
      <c r="W602">
        <v>0.05</v>
      </c>
      <c r="X602">
        <v>-0.15</v>
      </c>
      <c r="Y602">
        <v>-0.95</v>
      </c>
      <c r="Z602">
        <v>1.1299999999999999</v>
      </c>
      <c r="AA602">
        <v>0.24</v>
      </c>
      <c r="AB602">
        <v>1.62</v>
      </c>
      <c r="AC602">
        <v>-0.09</v>
      </c>
      <c r="AD602">
        <v>35.26</v>
      </c>
      <c r="AE602">
        <v>15.8</v>
      </c>
      <c r="AF602">
        <v>4.5999999999999996</v>
      </c>
      <c r="AG602">
        <v>5.31</v>
      </c>
      <c r="AH602">
        <v>0.98</v>
      </c>
      <c r="AI602">
        <v>-0.05</v>
      </c>
      <c r="AJ602">
        <v>1.86</v>
      </c>
      <c r="AK602">
        <v>3.92</v>
      </c>
      <c r="AL602">
        <v>3.06</v>
      </c>
      <c r="AM602">
        <v>-0.93</v>
      </c>
      <c r="AN602">
        <v>0.39</v>
      </c>
      <c r="AO602">
        <v>6.78</v>
      </c>
      <c r="AP602">
        <v>2.23</v>
      </c>
      <c r="AQ602">
        <v>0.95</v>
      </c>
      <c r="AR602">
        <v>8.69</v>
      </c>
      <c r="AS602">
        <v>3.71</v>
      </c>
      <c r="AT602">
        <v>1.45</v>
      </c>
      <c r="AU602">
        <v>3.56</v>
      </c>
      <c r="AV602">
        <v>2.58</v>
      </c>
      <c r="AW602">
        <v>1.83</v>
      </c>
      <c r="AX602">
        <v>0.19</v>
      </c>
      <c r="AY602">
        <v>1.78</v>
      </c>
      <c r="AZ602">
        <v>0.86</v>
      </c>
      <c r="BA602">
        <v>-0.22</v>
      </c>
      <c r="BB602">
        <v>0.94</v>
      </c>
      <c r="BC602">
        <v>0.69</v>
      </c>
      <c r="BD602">
        <v>1.83</v>
      </c>
      <c r="BE602">
        <v>4.55</v>
      </c>
      <c r="BF602">
        <v>7.61</v>
      </c>
      <c r="BG602" t="s">
        <v>17</v>
      </c>
    </row>
    <row r="603" spans="1:59" x14ac:dyDescent="0.25">
      <c r="A603" t="s">
        <v>22</v>
      </c>
      <c r="B603">
        <v>914</v>
      </c>
      <c r="C603" t="s">
        <v>23</v>
      </c>
      <c r="D603" t="s">
        <v>15</v>
      </c>
      <c r="E603" t="s">
        <v>441</v>
      </c>
      <c r="AS603">
        <v>1.57</v>
      </c>
      <c r="AT603">
        <v>1.83</v>
      </c>
      <c r="AU603">
        <v>3.25</v>
      </c>
      <c r="AV603">
        <v>1.71</v>
      </c>
      <c r="AW603">
        <v>0.19</v>
      </c>
      <c r="AX603">
        <v>0.1</v>
      </c>
      <c r="AY603">
        <v>-0.16</v>
      </c>
      <c r="AZ603">
        <v>0.15</v>
      </c>
      <c r="BA603">
        <v>0.82</v>
      </c>
      <c r="BB603">
        <v>0.93</v>
      </c>
      <c r="BC603">
        <v>0.74</v>
      </c>
      <c r="BD603">
        <v>1.41</v>
      </c>
      <c r="BE603">
        <v>1.68</v>
      </c>
      <c r="BF603">
        <v>6.12</v>
      </c>
      <c r="BG603" t="s">
        <v>442</v>
      </c>
    </row>
    <row r="604" spans="1:59" x14ac:dyDescent="0.25">
      <c r="A604" t="s">
        <v>122</v>
      </c>
      <c r="B604">
        <v>184</v>
      </c>
      <c r="C604" t="s">
        <v>123</v>
      </c>
      <c r="D604" t="s">
        <v>15</v>
      </c>
      <c r="E604" t="s">
        <v>441</v>
      </c>
      <c r="J604">
        <v>9.33</v>
      </c>
      <c r="L604">
        <v>14.91</v>
      </c>
      <c r="M604">
        <v>26.41</v>
      </c>
      <c r="N604">
        <v>21.58</v>
      </c>
      <c r="O604">
        <v>19.07</v>
      </c>
      <c r="P604">
        <v>15.55</v>
      </c>
      <c r="Q604">
        <v>12.49</v>
      </c>
      <c r="R604">
        <v>14.75</v>
      </c>
      <c r="S604">
        <v>12.3</v>
      </c>
      <c r="T604">
        <v>10.73</v>
      </c>
      <c r="U604">
        <v>9.19</v>
      </c>
      <c r="V604">
        <v>27.86</v>
      </c>
      <c r="W604">
        <v>6.59</v>
      </c>
      <c r="X604">
        <v>6.08</v>
      </c>
      <c r="Y604">
        <v>6.84</v>
      </c>
      <c r="Z604">
        <v>6.67</v>
      </c>
      <c r="AA604">
        <v>-14.97</v>
      </c>
      <c r="AB604">
        <v>6.92</v>
      </c>
      <c r="AC604">
        <v>5.86</v>
      </c>
      <c r="AD604">
        <v>4.41</v>
      </c>
      <c r="AE604">
        <v>4.5199999999999996</v>
      </c>
      <c r="AF604">
        <v>11</v>
      </c>
      <c r="AG604">
        <v>2.6</v>
      </c>
      <c r="AH604">
        <v>2.5499999999999998</v>
      </c>
      <c r="AI604">
        <v>2.46</v>
      </c>
      <c r="AJ604">
        <v>43.94</v>
      </c>
      <c r="AK604">
        <v>-22.07</v>
      </c>
      <c r="AL604">
        <v>2.84</v>
      </c>
      <c r="AM604">
        <v>2.9</v>
      </c>
      <c r="AN604">
        <v>35.36</v>
      </c>
      <c r="AO604">
        <v>2.48</v>
      </c>
      <c r="AP604">
        <v>2.75</v>
      </c>
      <c r="AQ604">
        <v>44.43</v>
      </c>
      <c r="AR604">
        <v>1.04</v>
      </c>
      <c r="AS604">
        <v>-3.83</v>
      </c>
      <c r="AT604">
        <v>0.56999999999999995</v>
      </c>
      <c r="AU604">
        <v>1.3</v>
      </c>
      <c r="AV604">
        <v>24.55</v>
      </c>
      <c r="AW604">
        <v>1.08</v>
      </c>
      <c r="AX604">
        <v>-0.05</v>
      </c>
      <c r="AY604">
        <v>0.52</v>
      </c>
      <c r="AZ604">
        <v>0.84</v>
      </c>
      <c r="BA604">
        <v>1.1299999999999999</v>
      </c>
      <c r="BB604">
        <v>0.93</v>
      </c>
      <c r="BC604">
        <v>0.96</v>
      </c>
      <c r="BD604">
        <v>0.56999999999999995</v>
      </c>
      <c r="BE604">
        <v>0.56999999999999995</v>
      </c>
      <c r="BF604">
        <v>3.62</v>
      </c>
      <c r="BG604" t="s">
        <v>442</v>
      </c>
    </row>
    <row r="605" spans="1:59" x14ac:dyDescent="0.25">
      <c r="A605" t="s">
        <v>400</v>
      </c>
      <c r="B605">
        <v>423</v>
      </c>
      <c r="C605" t="s">
        <v>401</v>
      </c>
      <c r="D605" t="s">
        <v>15</v>
      </c>
      <c r="E605" t="s">
        <v>16</v>
      </c>
      <c r="AV605">
        <v>-0.7</v>
      </c>
      <c r="AW605">
        <v>-0.3</v>
      </c>
      <c r="AX605">
        <v>0</v>
      </c>
      <c r="AY605">
        <v>-1.1100000000000001</v>
      </c>
      <c r="AZ605">
        <v>-0.41</v>
      </c>
      <c r="BA605">
        <v>0.51</v>
      </c>
      <c r="BB605">
        <v>0.92</v>
      </c>
      <c r="BC605">
        <v>0.4</v>
      </c>
      <c r="BD605">
        <v>-0.7</v>
      </c>
      <c r="BE605">
        <v>0.51</v>
      </c>
      <c r="BF605">
        <v>2.83</v>
      </c>
      <c r="BG605" t="s">
        <v>397</v>
      </c>
    </row>
    <row r="606" spans="1:59" x14ac:dyDescent="0.25">
      <c r="A606" t="s">
        <v>180</v>
      </c>
      <c r="B606">
        <v>436</v>
      </c>
      <c r="C606" t="s">
        <v>181</v>
      </c>
      <c r="D606" t="s">
        <v>15</v>
      </c>
      <c r="E606" t="s">
        <v>425</v>
      </c>
      <c r="F606">
        <v>3.3</v>
      </c>
      <c r="G606">
        <v>13.13</v>
      </c>
      <c r="H606">
        <v>8.36</v>
      </c>
      <c r="I606">
        <v>20.56</v>
      </c>
      <c r="J606">
        <v>44.47</v>
      </c>
      <c r="K606">
        <v>45.96</v>
      </c>
      <c r="L606">
        <v>27</v>
      </c>
      <c r="M606">
        <v>42.06</v>
      </c>
      <c r="N606">
        <v>45.79</v>
      </c>
      <c r="O606">
        <v>79.08</v>
      </c>
      <c r="P606">
        <v>165.87</v>
      </c>
      <c r="Q606">
        <v>96.52</v>
      </c>
      <c r="R606">
        <v>114.8</v>
      </c>
      <c r="S606">
        <v>156.09</v>
      </c>
      <c r="T606">
        <v>376.37</v>
      </c>
      <c r="U606">
        <v>311.67</v>
      </c>
      <c r="V606">
        <v>54.68</v>
      </c>
      <c r="W606">
        <v>15.73</v>
      </c>
      <c r="X606">
        <v>17.54</v>
      </c>
      <c r="Y606">
        <v>19.88</v>
      </c>
      <c r="Z606">
        <v>8.26</v>
      </c>
      <c r="AA606">
        <v>14.06</v>
      </c>
      <c r="AB606">
        <v>13.33</v>
      </c>
      <c r="AC606">
        <v>5.71</v>
      </c>
      <c r="AD606">
        <v>11.33</v>
      </c>
      <c r="AE606">
        <v>6.9</v>
      </c>
      <c r="AF606">
        <v>9.2799999999999994</v>
      </c>
      <c r="AG606">
        <v>9.15</v>
      </c>
      <c r="AH606">
        <v>5.86</v>
      </c>
      <c r="AI606">
        <v>6.59</v>
      </c>
      <c r="AJ606">
        <v>2.2999999999999998</v>
      </c>
      <c r="AK606">
        <v>2.2599999999999998</v>
      </c>
      <c r="AL606">
        <v>2.77</v>
      </c>
      <c r="AM606">
        <v>2.83</v>
      </c>
      <c r="AN606">
        <v>-0.64</v>
      </c>
      <c r="AO606">
        <v>1.66</v>
      </c>
      <c r="AP606">
        <v>5.0999999999999996</v>
      </c>
      <c r="AQ606">
        <v>4.0999999999999996</v>
      </c>
      <c r="AR606">
        <v>12.27</v>
      </c>
      <c r="AS606">
        <v>1.07</v>
      </c>
      <c r="AT606">
        <v>2.4500000000000002</v>
      </c>
      <c r="AU606">
        <v>3.34</v>
      </c>
      <c r="AV606">
        <v>0.53</v>
      </c>
      <c r="AW606">
        <v>5.21</v>
      </c>
      <c r="AX606">
        <v>-1.35</v>
      </c>
      <c r="AY606">
        <v>0.04</v>
      </c>
      <c r="AZ606">
        <v>-1.27</v>
      </c>
      <c r="BA606">
        <v>0.04</v>
      </c>
      <c r="BB606">
        <v>0.92</v>
      </c>
      <c r="BC606">
        <v>2.08</v>
      </c>
      <c r="BD606">
        <v>-0.01</v>
      </c>
      <c r="BE606">
        <v>0.99</v>
      </c>
      <c r="BF606">
        <v>4.3499999999999996</v>
      </c>
      <c r="BG606" t="s">
        <v>426</v>
      </c>
    </row>
    <row r="607" spans="1:59" x14ac:dyDescent="0.25">
      <c r="A607" t="s">
        <v>238</v>
      </c>
      <c r="B607">
        <v>962</v>
      </c>
      <c r="C607" t="s">
        <v>448</v>
      </c>
      <c r="D607" t="s">
        <v>15</v>
      </c>
      <c r="E607" t="s">
        <v>462</v>
      </c>
      <c r="AD607">
        <v>89.53</v>
      </c>
      <c r="AE607">
        <v>4.71</v>
      </c>
      <c r="AF607">
        <v>-0.08</v>
      </c>
      <c r="AG607">
        <v>4.1500000000000004</v>
      </c>
      <c r="AH607">
        <v>4.22</v>
      </c>
      <c r="AI607">
        <v>1.04</v>
      </c>
      <c r="AJ607">
        <v>10.84</v>
      </c>
      <c r="AK607">
        <v>2.59</v>
      </c>
      <c r="AL607">
        <v>-0.77</v>
      </c>
      <c r="AM607">
        <v>0.02</v>
      </c>
      <c r="AN607">
        <v>0.92</v>
      </c>
      <c r="AO607">
        <v>3.16</v>
      </c>
      <c r="AP607">
        <v>6.85</v>
      </c>
      <c r="AQ607">
        <v>2.52</v>
      </c>
      <c r="AR607">
        <v>10.119999999999999</v>
      </c>
      <c r="AS607">
        <v>-7.23</v>
      </c>
      <c r="AT607">
        <v>11.73</v>
      </c>
      <c r="AU607">
        <v>11.87</v>
      </c>
      <c r="AV607">
        <v>1.37</v>
      </c>
      <c r="AW607">
        <v>-1.37</v>
      </c>
      <c r="AX607">
        <v>-1.98</v>
      </c>
      <c r="AY607">
        <v>-3.87</v>
      </c>
      <c r="AZ607">
        <v>-3.1</v>
      </c>
      <c r="BA607">
        <v>4.79</v>
      </c>
      <c r="BB607">
        <v>0.89</v>
      </c>
      <c r="BC607">
        <v>2.09</v>
      </c>
      <c r="BD607">
        <v>0.65</v>
      </c>
      <c r="BE607">
        <v>11.13</v>
      </c>
      <c r="BF607">
        <v>18.989999999999998</v>
      </c>
      <c r="BG607" t="s">
        <v>463</v>
      </c>
    </row>
    <row r="608" spans="1:59" x14ac:dyDescent="0.25">
      <c r="A608" t="s">
        <v>278</v>
      </c>
      <c r="B608">
        <v>449</v>
      </c>
      <c r="C608" t="s">
        <v>279</v>
      </c>
      <c r="D608" t="s">
        <v>15</v>
      </c>
      <c r="E608" t="s">
        <v>16</v>
      </c>
      <c r="F608">
        <v>6.44</v>
      </c>
      <c r="G608">
        <v>6.44</v>
      </c>
      <c r="H608">
        <v>6.44</v>
      </c>
      <c r="I608">
        <v>6.44</v>
      </c>
      <c r="J608">
        <v>6.44</v>
      </c>
      <c r="K608">
        <v>6.44</v>
      </c>
      <c r="L608">
        <v>6.44</v>
      </c>
      <c r="M608">
        <v>6.44</v>
      </c>
      <c r="N608">
        <v>6.4</v>
      </c>
      <c r="O608">
        <v>9.2799999999999994</v>
      </c>
      <c r="P608">
        <v>10.01</v>
      </c>
      <c r="Q608">
        <v>6.4</v>
      </c>
      <c r="R608">
        <v>2.54</v>
      </c>
      <c r="S608">
        <v>-2.0699999999999998</v>
      </c>
      <c r="T608">
        <v>-7.36</v>
      </c>
      <c r="U608">
        <v>-3.97</v>
      </c>
      <c r="V608">
        <v>7.64</v>
      </c>
      <c r="W608">
        <v>2.56</v>
      </c>
      <c r="X608">
        <v>1.59</v>
      </c>
      <c r="Y608">
        <v>1.56</v>
      </c>
      <c r="Z608">
        <v>10.01</v>
      </c>
      <c r="AA608">
        <v>4.5999999999999996</v>
      </c>
      <c r="AB608">
        <v>0.96</v>
      </c>
      <c r="AC608">
        <v>1.1399999999999999</v>
      </c>
      <c r="AD608">
        <v>-0.65</v>
      </c>
      <c r="AE608">
        <v>-1.1299999999999999</v>
      </c>
      <c r="AF608">
        <v>0.5</v>
      </c>
      <c r="AG608">
        <v>-0.36</v>
      </c>
      <c r="AH608">
        <v>0.43</v>
      </c>
      <c r="AI608">
        <v>0.51</v>
      </c>
      <c r="AJ608">
        <v>-1.2</v>
      </c>
      <c r="AK608">
        <v>-0.84</v>
      </c>
      <c r="AL608">
        <v>-0.28000000000000003</v>
      </c>
      <c r="AM608">
        <v>0.22</v>
      </c>
      <c r="AN608">
        <v>0.61</v>
      </c>
      <c r="AO608">
        <v>1.94</v>
      </c>
      <c r="AP608">
        <v>3.51</v>
      </c>
      <c r="AQ608">
        <v>5.81</v>
      </c>
      <c r="AR608">
        <v>12.41</v>
      </c>
      <c r="AS608">
        <v>3.47</v>
      </c>
      <c r="AT608">
        <v>3.26</v>
      </c>
      <c r="AU608">
        <v>4.04</v>
      </c>
      <c r="AV608">
        <v>2.94</v>
      </c>
      <c r="AW608">
        <v>1.05</v>
      </c>
      <c r="AX608">
        <v>1.03</v>
      </c>
      <c r="AY608">
        <v>7.0000000000000007E-2</v>
      </c>
      <c r="AZ608">
        <v>1.1100000000000001</v>
      </c>
      <c r="BA608">
        <v>1.6</v>
      </c>
      <c r="BB608">
        <v>0.88</v>
      </c>
      <c r="BC608">
        <v>0.13</v>
      </c>
      <c r="BD608">
        <v>-0.9</v>
      </c>
      <c r="BE608">
        <v>1.55</v>
      </c>
      <c r="BF608">
        <v>2.81</v>
      </c>
      <c r="BG608" t="s">
        <v>17</v>
      </c>
    </row>
    <row r="609" spans="1:59" x14ac:dyDescent="0.25">
      <c r="A609" t="s">
        <v>221</v>
      </c>
      <c r="B609">
        <v>137</v>
      </c>
      <c r="C609" t="s">
        <v>222</v>
      </c>
      <c r="D609" t="s">
        <v>15</v>
      </c>
      <c r="E609" t="s">
        <v>441</v>
      </c>
      <c r="F609">
        <v>4.3088788989999998</v>
      </c>
      <c r="G609">
        <v>4.9000000000000004</v>
      </c>
      <c r="H609">
        <v>5.21</v>
      </c>
      <c r="I609">
        <v>6.17</v>
      </c>
      <c r="J609">
        <v>-27.7</v>
      </c>
      <c r="K609">
        <v>-2.39</v>
      </c>
      <c r="L609">
        <v>9.57</v>
      </c>
      <c r="M609">
        <v>7.11</v>
      </c>
      <c r="N609">
        <v>3.55</v>
      </c>
      <c r="O609">
        <v>4.16</v>
      </c>
      <c r="P609">
        <v>5.83</v>
      </c>
      <c r="Q609">
        <v>7.42</v>
      </c>
      <c r="R609">
        <v>8.84</v>
      </c>
      <c r="S609">
        <v>7.72</v>
      </c>
      <c r="T609">
        <v>6.33</v>
      </c>
      <c r="U609">
        <v>4.1500000000000004</v>
      </c>
      <c r="V609">
        <v>2.4500000000000002</v>
      </c>
      <c r="W609">
        <v>1</v>
      </c>
      <c r="X609">
        <v>1.83</v>
      </c>
      <c r="Y609">
        <v>3.19</v>
      </c>
      <c r="Z609">
        <v>3.12</v>
      </c>
      <c r="AA609">
        <v>3.39</v>
      </c>
      <c r="AB609">
        <v>4.28</v>
      </c>
      <c r="AC609">
        <v>4.2300000000000004</v>
      </c>
      <c r="AD609">
        <v>2.63</v>
      </c>
      <c r="AE609">
        <v>1.99</v>
      </c>
      <c r="AF609">
        <v>7.55</v>
      </c>
      <c r="AG609">
        <v>-2.2400000000000002</v>
      </c>
      <c r="AH609">
        <v>4.91</v>
      </c>
      <c r="AI609">
        <v>-7.02</v>
      </c>
      <c r="AJ609">
        <v>31.07</v>
      </c>
      <c r="AK609">
        <v>-5.95</v>
      </c>
      <c r="AL609">
        <v>-27.15</v>
      </c>
      <c r="AM609">
        <v>28.19</v>
      </c>
      <c r="AN609">
        <v>-19.78</v>
      </c>
      <c r="AO609">
        <v>27.67</v>
      </c>
      <c r="AP609">
        <v>12.35</v>
      </c>
      <c r="AQ609">
        <v>2.12</v>
      </c>
      <c r="AR609">
        <v>1.99</v>
      </c>
      <c r="AS609">
        <v>2.02</v>
      </c>
      <c r="AT609">
        <v>1.58</v>
      </c>
      <c r="AU609">
        <v>2.39</v>
      </c>
      <c r="AV609">
        <v>2.09</v>
      </c>
      <c r="AW609">
        <v>2.08</v>
      </c>
      <c r="AX609">
        <v>1.31</v>
      </c>
      <c r="AY609">
        <v>1.61</v>
      </c>
      <c r="AZ609">
        <v>0.95</v>
      </c>
      <c r="BA609">
        <v>1.37</v>
      </c>
      <c r="BB609">
        <v>0.88</v>
      </c>
      <c r="BC609">
        <v>1.8</v>
      </c>
      <c r="BD609">
        <v>1.29</v>
      </c>
      <c r="BE609">
        <v>1.57</v>
      </c>
      <c r="BF609">
        <v>4.04</v>
      </c>
      <c r="BG609" t="s">
        <v>442</v>
      </c>
    </row>
    <row r="610" spans="1:59" x14ac:dyDescent="0.25">
      <c r="A610" t="s">
        <v>278</v>
      </c>
      <c r="B610">
        <v>449</v>
      </c>
      <c r="C610" t="s">
        <v>279</v>
      </c>
      <c r="D610" t="s">
        <v>15</v>
      </c>
      <c r="E610" t="s">
        <v>441</v>
      </c>
      <c r="AQ610">
        <v>2.34</v>
      </c>
      <c r="AR610">
        <v>5.89</v>
      </c>
      <c r="AS610">
        <v>3.44</v>
      </c>
      <c r="AT610">
        <v>3.99</v>
      </c>
      <c r="AU610">
        <v>4.29</v>
      </c>
      <c r="AV610">
        <v>3.95</v>
      </c>
      <c r="AW610">
        <v>0.66</v>
      </c>
      <c r="AX610">
        <v>1.19</v>
      </c>
      <c r="AY610">
        <v>0.46</v>
      </c>
      <c r="AZ610">
        <v>0.48</v>
      </c>
      <c r="BA610">
        <v>1.06</v>
      </c>
      <c r="BB610">
        <v>0.88</v>
      </c>
      <c r="BC610">
        <v>0.13</v>
      </c>
      <c r="BD610">
        <v>1</v>
      </c>
      <c r="BE610">
        <v>3.4</v>
      </c>
      <c r="BG610" t="s">
        <v>442</v>
      </c>
    </row>
    <row r="611" spans="1:59" x14ac:dyDescent="0.25">
      <c r="A611" t="s">
        <v>227</v>
      </c>
      <c r="B611">
        <v>686</v>
      </c>
      <c r="C611" t="s">
        <v>228</v>
      </c>
      <c r="D611" t="s">
        <v>15</v>
      </c>
      <c r="E611" t="s">
        <v>416</v>
      </c>
      <c r="AR611">
        <v>0.88</v>
      </c>
      <c r="AS611">
        <v>0.78</v>
      </c>
      <c r="AT611">
        <v>0.47</v>
      </c>
      <c r="AU611">
        <v>0.43</v>
      </c>
      <c r="AV611">
        <v>0.5</v>
      </c>
      <c r="AW611">
        <v>1.1599999999999999</v>
      </c>
      <c r="AX611">
        <v>2.48</v>
      </c>
      <c r="AY611">
        <v>3.36</v>
      </c>
      <c r="AZ611">
        <v>0.99</v>
      </c>
      <c r="BA611">
        <v>1.1599999999999999</v>
      </c>
      <c r="BB611">
        <v>0.87</v>
      </c>
      <c r="BC611">
        <v>0.66</v>
      </c>
      <c r="BD611">
        <v>0.55000000000000004</v>
      </c>
      <c r="BE611">
        <v>0.78</v>
      </c>
      <c r="BF611">
        <v>1.03</v>
      </c>
      <c r="BG611" t="s">
        <v>419</v>
      </c>
    </row>
    <row r="612" spans="1:59" x14ac:dyDescent="0.25">
      <c r="A612" t="s">
        <v>62</v>
      </c>
      <c r="B612">
        <v>223</v>
      </c>
      <c r="C612" t="s">
        <v>63</v>
      </c>
      <c r="D612" t="s">
        <v>15</v>
      </c>
      <c r="E612" t="s">
        <v>425</v>
      </c>
      <c r="F612">
        <v>26</v>
      </c>
      <c r="G612">
        <v>24.9</v>
      </c>
      <c r="H612">
        <v>21.5</v>
      </c>
      <c r="I612">
        <v>18.2</v>
      </c>
      <c r="J612">
        <v>30.5</v>
      </c>
      <c r="K612">
        <v>30.8</v>
      </c>
      <c r="L612">
        <v>39.6</v>
      </c>
      <c r="M612">
        <v>40.5</v>
      </c>
      <c r="P612">
        <v>100.2</v>
      </c>
      <c r="Q612">
        <v>49.82</v>
      </c>
      <c r="R612">
        <v>90.9</v>
      </c>
      <c r="S612">
        <v>158.58000000000001</v>
      </c>
      <c r="T612">
        <v>204.17</v>
      </c>
      <c r="U612">
        <v>221.06</v>
      </c>
      <c r="V612">
        <v>131.65</v>
      </c>
      <c r="W612">
        <v>196.78</v>
      </c>
      <c r="X612">
        <v>653.05999999999995</v>
      </c>
      <c r="Y612">
        <v>1345.14</v>
      </c>
      <c r="Z612">
        <v>2618.2399999999998</v>
      </c>
      <c r="AA612">
        <v>450.01</v>
      </c>
      <c r="AB612">
        <v>1090.56</v>
      </c>
      <c r="AC612">
        <v>1949.8</v>
      </c>
      <c r="AD612">
        <v>2280.13</v>
      </c>
      <c r="AE612">
        <v>58.49</v>
      </c>
      <c r="AF612">
        <v>5.92</v>
      </c>
      <c r="AG612">
        <v>0.72</v>
      </c>
      <c r="AH612">
        <v>2.81</v>
      </c>
      <c r="AI612">
        <v>3.42</v>
      </c>
      <c r="AJ612">
        <v>5.14</v>
      </c>
      <c r="AK612">
        <v>6.7</v>
      </c>
      <c r="AL612">
        <v>9.66</v>
      </c>
      <c r="AM612">
        <v>20.36</v>
      </c>
      <c r="AN612">
        <v>4.01</v>
      </c>
      <c r="AO612">
        <v>3.08</v>
      </c>
      <c r="AP612">
        <v>0.02</v>
      </c>
      <c r="AQ612">
        <v>6.78</v>
      </c>
      <c r="AR612">
        <v>13.05</v>
      </c>
      <c r="AS612">
        <v>5.8</v>
      </c>
      <c r="AT612">
        <v>6.1</v>
      </c>
      <c r="AU612">
        <v>8.85</v>
      </c>
      <c r="AV612">
        <v>8.1300000000000008</v>
      </c>
      <c r="AW612">
        <v>11.16</v>
      </c>
      <c r="AX612">
        <v>7.52</v>
      </c>
      <c r="AY612">
        <v>9.8000000000000007</v>
      </c>
      <c r="AZ612">
        <v>12.49</v>
      </c>
      <c r="BA612">
        <v>0.89</v>
      </c>
      <c r="BB612">
        <v>0.87</v>
      </c>
      <c r="BC612">
        <v>4.8600000000000003</v>
      </c>
      <c r="BD612">
        <v>9.07</v>
      </c>
      <c r="BE612">
        <v>12.72</v>
      </c>
      <c r="BF612">
        <v>11.79</v>
      </c>
      <c r="BG612" t="s">
        <v>426</v>
      </c>
    </row>
    <row r="613" spans="1:59" x14ac:dyDescent="0.25">
      <c r="A613" t="s">
        <v>162</v>
      </c>
      <c r="B613">
        <v>960</v>
      </c>
      <c r="C613" t="s">
        <v>163</v>
      </c>
      <c r="D613" t="s">
        <v>15</v>
      </c>
      <c r="E613" t="s">
        <v>441</v>
      </c>
      <c r="AI613">
        <v>4.9000000000000004</v>
      </c>
      <c r="AJ613">
        <v>2.82</v>
      </c>
      <c r="AK613">
        <v>3.16</v>
      </c>
      <c r="AL613">
        <v>2.91</v>
      </c>
      <c r="AM613">
        <v>1.82</v>
      </c>
      <c r="AN613">
        <v>2.2799999999999998</v>
      </c>
      <c r="AO613">
        <v>1.96</v>
      </c>
      <c r="AP613">
        <v>3.45</v>
      </c>
      <c r="AQ613">
        <v>3.23</v>
      </c>
      <c r="AR613">
        <v>3.45</v>
      </c>
      <c r="AS613">
        <v>3.57</v>
      </c>
      <c r="AT613">
        <v>0.48</v>
      </c>
      <c r="AU613">
        <v>0.6</v>
      </c>
      <c r="AV613">
        <v>0.96</v>
      </c>
      <c r="AW613">
        <v>1.04</v>
      </c>
      <c r="AX613">
        <v>0.44</v>
      </c>
      <c r="AY613">
        <v>0.73</v>
      </c>
      <c r="AZ613">
        <v>0.14000000000000001</v>
      </c>
      <c r="BA613">
        <v>0.71</v>
      </c>
      <c r="BB613">
        <v>0.86</v>
      </c>
      <c r="BC613">
        <v>0.91</v>
      </c>
      <c r="BD613">
        <v>1</v>
      </c>
      <c r="BE613">
        <v>1.61</v>
      </c>
      <c r="BF613">
        <v>6.12</v>
      </c>
      <c r="BG613" t="s">
        <v>442</v>
      </c>
    </row>
    <row r="614" spans="1:59" x14ac:dyDescent="0.25">
      <c r="A614" t="s">
        <v>192</v>
      </c>
      <c r="B614">
        <v>664</v>
      </c>
      <c r="C614" t="s">
        <v>193</v>
      </c>
      <c r="D614" t="s">
        <v>15</v>
      </c>
      <c r="E614" t="s">
        <v>462</v>
      </c>
      <c r="BB614">
        <v>0.84</v>
      </c>
      <c r="BC614">
        <v>1.19</v>
      </c>
      <c r="BD614">
        <v>0.14000000000000001</v>
      </c>
      <c r="BE614">
        <v>7.42</v>
      </c>
      <c r="BG614" t="s">
        <v>463</v>
      </c>
    </row>
    <row r="615" spans="1:59" x14ac:dyDescent="0.25">
      <c r="A615" t="s">
        <v>42</v>
      </c>
      <c r="B615">
        <v>638</v>
      </c>
      <c r="C615" t="s">
        <v>43</v>
      </c>
      <c r="D615" t="s">
        <v>15</v>
      </c>
      <c r="E615" t="s">
        <v>16</v>
      </c>
      <c r="F615">
        <v>6.32</v>
      </c>
      <c r="G615">
        <v>2.77</v>
      </c>
      <c r="H615">
        <v>3.9</v>
      </c>
      <c r="I615">
        <v>6.87</v>
      </c>
      <c r="J615">
        <v>14.42</v>
      </c>
      <c r="K615">
        <v>-34.409999999999997</v>
      </c>
      <c r="L615">
        <v>8.26</v>
      </c>
      <c r="M615">
        <v>9.86</v>
      </c>
      <c r="N615">
        <v>6.84</v>
      </c>
      <c r="O615">
        <v>10.27</v>
      </c>
      <c r="P615">
        <v>9.6</v>
      </c>
      <c r="Q615">
        <v>0.8</v>
      </c>
      <c r="R615">
        <v>4.0599999999999996</v>
      </c>
      <c r="S615">
        <v>-6.07</v>
      </c>
      <c r="T615">
        <v>10.27</v>
      </c>
      <c r="U615">
        <v>1.1499999999999999</v>
      </c>
      <c r="V615">
        <v>0.41</v>
      </c>
      <c r="W615">
        <v>-1.34</v>
      </c>
      <c r="X615">
        <v>3.44</v>
      </c>
      <c r="Y615">
        <v>-0.2</v>
      </c>
      <c r="Z615">
        <v>1.1100000000000001</v>
      </c>
      <c r="AA615">
        <v>2.1</v>
      </c>
      <c r="AB615">
        <v>5.92</v>
      </c>
      <c r="AC615">
        <v>0.44</v>
      </c>
      <c r="AD615">
        <v>38.53</v>
      </c>
      <c r="AE615">
        <v>14.46</v>
      </c>
      <c r="AF615">
        <v>4.92</v>
      </c>
      <c r="AG615">
        <v>3.8</v>
      </c>
      <c r="AH615">
        <v>5.76</v>
      </c>
      <c r="AI615">
        <v>0.35</v>
      </c>
      <c r="AJ615">
        <v>4.21</v>
      </c>
      <c r="AK615">
        <v>3.98</v>
      </c>
      <c r="AL615">
        <v>2.42</v>
      </c>
      <c r="AM615">
        <v>1.51</v>
      </c>
      <c r="AN615">
        <v>0.88</v>
      </c>
      <c r="AO615">
        <v>5.36</v>
      </c>
      <c r="AP615">
        <v>3.79</v>
      </c>
      <c r="AQ615">
        <v>1.29</v>
      </c>
      <c r="AR615">
        <v>7.94</v>
      </c>
      <c r="AS615">
        <v>0.4</v>
      </c>
      <c r="AT615">
        <v>2.1800000000000002</v>
      </c>
      <c r="AU615">
        <v>2.72</v>
      </c>
      <c r="AV615">
        <v>6.74</v>
      </c>
      <c r="AW615">
        <v>0.89</v>
      </c>
      <c r="AX615">
        <v>-1.01</v>
      </c>
      <c r="AY615">
        <v>0.27</v>
      </c>
      <c r="AZ615">
        <v>-0.85</v>
      </c>
      <c r="BA615">
        <v>1.77</v>
      </c>
      <c r="BB615">
        <v>0.83</v>
      </c>
      <c r="BC615">
        <v>-0.93</v>
      </c>
      <c r="BD615">
        <v>3.02</v>
      </c>
      <c r="BE615">
        <v>5.92</v>
      </c>
      <c r="BF615">
        <v>1.31</v>
      </c>
      <c r="BG615" t="s">
        <v>17</v>
      </c>
    </row>
    <row r="616" spans="1:59" x14ac:dyDescent="0.25">
      <c r="A616" t="s">
        <v>91</v>
      </c>
      <c r="B616">
        <v>233</v>
      </c>
      <c r="C616" t="s">
        <v>92</v>
      </c>
      <c r="D616" t="s">
        <v>15</v>
      </c>
      <c r="E616" t="s">
        <v>425</v>
      </c>
      <c r="F616">
        <v>5.9</v>
      </c>
      <c r="G616">
        <v>12.8</v>
      </c>
      <c r="H616">
        <v>15.3</v>
      </c>
      <c r="I616">
        <v>29.5</v>
      </c>
      <c r="J616">
        <v>29</v>
      </c>
      <c r="K616">
        <v>27.1</v>
      </c>
      <c r="L616">
        <v>20.100000000000001</v>
      </c>
      <c r="M616">
        <v>43.2</v>
      </c>
      <c r="N616">
        <v>12.5</v>
      </c>
      <c r="O616">
        <v>22.7</v>
      </c>
      <c r="P616">
        <v>28.9</v>
      </c>
      <c r="Q616">
        <v>28.6</v>
      </c>
      <c r="R616">
        <v>25.4</v>
      </c>
      <c r="S616">
        <v>20.6</v>
      </c>
      <c r="T616">
        <v>15.6</v>
      </c>
      <c r="U616">
        <v>31.5</v>
      </c>
      <c r="V616">
        <v>19.3</v>
      </c>
      <c r="W616">
        <v>26.8</v>
      </c>
      <c r="X616">
        <v>32.6</v>
      </c>
      <c r="Y616">
        <v>24.67</v>
      </c>
      <c r="Z616">
        <v>26.82</v>
      </c>
      <c r="AA616">
        <v>30.32</v>
      </c>
      <c r="AB616">
        <v>30.22</v>
      </c>
      <c r="AC616">
        <v>15.92</v>
      </c>
      <c r="AD616">
        <v>20.87</v>
      </c>
      <c r="AE616">
        <v>19.22</v>
      </c>
      <c r="AF616">
        <v>15.91</v>
      </c>
      <c r="AG616">
        <v>15.76</v>
      </c>
      <c r="AH616">
        <v>22.54</v>
      </c>
      <c r="AI616">
        <v>6.24</v>
      </c>
      <c r="AJ616">
        <v>9.5500000000000007</v>
      </c>
      <c r="AK616">
        <v>9.85</v>
      </c>
      <c r="AL616">
        <v>9.77</v>
      </c>
      <c r="AM616">
        <v>8.06</v>
      </c>
      <c r="AN616">
        <v>6.36</v>
      </c>
      <c r="AO616">
        <v>6.37</v>
      </c>
      <c r="AP616">
        <v>5.58</v>
      </c>
      <c r="AQ616">
        <v>8.42</v>
      </c>
      <c r="AR616">
        <v>12.4</v>
      </c>
      <c r="AS616">
        <v>3.58</v>
      </c>
      <c r="AT616">
        <v>0.21</v>
      </c>
      <c r="AU616">
        <v>4.57</v>
      </c>
      <c r="AV616">
        <v>3.42</v>
      </c>
      <c r="AW616">
        <v>0.41</v>
      </c>
      <c r="AX616">
        <v>2.97</v>
      </c>
      <c r="AY616">
        <v>8.6300000000000008</v>
      </c>
      <c r="AZ616">
        <v>13.11</v>
      </c>
      <c r="BA616">
        <v>0.69</v>
      </c>
      <c r="BB616">
        <v>0.83</v>
      </c>
      <c r="BC616">
        <v>4.8899999999999997</v>
      </c>
      <c r="BD616">
        <v>5.55</v>
      </c>
      <c r="BE616">
        <v>9.73</v>
      </c>
      <c r="BF616">
        <v>24.63</v>
      </c>
      <c r="BG616" t="s">
        <v>433</v>
      </c>
    </row>
    <row r="617" spans="1:59" x14ac:dyDescent="0.25">
      <c r="A617" t="s">
        <v>238</v>
      </c>
      <c r="B617">
        <v>962</v>
      </c>
      <c r="C617" t="s">
        <v>239</v>
      </c>
      <c r="D617" t="s">
        <v>15</v>
      </c>
      <c r="E617" t="s">
        <v>425</v>
      </c>
      <c r="R617">
        <v>46.6</v>
      </c>
      <c r="S617">
        <v>46.7</v>
      </c>
      <c r="T617">
        <v>40</v>
      </c>
      <c r="U617">
        <v>70.400000000000006</v>
      </c>
      <c r="V617">
        <v>94.2</v>
      </c>
      <c r="W617">
        <v>105.8</v>
      </c>
      <c r="X617">
        <v>195.2</v>
      </c>
      <c r="Y617">
        <v>1264.9000000000001</v>
      </c>
      <c r="Z617">
        <v>541.6</v>
      </c>
      <c r="AA617">
        <v>104.5</v>
      </c>
      <c r="AB617">
        <v>1590.6</v>
      </c>
      <c r="AC617">
        <v>346.4</v>
      </c>
      <c r="AD617">
        <v>123</v>
      </c>
      <c r="AE617">
        <v>8.6</v>
      </c>
      <c r="AF617">
        <v>-0.1</v>
      </c>
      <c r="AG617">
        <v>4.2</v>
      </c>
      <c r="AH617">
        <v>-0.2</v>
      </c>
      <c r="AI617">
        <v>-1.6</v>
      </c>
      <c r="AJ617">
        <v>-0.4</v>
      </c>
      <c r="AK617">
        <v>6.9</v>
      </c>
      <c r="AL617">
        <v>1.8</v>
      </c>
      <c r="AM617">
        <v>-1.79</v>
      </c>
      <c r="AN617">
        <v>-2.88</v>
      </c>
      <c r="AO617">
        <v>-1.2</v>
      </c>
      <c r="AP617">
        <v>2.06</v>
      </c>
      <c r="AQ617">
        <v>3.72</v>
      </c>
      <c r="AR617">
        <v>14.87</v>
      </c>
      <c r="AS617">
        <v>-1.2</v>
      </c>
      <c r="AT617">
        <v>0.12</v>
      </c>
      <c r="AU617">
        <v>6.16</v>
      </c>
      <c r="AV617">
        <v>2.29</v>
      </c>
      <c r="AW617">
        <v>3.43</v>
      </c>
      <c r="AX617">
        <v>-0.97</v>
      </c>
      <c r="AY617">
        <v>7.0000000000000007E-2</v>
      </c>
      <c r="AZ617">
        <v>-1.3</v>
      </c>
      <c r="BA617">
        <v>0.25</v>
      </c>
      <c r="BB617">
        <v>0.82</v>
      </c>
      <c r="BC617">
        <v>1.62</v>
      </c>
      <c r="BD617">
        <v>2.41</v>
      </c>
      <c r="BE617">
        <v>3.13</v>
      </c>
      <c r="BF617">
        <v>18.87</v>
      </c>
      <c r="BG617" t="s">
        <v>426</v>
      </c>
    </row>
    <row r="618" spans="1:59" x14ac:dyDescent="0.25">
      <c r="A618" t="s">
        <v>110</v>
      </c>
      <c r="B618">
        <v>128</v>
      </c>
      <c r="C618" t="s">
        <v>111</v>
      </c>
      <c r="D618" t="s">
        <v>15</v>
      </c>
      <c r="E618" t="s">
        <v>16</v>
      </c>
      <c r="F618">
        <v>6.51</v>
      </c>
      <c r="G618">
        <v>5.87</v>
      </c>
      <c r="H618">
        <v>6.56</v>
      </c>
      <c r="I618">
        <v>9.3000000000000007</v>
      </c>
      <c r="J618">
        <v>15.28</v>
      </c>
      <c r="K618">
        <v>9.61</v>
      </c>
      <c r="L618">
        <v>9.01</v>
      </c>
      <c r="M618">
        <v>10.92</v>
      </c>
      <c r="N618">
        <v>10.210000000000001</v>
      </c>
      <c r="O618">
        <v>9.61</v>
      </c>
      <c r="P618">
        <v>12.31</v>
      </c>
      <c r="Q618">
        <v>11.77</v>
      </c>
      <c r="R618">
        <v>10.119999999999999</v>
      </c>
      <c r="S618">
        <v>6.91</v>
      </c>
      <c r="T618">
        <v>6.29</v>
      </c>
      <c r="U618">
        <v>4.68</v>
      </c>
      <c r="V618">
        <v>3.68</v>
      </c>
      <c r="W618">
        <v>4.0199999999999996</v>
      </c>
      <c r="X618">
        <v>4.54</v>
      </c>
      <c r="Y618">
        <v>4.7699999999999996</v>
      </c>
      <c r="Z618">
        <v>2.64</v>
      </c>
      <c r="AA618">
        <v>2.4</v>
      </c>
      <c r="AB618">
        <v>2.1</v>
      </c>
      <c r="AC618">
        <v>1.26</v>
      </c>
      <c r="AD618">
        <v>1.99</v>
      </c>
      <c r="AE618">
        <v>2.08</v>
      </c>
      <c r="AF618">
        <v>2.13</v>
      </c>
      <c r="AG618">
        <v>2.1800000000000002</v>
      </c>
      <c r="AH618">
        <v>1.85</v>
      </c>
      <c r="AI618">
        <v>2.5</v>
      </c>
      <c r="AJ618">
        <v>2.9</v>
      </c>
      <c r="AK618">
        <v>2.34</v>
      </c>
      <c r="AL618">
        <v>2.42</v>
      </c>
      <c r="AM618">
        <v>2.08</v>
      </c>
      <c r="AN618">
        <v>1.1499999999999999</v>
      </c>
      <c r="AO618">
        <v>1.82</v>
      </c>
      <c r="AP618">
        <v>1.92</v>
      </c>
      <c r="AQ618">
        <v>1.69</v>
      </c>
      <c r="AR618">
        <v>3.42</v>
      </c>
      <c r="AS618">
        <v>1.3</v>
      </c>
      <c r="AT618">
        <v>2.31</v>
      </c>
      <c r="AU618">
        <v>2.76</v>
      </c>
      <c r="AV618">
        <v>2.4</v>
      </c>
      <c r="AW618">
        <v>0.79</v>
      </c>
      <c r="AX618">
        <v>0.56000000000000005</v>
      </c>
      <c r="AY618">
        <v>0.45</v>
      </c>
      <c r="AZ618">
        <v>0.25</v>
      </c>
      <c r="BA618">
        <v>1.06</v>
      </c>
      <c r="BB618">
        <v>0.81</v>
      </c>
      <c r="BC618">
        <v>0.73</v>
      </c>
      <c r="BD618">
        <v>0.42</v>
      </c>
      <c r="BE618">
        <v>1.85</v>
      </c>
      <c r="BF618">
        <v>7.7</v>
      </c>
      <c r="BG618" t="s">
        <v>17</v>
      </c>
    </row>
    <row r="619" spans="1:59" x14ac:dyDescent="0.25">
      <c r="A619" t="s">
        <v>152</v>
      </c>
      <c r="B619">
        <v>328</v>
      </c>
      <c r="C619" t="s">
        <v>153</v>
      </c>
      <c r="D619" t="s">
        <v>15</v>
      </c>
      <c r="E619" t="s">
        <v>16</v>
      </c>
      <c r="F619">
        <v>18.46</v>
      </c>
      <c r="G619">
        <v>18.46</v>
      </c>
      <c r="H619">
        <v>18.46</v>
      </c>
      <c r="I619">
        <v>18.46</v>
      </c>
      <c r="J619">
        <v>18.46</v>
      </c>
      <c r="K619">
        <v>18.46</v>
      </c>
      <c r="L619">
        <v>18.46</v>
      </c>
      <c r="M619">
        <v>18.46</v>
      </c>
      <c r="N619">
        <v>17.899999999999999</v>
      </c>
      <c r="O619">
        <v>20.88</v>
      </c>
      <c r="P619">
        <v>15.48</v>
      </c>
      <c r="Q619">
        <v>18.79</v>
      </c>
      <c r="R619">
        <v>7.81</v>
      </c>
      <c r="S619">
        <v>6.09</v>
      </c>
      <c r="T619">
        <v>5.66</v>
      </c>
      <c r="U619">
        <v>2.5</v>
      </c>
      <c r="V619">
        <v>0.56000000000000005</v>
      </c>
      <c r="W619">
        <v>-0.87</v>
      </c>
      <c r="X619">
        <v>4</v>
      </c>
      <c r="Y619">
        <v>5.59</v>
      </c>
      <c r="Z619">
        <v>2.72</v>
      </c>
      <c r="AA619">
        <v>2.64</v>
      </c>
      <c r="AB619">
        <v>3.78</v>
      </c>
      <c r="AC619">
        <v>2.81</v>
      </c>
      <c r="AD619">
        <v>6.43</v>
      </c>
      <c r="AE619">
        <v>3.03</v>
      </c>
      <c r="AF619">
        <v>2.0299999999999998</v>
      </c>
      <c r="AG619">
        <v>1.25</v>
      </c>
      <c r="AH619">
        <v>1.4</v>
      </c>
      <c r="AI619">
        <v>0.56999999999999995</v>
      </c>
      <c r="AJ619">
        <v>2.14</v>
      </c>
      <c r="AK619">
        <v>1.67</v>
      </c>
      <c r="AL619">
        <v>1.07</v>
      </c>
      <c r="AM619">
        <v>2.15</v>
      </c>
      <c r="AN619">
        <v>2.31</v>
      </c>
      <c r="AO619">
        <v>3.48</v>
      </c>
      <c r="AP619">
        <v>4.25</v>
      </c>
      <c r="AQ619">
        <v>3.86</v>
      </c>
      <c r="AR619">
        <v>8.0299999999999994</v>
      </c>
      <c r="AS619">
        <v>-0.31</v>
      </c>
      <c r="AT619">
        <v>3.44</v>
      </c>
      <c r="AU619">
        <v>3.03</v>
      </c>
      <c r="AV619">
        <v>2.41</v>
      </c>
      <c r="AW619">
        <v>-0.04</v>
      </c>
      <c r="AX619">
        <v>-0.98</v>
      </c>
      <c r="AY619">
        <v>-0.57999999999999996</v>
      </c>
      <c r="AZ619">
        <v>1.72</v>
      </c>
      <c r="BA619">
        <v>0.91</v>
      </c>
      <c r="BB619">
        <v>0.81</v>
      </c>
      <c r="BC619">
        <v>0.6</v>
      </c>
      <c r="BD619">
        <v>-0.74</v>
      </c>
      <c r="BE619">
        <v>1.22</v>
      </c>
      <c r="BF619">
        <v>1.22</v>
      </c>
      <c r="BG619" t="s">
        <v>17</v>
      </c>
    </row>
    <row r="620" spans="1:59" x14ac:dyDescent="0.25">
      <c r="A620" t="s">
        <v>180</v>
      </c>
      <c r="B620">
        <v>436</v>
      </c>
      <c r="C620" t="s">
        <v>181</v>
      </c>
      <c r="D620" t="s">
        <v>15</v>
      </c>
      <c r="E620" t="s">
        <v>16</v>
      </c>
      <c r="F620">
        <v>6.11</v>
      </c>
      <c r="G620">
        <v>11.97</v>
      </c>
      <c r="H620">
        <v>12.88</v>
      </c>
      <c r="I620">
        <v>20.03</v>
      </c>
      <c r="J620">
        <v>39.68</v>
      </c>
      <c r="K620">
        <v>39.31</v>
      </c>
      <c r="L620">
        <v>31.31</v>
      </c>
      <c r="M620">
        <v>34.619999999999997</v>
      </c>
      <c r="N620">
        <v>50.55</v>
      </c>
      <c r="O620">
        <v>78.31</v>
      </c>
      <c r="P620">
        <v>131.02000000000001</v>
      </c>
      <c r="Q620">
        <v>116.8</v>
      </c>
      <c r="R620">
        <v>120.36</v>
      </c>
      <c r="S620">
        <v>145.94999999999999</v>
      </c>
      <c r="T620">
        <v>373.22</v>
      </c>
      <c r="U620">
        <v>308.79000000000002</v>
      </c>
      <c r="V620">
        <v>48.04</v>
      </c>
      <c r="W620">
        <v>19.68</v>
      </c>
      <c r="X620">
        <v>16.350000000000001</v>
      </c>
      <c r="Y620">
        <v>20.21</v>
      </c>
      <c r="Z620">
        <v>17.2</v>
      </c>
      <c r="AA620">
        <v>18.96</v>
      </c>
      <c r="AB620">
        <v>11.99</v>
      </c>
      <c r="AC620">
        <v>10.95</v>
      </c>
      <c r="AD620">
        <v>12.38</v>
      </c>
      <c r="AE620">
        <v>9.99</v>
      </c>
      <c r="AF620">
        <v>11.36</v>
      </c>
      <c r="AG620">
        <v>8.93</v>
      </c>
      <c r="AH620">
        <v>5.48</v>
      </c>
      <c r="AI620">
        <v>5.16</v>
      </c>
      <c r="AJ620">
        <v>1.05</v>
      </c>
      <c r="AK620">
        <v>1.1499999999999999</v>
      </c>
      <c r="AL620">
        <v>5.74</v>
      </c>
      <c r="AM620">
        <v>0.72</v>
      </c>
      <c r="AN620">
        <v>-0.41</v>
      </c>
      <c r="AO620">
        <v>1.31</v>
      </c>
      <c r="AP620">
        <v>2.12</v>
      </c>
      <c r="AQ620">
        <v>0.47</v>
      </c>
      <c r="AR620">
        <v>4.59</v>
      </c>
      <c r="AS620">
        <v>3.33</v>
      </c>
      <c r="AT620">
        <v>2.71</v>
      </c>
      <c r="AU620">
        <v>3.47</v>
      </c>
      <c r="AV620">
        <v>1.68</v>
      </c>
      <c r="AW620">
        <v>1.57</v>
      </c>
      <c r="AX620">
        <v>0.49</v>
      </c>
      <c r="AY620">
        <v>-0.63</v>
      </c>
      <c r="AZ620">
        <v>-0.54</v>
      </c>
      <c r="BA620">
        <v>0.24</v>
      </c>
      <c r="BB620">
        <v>0.81</v>
      </c>
      <c r="BC620">
        <v>0.84</v>
      </c>
      <c r="BD620">
        <v>-0.59</v>
      </c>
      <c r="BE620">
        <v>1.49</v>
      </c>
      <c r="BF620">
        <v>4.4000000000000004</v>
      </c>
      <c r="BG620" t="s">
        <v>17</v>
      </c>
    </row>
    <row r="621" spans="1:59" x14ac:dyDescent="0.25">
      <c r="A621" t="s">
        <v>58</v>
      </c>
      <c r="B621">
        <v>339</v>
      </c>
      <c r="C621" t="s">
        <v>59</v>
      </c>
      <c r="D621" t="s">
        <v>15</v>
      </c>
      <c r="E621" t="s">
        <v>416</v>
      </c>
      <c r="AA621">
        <v>0.55000000000000004</v>
      </c>
      <c r="AB621">
        <v>-4.9000000000000004</v>
      </c>
      <c r="AC621">
        <v>1</v>
      </c>
      <c r="AD621">
        <v>-1.4</v>
      </c>
      <c r="AE621">
        <v>1.3</v>
      </c>
      <c r="AF621">
        <v>1.7</v>
      </c>
      <c r="AG621">
        <v>0.6</v>
      </c>
      <c r="AH621">
        <v>-0.5</v>
      </c>
      <c r="AI621">
        <v>1</v>
      </c>
      <c r="AJ621">
        <v>3.6</v>
      </c>
      <c r="AK621">
        <v>2.08</v>
      </c>
      <c r="AL621">
        <v>-1.07</v>
      </c>
      <c r="AM621">
        <v>3.68</v>
      </c>
      <c r="AN621">
        <v>5.19</v>
      </c>
      <c r="AO621">
        <v>4.16</v>
      </c>
      <c r="AP621">
        <v>4.87</v>
      </c>
      <c r="AQ621">
        <v>1.36</v>
      </c>
      <c r="AR621">
        <v>3.59</v>
      </c>
      <c r="AS621">
        <v>-3.87</v>
      </c>
      <c r="AT621">
        <v>3.02</v>
      </c>
      <c r="AU621">
        <v>3.02</v>
      </c>
      <c r="AV621">
        <v>3.02</v>
      </c>
      <c r="AW621">
        <v>0.38</v>
      </c>
      <c r="AX621">
        <v>1.59</v>
      </c>
      <c r="AY621">
        <v>-0.11</v>
      </c>
      <c r="AZ621">
        <v>0.56000000000000005</v>
      </c>
      <c r="BA621">
        <v>0.76</v>
      </c>
      <c r="BB621">
        <v>0.81</v>
      </c>
      <c r="BC621">
        <v>0.19</v>
      </c>
      <c r="BD621">
        <v>0.57999999999999996</v>
      </c>
      <c r="BE621">
        <v>1.76</v>
      </c>
      <c r="BF621">
        <v>2.87</v>
      </c>
      <c r="BG621" t="s">
        <v>419</v>
      </c>
    </row>
    <row r="622" spans="1:59" x14ac:dyDescent="0.25">
      <c r="A622" t="s">
        <v>76</v>
      </c>
      <c r="B622">
        <v>156</v>
      </c>
      <c r="C622" t="s">
        <v>1</v>
      </c>
      <c r="D622" t="s">
        <v>15</v>
      </c>
      <c r="E622" t="s">
        <v>425</v>
      </c>
      <c r="F622">
        <v>1.61</v>
      </c>
      <c r="G622">
        <v>0.51</v>
      </c>
      <c r="H622">
        <v>7.7</v>
      </c>
      <c r="I622">
        <v>15.01</v>
      </c>
      <c r="J622">
        <v>15.8</v>
      </c>
      <c r="K622">
        <v>12.54</v>
      </c>
      <c r="L622">
        <v>1.58</v>
      </c>
      <c r="M622">
        <v>8.82</v>
      </c>
      <c r="N622">
        <v>17.43</v>
      </c>
      <c r="O622">
        <v>13.48</v>
      </c>
      <c r="P622">
        <v>11.14</v>
      </c>
      <c r="Q622">
        <v>11.94</v>
      </c>
      <c r="R622">
        <v>6.38</v>
      </c>
      <c r="S622">
        <v>2.92</v>
      </c>
      <c r="T622">
        <v>6.07</v>
      </c>
      <c r="U622">
        <v>2.4500000000000002</v>
      </c>
      <c r="V622">
        <v>5.04</v>
      </c>
      <c r="W622">
        <v>4.54</v>
      </c>
      <c r="X622">
        <v>1.99</v>
      </c>
      <c r="Y622">
        <v>3.12</v>
      </c>
      <c r="Z622">
        <v>3.9</v>
      </c>
      <c r="AA622">
        <v>2.2999999999999998</v>
      </c>
      <c r="AB622">
        <v>-1.43</v>
      </c>
      <c r="AC622">
        <v>1.82</v>
      </c>
      <c r="AD622">
        <v>0.1</v>
      </c>
      <c r="AE622">
        <v>2.67</v>
      </c>
      <c r="AF622">
        <v>1.1499999999999999</v>
      </c>
      <c r="AG622">
        <v>1.54</v>
      </c>
      <c r="AH622">
        <v>1.57</v>
      </c>
      <c r="AI622">
        <v>1.05</v>
      </c>
      <c r="AJ622">
        <v>1.07</v>
      </c>
      <c r="AK622">
        <v>4.8499999999999996</v>
      </c>
      <c r="AL622">
        <v>2.5299999999999998</v>
      </c>
      <c r="AM622">
        <v>1.44</v>
      </c>
      <c r="AN622">
        <v>1.77</v>
      </c>
      <c r="AO622">
        <v>2.29</v>
      </c>
      <c r="AP622">
        <v>2.27</v>
      </c>
      <c r="AQ622">
        <v>2.63</v>
      </c>
      <c r="AR622">
        <v>3.93</v>
      </c>
      <c r="AS622">
        <v>5.48</v>
      </c>
      <c r="AT622">
        <v>0.95</v>
      </c>
      <c r="AU622">
        <v>4.24</v>
      </c>
      <c r="AV622">
        <v>2.35</v>
      </c>
      <c r="AW622">
        <v>1.0900000000000001</v>
      </c>
      <c r="AX622">
        <v>2.5099999999999998</v>
      </c>
      <c r="AY622">
        <v>4.0999999999999996</v>
      </c>
      <c r="AZ622">
        <v>1.02</v>
      </c>
      <c r="BA622">
        <v>-1.01</v>
      </c>
      <c r="BB622">
        <v>0.81</v>
      </c>
      <c r="BC622">
        <v>3.68</v>
      </c>
      <c r="BD622">
        <v>2.4</v>
      </c>
      <c r="BE622">
        <v>2.2000000000000002</v>
      </c>
      <c r="BF622">
        <v>9.6300000000000008</v>
      </c>
      <c r="BG622" t="s">
        <v>426</v>
      </c>
    </row>
    <row r="623" spans="1:59" x14ac:dyDescent="0.25">
      <c r="A623" t="s">
        <v>290</v>
      </c>
      <c r="B623">
        <v>853</v>
      </c>
      <c r="C623" t="s">
        <v>291</v>
      </c>
      <c r="D623" t="s">
        <v>15</v>
      </c>
      <c r="E623" t="s">
        <v>425</v>
      </c>
      <c r="F623">
        <v>1.4</v>
      </c>
      <c r="G623">
        <v>4.0999999999999996</v>
      </c>
      <c r="H623">
        <v>6.8</v>
      </c>
      <c r="I623">
        <v>9.9</v>
      </c>
      <c r="J623">
        <v>32.799999999999997</v>
      </c>
      <c r="K623">
        <v>7.2</v>
      </c>
      <c r="L623">
        <v>5.4</v>
      </c>
      <c r="M623">
        <v>3.6</v>
      </c>
      <c r="N623">
        <v>4.4000000000000004</v>
      </c>
      <c r="O623">
        <v>5.2</v>
      </c>
      <c r="P623">
        <v>14.3</v>
      </c>
      <c r="Q623">
        <v>8.6999999999999993</v>
      </c>
      <c r="R623">
        <v>4.9000000000000004</v>
      </c>
      <c r="S623">
        <v>5</v>
      </c>
      <c r="T623">
        <v>7.2</v>
      </c>
      <c r="U623">
        <v>3.9</v>
      </c>
      <c r="V623">
        <v>2.5</v>
      </c>
      <c r="W623">
        <v>2.4</v>
      </c>
      <c r="X623">
        <v>3.9</v>
      </c>
      <c r="Y623">
        <v>3.9</v>
      </c>
      <c r="Z623">
        <v>9.6</v>
      </c>
      <c r="AA623">
        <v>7.8</v>
      </c>
      <c r="AB623">
        <v>3.3</v>
      </c>
      <c r="AC623">
        <v>2.4</v>
      </c>
      <c r="AD623">
        <v>1.9</v>
      </c>
      <c r="AE623">
        <v>18</v>
      </c>
      <c r="AF623">
        <v>13.8</v>
      </c>
      <c r="AG623">
        <v>6.4</v>
      </c>
      <c r="AH623">
        <v>13.4</v>
      </c>
      <c r="AI623">
        <v>17</v>
      </c>
      <c r="AJ623">
        <v>13.6</v>
      </c>
      <c r="AK623">
        <v>9.6</v>
      </c>
      <c r="AL623">
        <v>17.100000000000001</v>
      </c>
      <c r="AM623">
        <v>13.3</v>
      </c>
      <c r="AN623">
        <v>0.5</v>
      </c>
      <c r="AO623">
        <v>3.5</v>
      </c>
      <c r="AP623">
        <v>5.3</v>
      </c>
      <c r="AQ623">
        <v>0.6</v>
      </c>
      <c r="AR623">
        <v>16.600000000000001</v>
      </c>
      <c r="AS623">
        <v>7.2</v>
      </c>
      <c r="AT623">
        <v>5.4</v>
      </c>
      <c r="AU623">
        <v>-0.54</v>
      </c>
      <c r="AV623">
        <v>-1.06</v>
      </c>
      <c r="AW623">
        <v>-1.72</v>
      </c>
      <c r="AX623">
        <v>4.9000000000000004</v>
      </c>
      <c r="AY623">
        <v>4.8600000000000003</v>
      </c>
      <c r="AZ623">
        <v>5.07</v>
      </c>
      <c r="BA623">
        <v>2.83</v>
      </c>
      <c r="BB623">
        <v>0.81</v>
      </c>
      <c r="BC623">
        <v>3.01</v>
      </c>
      <c r="BD623">
        <v>2.23</v>
      </c>
      <c r="BE623">
        <v>4.3600000000000003</v>
      </c>
      <c r="BF623">
        <v>5.68</v>
      </c>
      <c r="BG623" t="s">
        <v>426</v>
      </c>
    </row>
    <row r="624" spans="1:59" x14ac:dyDescent="0.25">
      <c r="A624" t="s">
        <v>13</v>
      </c>
      <c r="B624">
        <v>314</v>
      </c>
      <c r="C624" t="s">
        <v>14</v>
      </c>
      <c r="D624" t="s">
        <v>15</v>
      </c>
      <c r="E624" t="s">
        <v>416</v>
      </c>
      <c r="AL624">
        <v>3.87</v>
      </c>
      <c r="AM624">
        <v>5.51</v>
      </c>
      <c r="AN624">
        <v>2.08</v>
      </c>
      <c r="AO624">
        <v>6.69</v>
      </c>
      <c r="AP624">
        <v>7.43</v>
      </c>
      <c r="AQ624">
        <v>5.51</v>
      </c>
      <c r="AR624">
        <v>13.79</v>
      </c>
      <c r="AS624">
        <v>-8.1999999999999993</v>
      </c>
      <c r="AT624">
        <v>9.43</v>
      </c>
      <c r="AU624">
        <v>7.16</v>
      </c>
      <c r="AV624">
        <v>0.81</v>
      </c>
      <c r="AW624">
        <v>-7.46</v>
      </c>
      <c r="AX624">
        <v>1.57</v>
      </c>
      <c r="AY624">
        <v>3.8</v>
      </c>
      <c r="AZ624">
        <v>-2.4700000000000002</v>
      </c>
      <c r="BA624">
        <v>-3.2</v>
      </c>
      <c r="BB624">
        <v>0.8</v>
      </c>
      <c r="BC624">
        <v>1.23</v>
      </c>
      <c r="BD624">
        <v>-1.28</v>
      </c>
      <c r="BE624">
        <v>1.26</v>
      </c>
      <c r="BF624">
        <v>5.38</v>
      </c>
      <c r="BG624" t="s">
        <v>417</v>
      </c>
    </row>
    <row r="625" spans="1:59" x14ac:dyDescent="0.25">
      <c r="A625" t="s">
        <v>329</v>
      </c>
      <c r="B625">
        <v>716</v>
      </c>
      <c r="C625" t="s">
        <v>330</v>
      </c>
      <c r="D625" t="s">
        <v>15</v>
      </c>
      <c r="E625" t="s">
        <v>416</v>
      </c>
      <c r="G625">
        <v>0</v>
      </c>
      <c r="H625">
        <v>-0.6</v>
      </c>
      <c r="I625">
        <v>2.1</v>
      </c>
      <c r="J625">
        <v>39.4</v>
      </c>
      <c r="K625">
        <v>10</v>
      </c>
      <c r="L625">
        <v>-4.4000000000000004</v>
      </c>
      <c r="M625">
        <v>5.5</v>
      </c>
      <c r="N625">
        <v>-8.9</v>
      </c>
      <c r="O625">
        <v>12.4</v>
      </c>
      <c r="P625">
        <v>18.8</v>
      </c>
      <c r="Q625">
        <v>19.7</v>
      </c>
      <c r="R625">
        <v>3.6</v>
      </c>
      <c r="S625">
        <v>6.6</v>
      </c>
      <c r="T625">
        <v>1</v>
      </c>
      <c r="U625">
        <v>0.2</v>
      </c>
      <c r="V625">
        <v>0.4</v>
      </c>
      <c r="W625">
        <v>2.7</v>
      </c>
      <c r="X625">
        <v>-0.4</v>
      </c>
      <c r="Y625">
        <v>-2.9</v>
      </c>
      <c r="Z625">
        <v>3</v>
      </c>
      <c r="AA625">
        <v>13.5</v>
      </c>
      <c r="AB625">
        <v>10.6</v>
      </c>
      <c r="AC625">
        <v>396.7</v>
      </c>
      <c r="AD625">
        <v>430.5</v>
      </c>
      <c r="AE625">
        <v>376.6</v>
      </c>
      <c r="AF625">
        <v>16.7</v>
      </c>
      <c r="AG625">
        <v>0.5</v>
      </c>
      <c r="AH625">
        <v>7.2</v>
      </c>
      <c r="AI625">
        <v>70.5</v>
      </c>
      <c r="AZ625">
        <v>19.93</v>
      </c>
      <c r="BA625">
        <v>1.53</v>
      </c>
      <c r="BB625">
        <v>0.8</v>
      </c>
      <c r="BC625">
        <v>0.48</v>
      </c>
      <c r="BD625">
        <v>8.17</v>
      </c>
      <c r="BG625" t="s">
        <v>419</v>
      </c>
    </row>
    <row r="626" spans="1:59" x14ac:dyDescent="0.25">
      <c r="A626" t="s">
        <v>268</v>
      </c>
      <c r="B626">
        <v>138</v>
      </c>
      <c r="C626" t="s">
        <v>269</v>
      </c>
      <c r="D626" t="s">
        <v>15</v>
      </c>
      <c r="E626" t="s">
        <v>425</v>
      </c>
      <c r="F626">
        <v>8</v>
      </c>
      <c r="G626">
        <v>4.67</v>
      </c>
      <c r="H626">
        <v>6.59</v>
      </c>
      <c r="I626">
        <v>7.93</v>
      </c>
      <c r="J626">
        <v>7.12</v>
      </c>
      <c r="K626">
        <v>8.0500000000000007</v>
      </c>
      <c r="L626">
        <v>9.74</v>
      </c>
      <c r="M626">
        <v>5.59</v>
      </c>
      <c r="N626">
        <v>0.37</v>
      </c>
      <c r="O626">
        <v>2.19</v>
      </c>
      <c r="P626">
        <v>4.38</v>
      </c>
      <c r="Q626">
        <v>5.7</v>
      </c>
      <c r="R626">
        <v>5.71</v>
      </c>
      <c r="S626">
        <v>0.17</v>
      </c>
      <c r="T626">
        <v>3.22</v>
      </c>
      <c r="U626">
        <v>0.3</v>
      </c>
      <c r="V626">
        <v>-1.24</v>
      </c>
      <c r="W626">
        <v>-2.0499999999999998</v>
      </c>
      <c r="X626">
        <v>0.22</v>
      </c>
      <c r="Y626">
        <v>1.1299999999999999</v>
      </c>
      <c r="Z626">
        <v>2.21</v>
      </c>
      <c r="AA626">
        <v>3.4</v>
      </c>
      <c r="AB626">
        <v>1.77</v>
      </c>
      <c r="AC626">
        <v>-0.31</v>
      </c>
      <c r="AD626">
        <v>1.87</v>
      </c>
      <c r="AE626">
        <v>0.38</v>
      </c>
      <c r="AF626">
        <v>-0.12</v>
      </c>
      <c r="AG626">
        <v>1.63</v>
      </c>
      <c r="AH626">
        <v>2.34</v>
      </c>
      <c r="AI626">
        <v>1.31</v>
      </c>
      <c r="AJ626">
        <v>0.08</v>
      </c>
      <c r="AK626">
        <v>7.04</v>
      </c>
      <c r="AL626">
        <v>3.28</v>
      </c>
      <c r="AM626">
        <v>1.1100000000000001</v>
      </c>
      <c r="AN626">
        <v>-3.47</v>
      </c>
      <c r="AO626">
        <v>-1.29</v>
      </c>
      <c r="AP626">
        <v>1.64</v>
      </c>
      <c r="AQ626">
        <v>1.03</v>
      </c>
      <c r="AR626">
        <v>5.63</v>
      </c>
      <c r="AS626">
        <v>1.08</v>
      </c>
      <c r="AT626">
        <v>-0.08</v>
      </c>
      <c r="AU626">
        <v>2.21</v>
      </c>
      <c r="AV626">
        <v>2.02</v>
      </c>
      <c r="AW626">
        <v>2.41</v>
      </c>
      <c r="AX626">
        <v>-0.06</v>
      </c>
      <c r="AY626">
        <v>0.65</v>
      </c>
      <c r="AZ626">
        <v>0.95</v>
      </c>
      <c r="BA626">
        <v>2.66</v>
      </c>
      <c r="BB626">
        <v>0.79</v>
      </c>
      <c r="BC626">
        <v>4.05</v>
      </c>
      <c r="BD626">
        <v>1.9</v>
      </c>
      <c r="BE626">
        <v>-0.21</v>
      </c>
      <c r="BF626">
        <v>10.15</v>
      </c>
      <c r="BG626" t="s">
        <v>426</v>
      </c>
    </row>
    <row r="627" spans="1:59" x14ac:dyDescent="0.25">
      <c r="A627" t="s">
        <v>282</v>
      </c>
      <c r="B627">
        <v>283</v>
      </c>
      <c r="C627" t="s">
        <v>283</v>
      </c>
      <c r="D627" t="s">
        <v>15</v>
      </c>
      <c r="E627" t="s">
        <v>16</v>
      </c>
      <c r="F627">
        <v>3.08</v>
      </c>
      <c r="G627">
        <v>1.92</v>
      </c>
      <c r="H627">
        <v>5.41</v>
      </c>
      <c r="I627">
        <v>6.86</v>
      </c>
      <c r="J627">
        <v>16.27</v>
      </c>
      <c r="K627">
        <v>5.88</v>
      </c>
      <c r="L627">
        <v>3.95</v>
      </c>
      <c r="M627">
        <v>4.59</v>
      </c>
      <c r="N627">
        <v>4.2</v>
      </c>
      <c r="O627">
        <v>7.99</v>
      </c>
      <c r="P627">
        <v>13.81</v>
      </c>
      <c r="Q627">
        <v>7.3</v>
      </c>
      <c r="R627">
        <v>4.25</v>
      </c>
      <c r="S627">
        <v>2.1</v>
      </c>
      <c r="T627">
        <v>1.58</v>
      </c>
      <c r="U627">
        <v>1.03</v>
      </c>
      <c r="V627">
        <v>-7.0000000000000007E-2</v>
      </c>
      <c r="W627">
        <v>1</v>
      </c>
      <c r="X627">
        <v>0.36</v>
      </c>
      <c r="Y627">
        <v>0.12</v>
      </c>
      <c r="Z627">
        <v>0.75</v>
      </c>
      <c r="AA627">
        <v>1.27</v>
      </c>
      <c r="AB627">
        <v>1.8</v>
      </c>
      <c r="AC627">
        <v>0.47</v>
      </c>
      <c r="AD627">
        <v>1.24</v>
      </c>
      <c r="AE627">
        <v>1.04</v>
      </c>
      <c r="AF627">
        <v>1.22</v>
      </c>
      <c r="AG627">
        <v>1.25</v>
      </c>
      <c r="AH627">
        <v>0.63</v>
      </c>
      <c r="AI627">
        <v>1.28</v>
      </c>
      <c r="AJ627">
        <v>1.49</v>
      </c>
      <c r="AK627">
        <v>0.33</v>
      </c>
      <c r="AL627">
        <v>1.22</v>
      </c>
      <c r="AM627">
        <v>1.43</v>
      </c>
      <c r="AN627">
        <v>0.18</v>
      </c>
      <c r="AO627">
        <v>2.87</v>
      </c>
      <c r="AP627">
        <v>2.4300000000000002</v>
      </c>
      <c r="AQ627">
        <v>4.18</v>
      </c>
      <c r="AR627">
        <v>8.7200000000000006</v>
      </c>
      <c r="AS627">
        <v>2.42</v>
      </c>
      <c r="AT627">
        <v>3.53</v>
      </c>
      <c r="AU627">
        <v>5.84</v>
      </c>
      <c r="AV627">
        <v>5.69</v>
      </c>
      <c r="AW627">
        <v>4.05</v>
      </c>
      <c r="AX627">
        <v>2.63</v>
      </c>
      <c r="AY627">
        <v>0.13</v>
      </c>
      <c r="AZ627">
        <v>0.76</v>
      </c>
      <c r="BA627">
        <v>0.88</v>
      </c>
      <c r="BB627">
        <v>0.77</v>
      </c>
      <c r="BC627">
        <v>-0.35</v>
      </c>
      <c r="BD627">
        <v>-1.55</v>
      </c>
      <c r="BE627">
        <v>1.63</v>
      </c>
      <c r="BF627">
        <v>2.86</v>
      </c>
      <c r="BG627" t="s">
        <v>17</v>
      </c>
    </row>
    <row r="628" spans="1:59" x14ac:dyDescent="0.25">
      <c r="A628" t="s">
        <v>236</v>
      </c>
      <c r="B628">
        <v>867</v>
      </c>
      <c r="C628" t="s">
        <v>237</v>
      </c>
      <c r="D628" t="s">
        <v>15</v>
      </c>
      <c r="E628" t="s">
        <v>16</v>
      </c>
      <c r="AN628">
        <v>2.02</v>
      </c>
      <c r="AO628">
        <v>3.49</v>
      </c>
      <c r="AP628">
        <v>5.25</v>
      </c>
      <c r="AQ628">
        <v>2.64</v>
      </c>
      <c r="AR628">
        <v>14.68</v>
      </c>
      <c r="AS628">
        <v>0.48</v>
      </c>
      <c r="AT628">
        <v>1.77</v>
      </c>
      <c r="AU628">
        <v>5.35</v>
      </c>
      <c r="AV628">
        <v>4.34</v>
      </c>
      <c r="AW628">
        <v>1.85</v>
      </c>
      <c r="AX628">
        <v>1.1000000000000001</v>
      </c>
      <c r="AY628">
        <v>-2.2400000000000002</v>
      </c>
      <c r="AZ628">
        <v>-1.51</v>
      </c>
      <c r="BA628">
        <v>0.03</v>
      </c>
      <c r="BB628">
        <v>0.76</v>
      </c>
      <c r="BC628">
        <v>1.2</v>
      </c>
      <c r="BD628">
        <v>0.61</v>
      </c>
      <c r="BE628">
        <v>2.61</v>
      </c>
      <c r="BF628">
        <v>6.4</v>
      </c>
      <c r="BG628" t="s">
        <v>17</v>
      </c>
    </row>
    <row r="629" spans="1:59" x14ac:dyDescent="0.25">
      <c r="A629" t="s">
        <v>296</v>
      </c>
      <c r="B629">
        <v>182</v>
      </c>
      <c r="C629" t="s">
        <v>297</v>
      </c>
      <c r="D629" t="s">
        <v>15</v>
      </c>
      <c r="E629" t="s">
        <v>425</v>
      </c>
      <c r="F629">
        <v>4.9000000000000004</v>
      </c>
      <c r="G629">
        <v>8.73</v>
      </c>
      <c r="H629">
        <v>10.15</v>
      </c>
      <c r="I629">
        <v>8.33</v>
      </c>
      <c r="J629">
        <v>33.15</v>
      </c>
      <c r="K629">
        <v>23.31</v>
      </c>
      <c r="L629">
        <v>21.61</v>
      </c>
      <c r="M629">
        <v>35.799999999999997</v>
      </c>
      <c r="N629">
        <v>18.72</v>
      </c>
      <c r="O629">
        <v>26.92</v>
      </c>
      <c r="P629">
        <v>15.82</v>
      </c>
      <c r="Q629">
        <v>19.47</v>
      </c>
      <c r="R629">
        <v>24.83</v>
      </c>
      <c r="S629">
        <v>26.42</v>
      </c>
      <c r="T629">
        <v>32.1</v>
      </c>
      <c r="U629">
        <v>17.62</v>
      </c>
      <c r="V629">
        <v>8.49</v>
      </c>
      <c r="W629">
        <v>8.58</v>
      </c>
      <c r="X629">
        <v>7.62</v>
      </c>
      <c r="Y629">
        <v>10.46</v>
      </c>
      <c r="Z629">
        <v>14.05</v>
      </c>
      <c r="AA629">
        <v>7.83</v>
      </c>
      <c r="AB629">
        <v>6.03</v>
      </c>
      <c r="AC629">
        <v>0.92</v>
      </c>
      <c r="AD629">
        <v>3.69</v>
      </c>
      <c r="AE629">
        <v>2.72</v>
      </c>
      <c r="AF629">
        <v>2.0299999999999998</v>
      </c>
      <c r="AG629">
        <v>0.16</v>
      </c>
      <c r="AH629">
        <v>3.74</v>
      </c>
      <c r="AI629">
        <v>2.17</v>
      </c>
      <c r="AJ629">
        <v>2.12</v>
      </c>
      <c r="AK629">
        <v>6.47</v>
      </c>
      <c r="AL629">
        <v>1.53</v>
      </c>
      <c r="AM629">
        <v>2.31</v>
      </c>
      <c r="AN629">
        <v>1.1200000000000001</v>
      </c>
      <c r="AO629">
        <v>-0.56999999999999995</v>
      </c>
      <c r="AP629">
        <v>2.69</v>
      </c>
      <c r="AQ629">
        <v>2.4500000000000002</v>
      </c>
      <c r="AR629">
        <v>3.72</v>
      </c>
      <c r="AS629">
        <v>-3.44</v>
      </c>
      <c r="AT629">
        <v>-0.24</v>
      </c>
      <c r="AU629">
        <v>2.1</v>
      </c>
      <c r="AV629">
        <v>3.2</v>
      </c>
      <c r="AW629">
        <v>1.94</v>
      </c>
      <c r="AX629">
        <v>-1.34</v>
      </c>
      <c r="AY629">
        <v>1.01</v>
      </c>
      <c r="AZ629">
        <v>0.49</v>
      </c>
      <c r="BA629">
        <v>1.53</v>
      </c>
      <c r="BB629">
        <v>0.74</v>
      </c>
      <c r="BC629">
        <v>0.32</v>
      </c>
      <c r="BD629">
        <v>2.09</v>
      </c>
      <c r="BE629">
        <v>0.74</v>
      </c>
      <c r="BF629">
        <v>12.33</v>
      </c>
      <c r="BG629" t="s">
        <v>426</v>
      </c>
    </row>
    <row r="630" spans="1:59" x14ac:dyDescent="0.25">
      <c r="A630" t="s">
        <v>292</v>
      </c>
      <c r="B630">
        <v>964</v>
      </c>
      <c r="C630" t="s">
        <v>293</v>
      </c>
      <c r="D630" t="s">
        <v>15</v>
      </c>
      <c r="E630" t="s">
        <v>441</v>
      </c>
      <c r="V630">
        <v>20</v>
      </c>
      <c r="W630">
        <v>33.33</v>
      </c>
      <c r="X630">
        <v>68.75</v>
      </c>
      <c r="Y630">
        <v>155.56</v>
      </c>
      <c r="Z630">
        <v>665.94</v>
      </c>
      <c r="AA630">
        <v>20.62</v>
      </c>
      <c r="AB630">
        <v>15.53</v>
      </c>
      <c r="AC630">
        <v>16.09</v>
      </c>
      <c r="AD630">
        <v>26.84</v>
      </c>
      <c r="AE630">
        <v>20.420000000000002</v>
      </c>
      <c r="AF630">
        <v>21.46</v>
      </c>
      <c r="AG630">
        <v>16.16</v>
      </c>
      <c r="AH630">
        <v>13.85</v>
      </c>
      <c r="AI630">
        <v>10.15</v>
      </c>
      <c r="AJ630">
        <v>9.18</v>
      </c>
      <c r="AK630">
        <v>5.72</v>
      </c>
      <c r="AL630">
        <v>2.69</v>
      </c>
      <c r="AM630">
        <v>0.73</v>
      </c>
      <c r="AN630">
        <v>1.75</v>
      </c>
      <c r="AO630">
        <v>1.34</v>
      </c>
      <c r="AP630">
        <v>0.31</v>
      </c>
      <c r="AQ630">
        <v>1.08</v>
      </c>
      <c r="AR630">
        <v>2.48</v>
      </c>
      <c r="AS630">
        <v>2.85</v>
      </c>
      <c r="AT630">
        <v>1.67</v>
      </c>
      <c r="AU630">
        <v>2.4300000000000002</v>
      </c>
      <c r="AV630">
        <v>2.19</v>
      </c>
      <c r="AW630">
        <v>1.2</v>
      </c>
      <c r="AX630">
        <v>0.64</v>
      </c>
      <c r="AY630">
        <v>0.32</v>
      </c>
      <c r="AZ630">
        <v>-0.25</v>
      </c>
      <c r="BA630">
        <v>0.78</v>
      </c>
      <c r="BB630">
        <v>0.74</v>
      </c>
      <c r="BC630">
        <v>1.89</v>
      </c>
      <c r="BD630">
        <v>3.88</v>
      </c>
      <c r="BE630">
        <v>4.0999999999999996</v>
      </c>
      <c r="BF630">
        <v>8.85</v>
      </c>
      <c r="BG630" t="s">
        <v>442</v>
      </c>
    </row>
    <row r="631" spans="1:59" x14ac:dyDescent="0.25">
      <c r="A631" t="s">
        <v>101</v>
      </c>
      <c r="B631">
        <v>423</v>
      </c>
      <c r="C631" t="s">
        <v>102</v>
      </c>
      <c r="D631" t="s">
        <v>15</v>
      </c>
      <c r="E631" t="s">
        <v>425</v>
      </c>
      <c r="F631">
        <v>1.3</v>
      </c>
      <c r="G631">
        <v>4.9000000000000004</v>
      </c>
      <c r="H631">
        <v>6.7</v>
      </c>
      <c r="I631">
        <v>8.5</v>
      </c>
      <c r="J631">
        <v>20.100000000000001</v>
      </c>
      <c r="K631">
        <v>9.1999999999999993</v>
      </c>
      <c r="L631">
        <v>2.6</v>
      </c>
      <c r="N631">
        <v>5.7</v>
      </c>
      <c r="O631">
        <v>6.7</v>
      </c>
      <c r="P631">
        <v>14.6</v>
      </c>
      <c r="Q631">
        <v>11.5</v>
      </c>
      <c r="R631">
        <v>8.1</v>
      </c>
      <c r="S631">
        <v>4.3</v>
      </c>
      <c r="T631">
        <v>8.4</v>
      </c>
      <c r="U631">
        <v>4.7</v>
      </c>
      <c r="V631">
        <v>2.9</v>
      </c>
      <c r="W631">
        <v>2.9</v>
      </c>
      <c r="X631">
        <v>4.0999999999999996</v>
      </c>
      <c r="Y631">
        <v>4.5999999999999996</v>
      </c>
      <c r="Z631">
        <v>4.7</v>
      </c>
      <c r="AA631">
        <v>6.8</v>
      </c>
      <c r="AB631">
        <v>7.8</v>
      </c>
      <c r="AC631">
        <v>2</v>
      </c>
      <c r="AD631">
        <v>1.3</v>
      </c>
      <c r="AE631">
        <v>1.3</v>
      </c>
      <c r="AF631">
        <v>3.1</v>
      </c>
      <c r="AG631">
        <v>5.2</v>
      </c>
      <c r="AH631">
        <v>4.0999999999999996</v>
      </c>
      <c r="AI631">
        <v>2.1</v>
      </c>
      <c r="AJ631">
        <v>5.5</v>
      </c>
      <c r="AK631">
        <v>4.0999999999999996</v>
      </c>
      <c r="AL631">
        <v>4.5999999999999996</v>
      </c>
      <c r="AM631">
        <v>5.0999999999999996</v>
      </c>
      <c r="AN631">
        <v>4</v>
      </c>
      <c r="AO631">
        <v>1.6</v>
      </c>
      <c r="AP631">
        <v>4.8</v>
      </c>
      <c r="AQ631">
        <v>5.56</v>
      </c>
      <c r="AR631">
        <v>7.59</v>
      </c>
      <c r="AS631">
        <v>3.69</v>
      </c>
      <c r="AT631">
        <v>0.24</v>
      </c>
      <c r="AU631">
        <v>4.08</v>
      </c>
      <c r="AV631">
        <v>0.82</v>
      </c>
      <c r="AW631">
        <v>0.21</v>
      </c>
      <c r="AX631">
        <v>-1.46</v>
      </c>
      <c r="AY631">
        <v>-0.31</v>
      </c>
      <c r="AZ631">
        <v>-0.26</v>
      </c>
      <c r="BA631">
        <v>-0.28999999999999998</v>
      </c>
      <c r="BB631">
        <v>0.73</v>
      </c>
      <c r="BC631">
        <v>0.45</v>
      </c>
      <c r="BD631">
        <v>1.22</v>
      </c>
      <c r="BE631">
        <v>-0.38</v>
      </c>
      <c r="BF631">
        <v>7.77</v>
      </c>
      <c r="BG631" t="s">
        <v>426</v>
      </c>
    </row>
    <row r="632" spans="1:59" x14ac:dyDescent="0.25">
      <c r="A632" t="s">
        <v>202</v>
      </c>
      <c r="B632">
        <v>542</v>
      </c>
      <c r="C632" t="s">
        <v>203</v>
      </c>
      <c r="D632" t="s">
        <v>15</v>
      </c>
      <c r="E632" t="s">
        <v>416</v>
      </c>
      <c r="F632">
        <v>8.1999999999999993</v>
      </c>
      <c r="G632">
        <v>8.1999999999999993</v>
      </c>
      <c r="H632">
        <v>10</v>
      </c>
      <c r="I632">
        <v>5.6</v>
      </c>
      <c r="J632">
        <v>38</v>
      </c>
      <c r="K632">
        <v>15.1</v>
      </c>
      <c r="L632">
        <v>4.0999999999999996</v>
      </c>
      <c r="M632">
        <v>17.3</v>
      </c>
      <c r="N632">
        <v>23.2</v>
      </c>
      <c r="O632">
        <v>24.6</v>
      </c>
      <c r="P632">
        <v>32.5</v>
      </c>
      <c r="Q632">
        <v>29.4</v>
      </c>
      <c r="R632">
        <v>13.9</v>
      </c>
      <c r="S632">
        <v>0.7</v>
      </c>
      <c r="T632">
        <v>0.6</v>
      </c>
      <c r="U632">
        <v>2.8</v>
      </c>
      <c r="V632">
        <v>2.62</v>
      </c>
      <c r="W632">
        <v>2.44</v>
      </c>
      <c r="X632">
        <v>3.58</v>
      </c>
      <c r="Y632">
        <v>4.1900000000000004</v>
      </c>
      <c r="Z632">
        <v>7.71</v>
      </c>
      <c r="AA632">
        <v>11.19</v>
      </c>
      <c r="AB632">
        <v>7.14</v>
      </c>
      <c r="AC632">
        <v>5.36</v>
      </c>
      <c r="AD632">
        <v>4.08</v>
      </c>
      <c r="AE632">
        <v>4.26</v>
      </c>
      <c r="AF632">
        <v>4.76</v>
      </c>
      <c r="AG632">
        <v>5.05</v>
      </c>
      <c r="AH632">
        <v>7.26</v>
      </c>
      <c r="AI632">
        <v>-3.03</v>
      </c>
      <c r="AJ632">
        <v>3.69</v>
      </c>
      <c r="AK632">
        <v>5.97</v>
      </c>
      <c r="AL632">
        <v>2.75</v>
      </c>
      <c r="AM632">
        <v>4.25</v>
      </c>
      <c r="AN632">
        <v>3.24</v>
      </c>
      <c r="AO632">
        <v>1.89</v>
      </c>
      <c r="AP632">
        <v>2.86</v>
      </c>
      <c r="AQ632">
        <v>2.2400000000000002</v>
      </c>
      <c r="AR632">
        <v>4.3600000000000003</v>
      </c>
      <c r="AS632">
        <v>1.1299999999999999</v>
      </c>
      <c r="AT632">
        <v>2.38</v>
      </c>
      <c r="AU632">
        <v>4.51</v>
      </c>
      <c r="AV632">
        <v>4.59</v>
      </c>
      <c r="AW632">
        <v>3.53</v>
      </c>
      <c r="AX632">
        <v>2.86</v>
      </c>
      <c r="AY632">
        <v>-0.64</v>
      </c>
      <c r="AZ632">
        <v>-0.81</v>
      </c>
      <c r="BA632">
        <v>1.7</v>
      </c>
      <c r="BB632">
        <v>0.7</v>
      </c>
      <c r="BC632">
        <v>-2.6</v>
      </c>
      <c r="BD632">
        <v>0.19</v>
      </c>
      <c r="BE632">
        <v>1.64</v>
      </c>
      <c r="BF632">
        <v>5.31</v>
      </c>
      <c r="BG632" t="s">
        <v>419</v>
      </c>
    </row>
    <row r="633" spans="1:59" x14ac:dyDescent="0.25">
      <c r="A633" t="s">
        <v>128</v>
      </c>
      <c r="B633">
        <v>172</v>
      </c>
      <c r="C633" t="s">
        <v>129</v>
      </c>
      <c r="D633" t="s">
        <v>15</v>
      </c>
      <c r="E633" t="s">
        <v>441</v>
      </c>
      <c r="F633">
        <v>2.542375088</v>
      </c>
      <c r="G633">
        <v>6.26</v>
      </c>
      <c r="H633">
        <v>6.21</v>
      </c>
      <c r="I633">
        <v>10.5</v>
      </c>
      <c r="J633">
        <v>14.93</v>
      </c>
      <c r="K633">
        <v>17.5</v>
      </c>
      <c r="L633">
        <v>14.37</v>
      </c>
      <c r="M633">
        <v>10.46</v>
      </c>
      <c r="N633">
        <v>8.85</v>
      </c>
      <c r="O633">
        <v>8.33</v>
      </c>
      <c r="P633">
        <v>10.25</v>
      </c>
      <c r="Q633">
        <v>10.220000000000001</v>
      </c>
      <c r="R633">
        <v>9.01</v>
      </c>
      <c r="S633">
        <v>9.2899999999999991</v>
      </c>
      <c r="T633">
        <v>7.66</v>
      </c>
      <c r="U633">
        <v>4.9400000000000004</v>
      </c>
      <c r="V633">
        <v>3.48</v>
      </c>
      <c r="W633">
        <v>4.62</v>
      </c>
      <c r="X633">
        <v>6.5</v>
      </c>
      <c r="Y633">
        <v>7.54</v>
      </c>
      <c r="Z633">
        <v>6.52</v>
      </c>
      <c r="AA633">
        <v>4.7699999999999996</v>
      </c>
      <c r="AB633">
        <v>3.58</v>
      </c>
      <c r="AC633">
        <v>2.2000000000000002</v>
      </c>
      <c r="AD633">
        <v>1.54</v>
      </c>
      <c r="AE633">
        <v>2.9</v>
      </c>
      <c r="AF633">
        <v>0.28000000000000003</v>
      </c>
      <c r="AG633">
        <v>1.0900000000000001</v>
      </c>
      <c r="AH633">
        <v>1.59</v>
      </c>
      <c r="AI633">
        <v>1.23</v>
      </c>
      <c r="AJ633">
        <v>2.56</v>
      </c>
      <c r="AK633">
        <v>2.62</v>
      </c>
      <c r="AL633">
        <v>1.54</v>
      </c>
      <c r="AM633">
        <v>0.61</v>
      </c>
      <c r="AN633">
        <v>-0.21</v>
      </c>
      <c r="AO633">
        <v>0.19</v>
      </c>
      <c r="AP633">
        <v>1.27</v>
      </c>
      <c r="AQ633">
        <v>2.64</v>
      </c>
      <c r="AR633">
        <v>2.5499999999999998</v>
      </c>
      <c r="AS633">
        <v>0.4</v>
      </c>
      <c r="AT633">
        <v>1.19</v>
      </c>
      <c r="AU633">
        <v>2.04</v>
      </c>
      <c r="AV633">
        <v>2.27</v>
      </c>
      <c r="AW633">
        <v>0.98</v>
      </c>
      <c r="AX633">
        <v>1.46</v>
      </c>
      <c r="AY633">
        <v>0.56000000000000005</v>
      </c>
      <c r="AZ633">
        <v>0.96</v>
      </c>
      <c r="BA633">
        <v>0.66</v>
      </c>
      <c r="BB633">
        <v>0.68</v>
      </c>
      <c r="BC633">
        <v>0.83</v>
      </c>
      <c r="BD633">
        <v>0.5</v>
      </c>
      <c r="BE633">
        <v>1.73</v>
      </c>
      <c r="BF633">
        <v>3.97</v>
      </c>
      <c r="BG633" t="s">
        <v>442</v>
      </c>
    </row>
    <row r="634" spans="1:59" x14ac:dyDescent="0.25">
      <c r="A634" t="s">
        <v>180</v>
      </c>
      <c r="B634">
        <v>436</v>
      </c>
      <c r="C634" t="s">
        <v>181</v>
      </c>
      <c r="D634" t="s">
        <v>15</v>
      </c>
      <c r="E634" t="s">
        <v>441</v>
      </c>
      <c r="G634">
        <v>11.67</v>
      </c>
      <c r="H634">
        <v>14.63</v>
      </c>
      <c r="I634">
        <v>20.170000000000002</v>
      </c>
      <c r="J634">
        <v>36.340000000000003</v>
      </c>
      <c r="K634">
        <v>36.15</v>
      </c>
      <c r="L634">
        <v>32.31</v>
      </c>
      <c r="M634">
        <v>32.39</v>
      </c>
      <c r="N634">
        <v>52.22</v>
      </c>
      <c r="O634">
        <v>78.150000000000006</v>
      </c>
      <c r="P634">
        <v>114.95</v>
      </c>
      <c r="Q634">
        <v>125.13</v>
      </c>
      <c r="R634">
        <v>121.61</v>
      </c>
      <c r="S634">
        <v>145.38999999999999</v>
      </c>
      <c r="T634">
        <v>368.6</v>
      </c>
      <c r="U634">
        <v>299.83999999999997</v>
      </c>
      <c r="V634">
        <v>51.64</v>
      </c>
      <c r="W634">
        <v>22.57</v>
      </c>
      <c r="X634">
        <v>16.18</v>
      </c>
      <c r="Y634">
        <v>18.45</v>
      </c>
      <c r="Z634">
        <v>18.12</v>
      </c>
      <c r="AA634">
        <v>20.100000000000001</v>
      </c>
      <c r="AB634">
        <v>12.1</v>
      </c>
      <c r="AC634">
        <v>12.1</v>
      </c>
      <c r="AD634">
        <v>13.23</v>
      </c>
      <c r="AE634">
        <v>10.119999999999999</v>
      </c>
      <c r="AF634">
        <v>10.89</v>
      </c>
      <c r="AG634">
        <v>8.82</v>
      </c>
      <c r="AH634">
        <v>5.41</v>
      </c>
      <c r="AI634">
        <v>4.54</v>
      </c>
      <c r="AJ634">
        <v>0.31</v>
      </c>
      <c r="AK634">
        <v>1.03</v>
      </c>
      <c r="AL634">
        <v>5.95</v>
      </c>
      <c r="AM634">
        <v>-0.27</v>
      </c>
      <c r="AN634">
        <v>-1.21</v>
      </c>
      <c r="AO634">
        <v>0.11</v>
      </c>
      <c r="AP634">
        <v>1.43</v>
      </c>
      <c r="AQ634">
        <v>0.05</v>
      </c>
      <c r="AR634">
        <v>2.82</v>
      </c>
      <c r="AS634">
        <v>4.25</v>
      </c>
      <c r="AT634">
        <v>2.86</v>
      </c>
      <c r="AU634">
        <v>2.96</v>
      </c>
      <c r="AV634">
        <v>1.26</v>
      </c>
      <c r="AW634">
        <v>0.88</v>
      </c>
      <c r="AX634">
        <v>0.76</v>
      </c>
      <c r="AY634">
        <v>0.5</v>
      </c>
      <c r="AZ634">
        <v>0.05</v>
      </c>
      <c r="BA634">
        <v>-0.02</v>
      </c>
      <c r="BB634">
        <v>0.68</v>
      </c>
      <c r="BC634">
        <v>0.9</v>
      </c>
      <c r="BD634">
        <v>-0.14000000000000001</v>
      </c>
      <c r="BE634">
        <v>1.25</v>
      </c>
      <c r="BF634">
        <v>3.85</v>
      </c>
      <c r="BG634" t="s">
        <v>442</v>
      </c>
    </row>
    <row r="635" spans="1:59" x14ac:dyDescent="0.25">
      <c r="A635" t="s">
        <v>286</v>
      </c>
      <c r="B635">
        <v>566</v>
      </c>
      <c r="C635" t="s">
        <v>287</v>
      </c>
      <c r="D635" t="s">
        <v>15</v>
      </c>
      <c r="E635" t="s">
        <v>462</v>
      </c>
      <c r="AD635">
        <v>4.12</v>
      </c>
      <c r="AE635">
        <v>4.24</v>
      </c>
      <c r="AF635">
        <v>4.08</v>
      </c>
      <c r="AG635">
        <v>3.53</v>
      </c>
      <c r="AH635">
        <v>8.64</v>
      </c>
      <c r="AI635">
        <v>7.02</v>
      </c>
      <c r="AJ635">
        <v>12.47</v>
      </c>
      <c r="AK635">
        <v>14.11</v>
      </c>
      <c r="AL635">
        <v>2.0299999999999998</v>
      </c>
      <c r="AM635">
        <v>8.64</v>
      </c>
      <c r="AN635">
        <v>12.03</v>
      </c>
      <c r="AO635">
        <v>9.0399999999999991</v>
      </c>
      <c r="AP635">
        <v>11.17</v>
      </c>
      <c r="AQ635">
        <v>-0.72</v>
      </c>
      <c r="AR635">
        <v>4.07</v>
      </c>
      <c r="AS635">
        <v>-1.37</v>
      </c>
      <c r="AT635">
        <v>-4.93</v>
      </c>
      <c r="AU635">
        <v>0.92</v>
      </c>
      <c r="AV635">
        <v>-0.57999999999999996</v>
      </c>
      <c r="AW635">
        <v>-7.57</v>
      </c>
      <c r="AX635">
        <v>-0.92</v>
      </c>
      <c r="AY635">
        <v>-6.72</v>
      </c>
      <c r="AZ635">
        <v>-4.7699999999999996</v>
      </c>
      <c r="BA635">
        <v>-0.93</v>
      </c>
      <c r="BB635">
        <v>0.68</v>
      </c>
      <c r="BC635">
        <v>1.63</v>
      </c>
      <c r="BD635">
        <v>-4.04</v>
      </c>
      <c r="BE635">
        <v>-1.78</v>
      </c>
      <c r="BF635">
        <v>5.91</v>
      </c>
      <c r="BG635" t="s">
        <v>463</v>
      </c>
    </row>
    <row r="636" spans="1:59" x14ac:dyDescent="0.25">
      <c r="A636" t="s">
        <v>296</v>
      </c>
      <c r="B636">
        <v>182</v>
      </c>
      <c r="C636" t="s">
        <v>297</v>
      </c>
      <c r="D636" t="s">
        <v>15</v>
      </c>
      <c r="E636" t="s">
        <v>441</v>
      </c>
      <c r="F636">
        <v>9.5339174270000004</v>
      </c>
      <c r="G636">
        <v>14.96</v>
      </c>
      <c r="H636">
        <v>11.76</v>
      </c>
      <c r="I636">
        <v>15.58</v>
      </c>
      <c r="J636">
        <v>21.6</v>
      </c>
      <c r="K636">
        <v>-33.340000000000003</v>
      </c>
      <c r="L636">
        <v>20.16</v>
      </c>
      <c r="M636">
        <v>27.53</v>
      </c>
      <c r="N636">
        <v>22.4</v>
      </c>
      <c r="O636">
        <v>18.760000000000002</v>
      </c>
      <c r="P636">
        <v>14.83</v>
      </c>
      <c r="Q636">
        <v>18.2</v>
      </c>
      <c r="R636">
        <v>18.829999999999998</v>
      </c>
      <c r="S636">
        <v>21.04</v>
      </c>
      <c r="T636">
        <v>25.47</v>
      </c>
      <c r="U636">
        <v>20.86</v>
      </c>
      <c r="V636">
        <v>2.56</v>
      </c>
      <c r="W636">
        <v>-3.45</v>
      </c>
      <c r="X636">
        <v>12.41</v>
      </c>
      <c r="Y636">
        <v>14.59</v>
      </c>
      <c r="Z636">
        <v>13.29</v>
      </c>
      <c r="AA636">
        <v>14.68</v>
      </c>
      <c r="AB636">
        <v>12.41</v>
      </c>
      <c r="AC636">
        <v>10.56</v>
      </c>
      <c r="AD636">
        <v>13.11</v>
      </c>
      <c r="AE636">
        <v>5.31</v>
      </c>
      <c r="AF636">
        <v>3.69</v>
      </c>
      <c r="AG636">
        <v>5.32</v>
      </c>
      <c r="AH636">
        <v>2.33</v>
      </c>
      <c r="AI636">
        <v>2.8</v>
      </c>
      <c r="AJ636">
        <v>2.84</v>
      </c>
      <c r="AK636">
        <v>3.54</v>
      </c>
      <c r="AL636">
        <v>4.76</v>
      </c>
      <c r="AM636">
        <v>3.36</v>
      </c>
      <c r="AN636">
        <v>2.5099999999999998</v>
      </c>
      <c r="AO636">
        <v>-17.32</v>
      </c>
      <c r="AP636">
        <v>13.24</v>
      </c>
      <c r="AQ636">
        <v>2.35</v>
      </c>
      <c r="AR636">
        <v>1.99</v>
      </c>
      <c r="AS636">
        <v>1.1200000000000001</v>
      </c>
      <c r="AT636">
        <v>0.99</v>
      </c>
      <c r="AU636">
        <v>-1.1100000000000001</v>
      </c>
      <c r="AV636">
        <v>-20.14</v>
      </c>
      <c r="AW636">
        <v>0.19</v>
      </c>
      <c r="AX636">
        <v>7.0000000000000007E-2</v>
      </c>
      <c r="AY636">
        <v>-24.85</v>
      </c>
      <c r="AZ636">
        <v>0.74</v>
      </c>
      <c r="BA636">
        <v>1.0900000000000001</v>
      </c>
      <c r="BB636">
        <v>0.67</v>
      </c>
      <c r="BC636">
        <v>0.49</v>
      </c>
      <c r="BD636">
        <v>-0.04</v>
      </c>
      <c r="BE636">
        <v>0.75</v>
      </c>
      <c r="BF636">
        <v>5.45</v>
      </c>
      <c r="BG636" t="s">
        <v>442</v>
      </c>
    </row>
    <row r="637" spans="1:59" x14ac:dyDescent="0.25">
      <c r="A637" t="s">
        <v>110</v>
      </c>
      <c r="B637">
        <v>128</v>
      </c>
      <c r="C637" t="s">
        <v>111</v>
      </c>
      <c r="D637" t="s">
        <v>15</v>
      </c>
      <c r="E637" t="s">
        <v>441</v>
      </c>
      <c r="F637">
        <v>-5.9436702730000004</v>
      </c>
      <c r="G637">
        <v>5.56</v>
      </c>
      <c r="H637">
        <v>6.36</v>
      </c>
      <c r="I637">
        <v>16.41</v>
      </c>
      <c r="J637">
        <v>14.05</v>
      </c>
      <c r="K637">
        <v>9.6300000000000008</v>
      </c>
      <c r="L637">
        <v>34.74</v>
      </c>
      <c r="M637">
        <v>10.49</v>
      </c>
      <c r="N637">
        <v>10.61</v>
      </c>
      <c r="O637">
        <v>8.8699999999999992</v>
      </c>
      <c r="P637">
        <v>10.37</v>
      </c>
      <c r="Q637">
        <v>10.19</v>
      </c>
      <c r="R637">
        <v>9.84</v>
      </c>
      <c r="S637">
        <v>8.06</v>
      </c>
      <c r="T637">
        <v>6.48</v>
      </c>
      <c r="U637">
        <v>-1.95</v>
      </c>
      <c r="V637">
        <v>-1.6</v>
      </c>
      <c r="W637">
        <v>-14.04</v>
      </c>
      <c r="X637">
        <v>5.17</v>
      </c>
      <c r="Y637">
        <v>4.71</v>
      </c>
      <c r="Z637">
        <v>3.38</v>
      </c>
      <c r="AA637">
        <v>2.96</v>
      </c>
      <c r="AB637">
        <v>2.5499999999999998</v>
      </c>
      <c r="AC637">
        <v>1.76</v>
      </c>
      <c r="AD637">
        <v>2</v>
      </c>
      <c r="AE637">
        <v>1.93</v>
      </c>
      <c r="AF637">
        <v>1.8</v>
      </c>
      <c r="AG637">
        <v>1.85</v>
      </c>
      <c r="AH637">
        <v>1.63</v>
      </c>
      <c r="AI637">
        <v>2.48</v>
      </c>
      <c r="AJ637">
        <v>2.16</v>
      </c>
      <c r="AK637">
        <v>2.2000000000000002</v>
      </c>
      <c r="AL637">
        <v>2.52</v>
      </c>
      <c r="AM637">
        <v>2.3199999999999998</v>
      </c>
      <c r="AN637">
        <v>1.3</v>
      </c>
      <c r="AO637">
        <v>1.38</v>
      </c>
      <c r="AP637">
        <v>1.4</v>
      </c>
      <c r="AQ637">
        <v>1.41</v>
      </c>
      <c r="AR637">
        <v>13.46</v>
      </c>
      <c r="AS637">
        <v>2.2599999999999998</v>
      </c>
      <c r="AT637">
        <v>1.84</v>
      </c>
      <c r="AU637">
        <v>1.81</v>
      </c>
      <c r="AV637">
        <v>1.9</v>
      </c>
      <c r="AW637">
        <v>1.21</v>
      </c>
      <c r="AX637">
        <v>0.87</v>
      </c>
      <c r="AY637">
        <v>-19.079999999999998</v>
      </c>
      <c r="AZ637">
        <v>2.0499999999999998</v>
      </c>
      <c r="BA637">
        <v>14.47</v>
      </c>
      <c r="BB637">
        <v>0.65</v>
      </c>
      <c r="BC637">
        <v>0.76</v>
      </c>
      <c r="BD637">
        <v>0.93</v>
      </c>
      <c r="BE637">
        <v>1.2</v>
      </c>
      <c r="BF637">
        <v>3.87</v>
      </c>
      <c r="BG637" t="s">
        <v>442</v>
      </c>
    </row>
    <row r="638" spans="1:59" x14ac:dyDescent="0.25">
      <c r="A638" t="s">
        <v>204</v>
      </c>
      <c r="B638">
        <v>443</v>
      </c>
      <c r="C638" t="s">
        <v>205</v>
      </c>
      <c r="D638" t="s">
        <v>15</v>
      </c>
      <c r="E638" t="s">
        <v>441</v>
      </c>
      <c r="AL638">
        <v>0.24</v>
      </c>
      <c r="AM638">
        <v>-1.0900000000000001</v>
      </c>
      <c r="AN638">
        <v>0.84</v>
      </c>
      <c r="AO638">
        <v>4.25</v>
      </c>
      <c r="AP638">
        <v>3.04</v>
      </c>
      <c r="AQ638">
        <v>4.7699999999999996</v>
      </c>
      <c r="AR638">
        <v>9.15</v>
      </c>
      <c r="AS638">
        <v>3.67</v>
      </c>
      <c r="AT638">
        <v>2.15</v>
      </c>
      <c r="BB638">
        <v>0.65</v>
      </c>
      <c r="BC638">
        <v>1.0900000000000001</v>
      </c>
      <c r="BD638">
        <v>1.56</v>
      </c>
      <c r="BE638">
        <v>2.2599999999999998</v>
      </c>
      <c r="BF638">
        <v>3.48</v>
      </c>
      <c r="BG638" t="s">
        <v>442</v>
      </c>
    </row>
    <row r="639" spans="1:59" x14ac:dyDescent="0.25">
      <c r="A639" t="s">
        <v>282</v>
      </c>
      <c r="B639">
        <v>283</v>
      </c>
      <c r="C639" t="s">
        <v>283</v>
      </c>
      <c r="D639" t="s">
        <v>15</v>
      </c>
      <c r="E639" t="s">
        <v>416</v>
      </c>
      <c r="F639">
        <v>-0.9</v>
      </c>
      <c r="G639">
        <v>2.7</v>
      </c>
      <c r="H639">
        <v>1.8</v>
      </c>
      <c r="I639">
        <v>1.5</v>
      </c>
      <c r="J639">
        <v>34.6</v>
      </c>
      <c r="K639">
        <v>6.7</v>
      </c>
      <c r="L639">
        <v>11.8</v>
      </c>
      <c r="M639">
        <v>13.2</v>
      </c>
      <c r="N639">
        <v>28.7</v>
      </c>
      <c r="O639">
        <v>5.8</v>
      </c>
      <c r="P639">
        <v>17.600000000000001</v>
      </c>
      <c r="Q639">
        <v>5.9</v>
      </c>
      <c r="R639">
        <v>5.5</v>
      </c>
      <c r="S639">
        <v>3.1</v>
      </c>
      <c r="T639">
        <v>-2.4</v>
      </c>
      <c r="U639">
        <v>-2.7</v>
      </c>
      <c r="V639">
        <v>-4.3</v>
      </c>
      <c r="W639">
        <v>-1.9</v>
      </c>
      <c r="X639">
        <v>0</v>
      </c>
      <c r="Y639">
        <v>0</v>
      </c>
      <c r="Z639">
        <v>0</v>
      </c>
      <c r="AA639">
        <v>0</v>
      </c>
      <c r="AB639">
        <v>-2.1</v>
      </c>
      <c r="AC639">
        <v>0.4</v>
      </c>
      <c r="AD639">
        <v>-0.3</v>
      </c>
      <c r="AE639">
        <v>1.6</v>
      </c>
      <c r="AF639">
        <v>1.3</v>
      </c>
      <c r="AG639">
        <v>1.3</v>
      </c>
      <c r="AH639">
        <v>-0.5</v>
      </c>
      <c r="AI639">
        <v>1.4</v>
      </c>
      <c r="AJ639">
        <v>7.2</v>
      </c>
      <c r="AK639">
        <v>-2.1</v>
      </c>
      <c r="AL639">
        <v>-2.2000000000000002</v>
      </c>
      <c r="AM639">
        <v>5.3</v>
      </c>
      <c r="AN639">
        <v>5.3</v>
      </c>
      <c r="AO639">
        <v>5.3</v>
      </c>
      <c r="AP639">
        <v>5.0999999999999996</v>
      </c>
      <c r="AQ639">
        <v>4.5199999999999996</v>
      </c>
      <c r="AR639">
        <v>6.25</v>
      </c>
      <c r="AS639">
        <v>-7.34</v>
      </c>
      <c r="AT639">
        <v>2.58</v>
      </c>
      <c r="AU639">
        <v>1.76</v>
      </c>
      <c r="AV639">
        <v>3.3</v>
      </c>
      <c r="AW639">
        <v>4.1100000000000003</v>
      </c>
      <c r="AX639">
        <v>1.53</v>
      </c>
      <c r="AY639">
        <v>-1.17</v>
      </c>
      <c r="AZ639">
        <v>-0.98</v>
      </c>
      <c r="BA639">
        <v>1.92</v>
      </c>
      <c r="BB639">
        <v>0.64</v>
      </c>
      <c r="BC639">
        <v>-0.28999999999999998</v>
      </c>
      <c r="BD639">
        <v>-4.07</v>
      </c>
      <c r="BE639">
        <v>-3.75</v>
      </c>
      <c r="BF639">
        <v>1.93</v>
      </c>
      <c r="BG639" t="s">
        <v>421</v>
      </c>
    </row>
    <row r="640" spans="1:59" x14ac:dyDescent="0.25">
      <c r="A640" t="s">
        <v>18</v>
      </c>
      <c r="B640">
        <v>512</v>
      </c>
      <c r="C640" t="s">
        <v>19</v>
      </c>
      <c r="D640" t="s">
        <v>15</v>
      </c>
      <c r="E640" t="s">
        <v>16</v>
      </c>
      <c r="F640">
        <v>25.51</v>
      </c>
      <c r="G640">
        <v>25.51</v>
      </c>
      <c r="H640">
        <v>-12.52</v>
      </c>
      <c r="I640">
        <v>-10.68</v>
      </c>
      <c r="J640">
        <v>10.23</v>
      </c>
      <c r="K640">
        <v>11.85</v>
      </c>
      <c r="L640">
        <v>0.6</v>
      </c>
      <c r="M640">
        <v>7.65</v>
      </c>
      <c r="N640">
        <v>5</v>
      </c>
      <c r="O640">
        <v>9.9</v>
      </c>
      <c r="P640">
        <v>13.4</v>
      </c>
      <c r="Q640">
        <v>22.2</v>
      </c>
      <c r="R640">
        <v>18.2</v>
      </c>
      <c r="S640">
        <v>15.9</v>
      </c>
      <c r="T640">
        <v>20.399999999999999</v>
      </c>
      <c r="U640">
        <v>8.6999999999999993</v>
      </c>
      <c r="V640">
        <v>-2.1</v>
      </c>
      <c r="W640">
        <v>18.399999999999999</v>
      </c>
      <c r="X640">
        <v>27.5</v>
      </c>
      <c r="Y640">
        <v>71.5</v>
      </c>
      <c r="Z640">
        <v>47.4</v>
      </c>
      <c r="AA640">
        <v>43.8</v>
      </c>
      <c r="AB640">
        <v>58.19</v>
      </c>
      <c r="AC640">
        <v>33.99</v>
      </c>
      <c r="AD640">
        <v>20.010000000000002</v>
      </c>
      <c r="AE640">
        <v>14</v>
      </c>
      <c r="AF640">
        <v>14.01</v>
      </c>
      <c r="AG640">
        <v>14.01</v>
      </c>
      <c r="AH640">
        <v>14.01</v>
      </c>
      <c r="AI640">
        <v>14.01</v>
      </c>
      <c r="AJ640">
        <v>0</v>
      </c>
      <c r="AK640">
        <v>-43.4</v>
      </c>
      <c r="AL640">
        <v>51.93</v>
      </c>
      <c r="AM640">
        <v>35.659999999999997</v>
      </c>
      <c r="AN640">
        <v>16.36</v>
      </c>
      <c r="AO640">
        <v>10.57</v>
      </c>
      <c r="AP640">
        <v>6.78</v>
      </c>
      <c r="AQ640">
        <v>8.68</v>
      </c>
      <c r="AR640">
        <v>26.42</v>
      </c>
      <c r="AS640">
        <v>-6.81</v>
      </c>
      <c r="AT640">
        <v>2.1800000000000002</v>
      </c>
      <c r="AU640">
        <v>11.8</v>
      </c>
      <c r="AV640">
        <v>6.44</v>
      </c>
      <c r="AW640">
        <v>7.39</v>
      </c>
      <c r="AX640">
        <v>4.67</v>
      </c>
      <c r="AY640">
        <v>-0.66</v>
      </c>
      <c r="AZ640">
        <v>4.38</v>
      </c>
      <c r="BA640">
        <v>4.9800000000000004</v>
      </c>
      <c r="BB640">
        <v>0.63</v>
      </c>
      <c r="BC640">
        <v>2.2999999999999998</v>
      </c>
      <c r="BD640">
        <v>5.44</v>
      </c>
      <c r="BE640">
        <v>5.0599999999999996</v>
      </c>
      <c r="BG640" t="s">
        <v>17</v>
      </c>
    </row>
    <row r="641" spans="1:59" x14ac:dyDescent="0.25">
      <c r="A641" t="s">
        <v>150</v>
      </c>
      <c r="B641">
        <v>174</v>
      </c>
      <c r="C641" t="s">
        <v>151</v>
      </c>
      <c r="D641" t="s">
        <v>15</v>
      </c>
      <c r="E641" t="s">
        <v>16</v>
      </c>
      <c r="F641">
        <v>3.19</v>
      </c>
      <c r="G641">
        <v>3.29</v>
      </c>
      <c r="H641">
        <v>4.33</v>
      </c>
      <c r="I641">
        <v>15.38</v>
      </c>
      <c r="J641">
        <v>26.56</v>
      </c>
      <c r="K641">
        <v>13.63</v>
      </c>
      <c r="L641">
        <v>13.02</v>
      </c>
      <c r="M641">
        <v>12.37</v>
      </c>
      <c r="N641">
        <v>12.57</v>
      </c>
      <c r="O641">
        <v>19.09</v>
      </c>
      <c r="P641">
        <v>24.68</v>
      </c>
      <c r="Q641">
        <v>24.51</v>
      </c>
      <c r="R641">
        <v>20.99</v>
      </c>
      <c r="S641">
        <v>20.18</v>
      </c>
      <c r="T641">
        <v>18.46</v>
      </c>
      <c r="U641">
        <v>19.309999999999999</v>
      </c>
      <c r="V641">
        <v>23.02</v>
      </c>
      <c r="W641">
        <v>16.399999999999999</v>
      </c>
      <c r="X641">
        <v>13.53</v>
      </c>
      <c r="Y641">
        <v>13.66</v>
      </c>
      <c r="Z641">
        <v>20.43</v>
      </c>
      <c r="AA641">
        <v>19.46</v>
      </c>
      <c r="AB641">
        <v>15.88</v>
      </c>
      <c r="AC641">
        <v>14.41</v>
      </c>
      <c r="AD641">
        <v>10.87</v>
      </c>
      <c r="AE641">
        <v>8.93</v>
      </c>
      <c r="AF641">
        <v>8.19</v>
      </c>
      <c r="AG641">
        <v>5.54</v>
      </c>
      <c r="AH641">
        <v>4.7699999999999996</v>
      </c>
      <c r="AI641">
        <v>2.64</v>
      </c>
      <c r="AJ641">
        <v>3.15</v>
      </c>
      <c r="AK641">
        <v>3.37</v>
      </c>
      <c r="AL641">
        <v>3.63</v>
      </c>
      <c r="AM641">
        <v>3.53</v>
      </c>
      <c r="AN641">
        <v>2.9</v>
      </c>
      <c r="AO641">
        <v>3.55</v>
      </c>
      <c r="AP641">
        <v>3.2</v>
      </c>
      <c r="AQ641">
        <v>2.89</v>
      </c>
      <c r="AR641">
        <v>4.1500000000000004</v>
      </c>
      <c r="AS641">
        <v>1.21</v>
      </c>
      <c r="AT641">
        <v>4.71</v>
      </c>
      <c r="AU641">
        <v>3.33</v>
      </c>
      <c r="AV641">
        <v>1.5</v>
      </c>
      <c r="AW641">
        <v>-0.92</v>
      </c>
      <c r="AX641">
        <v>-1.31</v>
      </c>
      <c r="AY641">
        <v>-1.74</v>
      </c>
      <c r="AZ641">
        <v>-0.83</v>
      </c>
      <c r="BA641">
        <v>1.1399999999999999</v>
      </c>
      <c r="BB641">
        <v>0.63</v>
      </c>
      <c r="BC641">
        <v>0.52</v>
      </c>
      <c r="BD641">
        <v>-1.25</v>
      </c>
      <c r="BE641">
        <v>1.22</v>
      </c>
      <c r="BF641">
        <v>9.6</v>
      </c>
      <c r="BG641" t="s">
        <v>17</v>
      </c>
    </row>
    <row r="642" spans="1:59" x14ac:dyDescent="0.25">
      <c r="A642" t="s">
        <v>176</v>
      </c>
      <c r="B642">
        <v>433</v>
      </c>
      <c r="C642" t="s">
        <v>177</v>
      </c>
      <c r="D642" t="s">
        <v>15</v>
      </c>
      <c r="E642" t="s">
        <v>16</v>
      </c>
      <c r="F642">
        <v>4.3600000000000003</v>
      </c>
      <c r="G642">
        <v>3.6</v>
      </c>
      <c r="H642">
        <v>5.19</v>
      </c>
      <c r="I642">
        <v>4.8899999999999997</v>
      </c>
      <c r="J642">
        <v>7.7</v>
      </c>
      <c r="K642">
        <v>9.52</v>
      </c>
      <c r="L642">
        <v>12.82</v>
      </c>
      <c r="M642">
        <v>9.17</v>
      </c>
      <c r="N642">
        <v>4.6100000000000003</v>
      </c>
      <c r="O642">
        <v>31.7</v>
      </c>
      <c r="P642">
        <v>13.2</v>
      </c>
      <c r="Q642">
        <v>-27.5</v>
      </c>
      <c r="R642">
        <v>22</v>
      </c>
      <c r="S642">
        <v>12.2</v>
      </c>
      <c r="T642">
        <v>7.8</v>
      </c>
      <c r="U642">
        <v>4.2</v>
      </c>
      <c r="V642">
        <v>1.3</v>
      </c>
      <c r="W642">
        <v>14</v>
      </c>
      <c r="X642">
        <v>21.4</v>
      </c>
      <c r="Y642">
        <v>6.3</v>
      </c>
      <c r="Z642">
        <v>53.7</v>
      </c>
      <c r="AA642">
        <v>181</v>
      </c>
      <c r="AB642">
        <v>83.6</v>
      </c>
      <c r="AC642">
        <v>207.7</v>
      </c>
      <c r="AD642">
        <v>448.5</v>
      </c>
      <c r="AE642">
        <v>387.3</v>
      </c>
      <c r="AF642">
        <v>-16.100000000000001</v>
      </c>
      <c r="AG642">
        <v>23.1</v>
      </c>
      <c r="AH642">
        <v>14.8</v>
      </c>
      <c r="AI642">
        <v>12.6</v>
      </c>
      <c r="AJ642">
        <v>5</v>
      </c>
      <c r="AK642">
        <v>16.399999999999999</v>
      </c>
      <c r="AL642">
        <v>19.3</v>
      </c>
      <c r="AM642">
        <v>33.6</v>
      </c>
      <c r="AN642">
        <v>27</v>
      </c>
      <c r="AO642">
        <v>36.96</v>
      </c>
      <c r="AP642">
        <v>53.25</v>
      </c>
      <c r="AQ642">
        <v>30.82</v>
      </c>
      <c r="AR642">
        <v>2.67</v>
      </c>
      <c r="AS642">
        <v>-2.19</v>
      </c>
      <c r="AT642">
        <v>2.44</v>
      </c>
      <c r="AU642">
        <v>5.6</v>
      </c>
      <c r="AV642">
        <v>6.09</v>
      </c>
      <c r="AW642">
        <v>1.88</v>
      </c>
      <c r="AX642">
        <v>2.2400000000000002</v>
      </c>
      <c r="AY642">
        <v>1.39</v>
      </c>
      <c r="AZ642">
        <v>0.52</v>
      </c>
      <c r="BA642">
        <v>0.1</v>
      </c>
      <c r="BB642">
        <v>0.63</v>
      </c>
      <c r="BC642">
        <v>-0.2</v>
      </c>
      <c r="BD642">
        <v>0.56999999999999995</v>
      </c>
      <c r="BE642">
        <v>6.04</v>
      </c>
      <c r="BF642">
        <v>5.14</v>
      </c>
      <c r="BG642" t="s">
        <v>17</v>
      </c>
    </row>
    <row r="643" spans="1:59" x14ac:dyDescent="0.25">
      <c r="A643" t="s">
        <v>152</v>
      </c>
      <c r="B643">
        <v>328</v>
      </c>
      <c r="C643" t="s">
        <v>153</v>
      </c>
      <c r="D643" t="s">
        <v>15</v>
      </c>
      <c r="E643" t="s">
        <v>425</v>
      </c>
      <c r="P643">
        <v>19</v>
      </c>
      <c r="Q643">
        <v>21.5</v>
      </c>
      <c r="R643">
        <v>5.2</v>
      </c>
      <c r="S643">
        <v>5.6</v>
      </c>
      <c r="T643">
        <v>4.5999999999999996</v>
      </c>
      <c r="U643">
        <v>0.2</v>
      </c>
      <c r="V643">
        <v>2.2000000000000002</v>
      </c>
      <c r="W643">
        <v>-0.2</v>
      </c>
      <c r="X643">
        <v>5.0999999999999996</v>
      </c>
      <c r="Y643">
        <v>8.4</v>
      </c>
      <c r="Z643">
        <v>4</v>
      </c>
      <c r="AA643">
        <v>1.9</v>
      </c>
      <c r="AB643">
        <v>0.6</v>
      </c>
      <c r="AC643">
        <v>4</v>
      </c>
      <c r="AD643">
        <v>4.8</v>
      </c>
      <c r="AE643">
        <v>5.2</v>
      </c>
      <c r="AF643">
        <v>4.5</v>
      </c>
      <c r="AG643">
        <v>0.4</v>
      </c>
      <c r="AH643">
        <v>1.7</v>
      </c>
      <c r="AI643">
        <v>1.4</v>
      </c>
      <c r="AJ643">
        <v>-0.7</v>
      </c>
      <c r="AK643">
        <v>1.8</v>
      </c>
      <c r="AL643">
        <v>-0.4</v>
      </c>
      <c r="AM643">
        <v>0.7</v>
      </c>
      <c r="AN643">
        <v>3.2</v>
      </c>
      <c r="AO643">
        <v>4.12</v>
      </c>
      <c r="AP643">
        <v>5.63</v>
      </c>
      <c r="AQ643">
        <v>6.68</v>
      </c>
      <c r="AR643">
        <v>14.42</v>
      </c>
      <c r="AS643">
        <v>1.44</v>
      </c>
      <c r="AT643">
        <v>3.26</v>
      </c>
      <c r="AU643">
        <v>4.42</v>
      </c>
      <c r="AV643">
        <v>3</v>
      </c>
      <c r="AW643">
        <v>0.9</v>
      </c>
      <c r="AX643">
        <v>0.82</v>
      </c>
      <c r="AY643">
        <v>1.04</v>
      </c>
      <c r="AZ643">
        <v>-2.34</v>
      </c>
      <c r="BA643">
        <v>0.62</v>
      </c>
      <c r="BB643">
        <v>0.63</v>
      </c>
      <c r="BC643">
        <v>0.4</v>
      </c>
      <c r="BD643">
        <v>0.96</v>
      </c>
      <c r="BE643">
        <v>1.69</v>
      </c>
      <c r="BG643" t="s">
        <v>426</v>
      </c>
    </row>
    <row r="644" spans="1:59" x14ac:dyDescent="0.25">
      <c r="A644" t="s">
        <v>182</v>
      </c>
      <c r="B644">
        <v>136</v>
      </c>
      <c r="C644" t="s">
        <v>183</v>
      </c>
      <c r="D644" t="s">
        <v>15</v>
      </c>
      <c r="E644" t="s">
        <v>441</v>
      </c>
      <c r="F644">
        <v>17.15182304</v>
      </c>
      <c r="G644">
        <v>5.81</v>
      </c>
      <c r="H644">
        <v>5.65</v>
      </c>
      <c r="I644">
        <v>10.48</v>
      </c>
      <c r="J644">
        <v>16.52</v>
      </c>
      <c r="K644">
        <v>16.88</v>
      </c>
      <c r="L644">
        <v>35.28</v>
      </c>
      <c r="M644">
        <v>-20.3</v>
      </c>
      <c r="N644">
        <v>12.5</v>
      </c>
      <c r="O644">
        <v>15.31</v>
      </c>
      <c r="P644">
        <v>40.72</v>
      </c>
      <c r="Q644">
        <v>18.21</v>
      </c>
      <c r="R644">
        <v>17.010000000000002</v>
      </c>
      <c r="S644">
        <v>10.57</v>
      </c>
      <c r="T644">
        <v>11.26</v>
      </c>
      <c r="U644">
        <v>9.58</v>
      </c>
      <c r="V644">
        <v>6.98</v>
      </c>
      <c r="W644">
        <v>5.39</v>
      </c>
      <c r="X644">
        <v>5.54</v>
      </c>
      <c r="Y644">
        <v>6.38</v>
      </c>
      <c r="Z644">
        <v>6.18</v>
      </c>
      <c r="AA644">
        <v>5.83</v>
      </c>
      <c r="AB644">
        <v>5.65</v>
      </c>
      <c r="AC644">
        <v>5.32</v>
      </c>
      <c r="AD644">
        <v>4.17</v>
      </c>
      <c r="AE644">
        <v>5.05</v>
      </c>
      <c r="AF644">
        <v>4.09</v>
      </c>
      <c r="AG644">
        <v>2.59</v>
      </c>
      <c r="AH644">
        <v>-12.36</v>
      </c>
      <c r="AI644">
        <v>-3.55</v>
      </c>
      <c r="AJ644">
        <v>9.69</v>
      </c>
      <c r="AK644">
        <v>10.14</v>
      </c>
      <c r="AL644">
        <v>-22.89</v>
      </c>
      <c r="AM644">
        <v>2.48</v>
      </c>
      <c r="AN644">
        <v>2.13</v>
      </c>
      <c r="AO644">
        <v>2.0499999999999998</v>
      </c>
      <c r="AP644">
        <v>1.73</v>
      </c>
      <c r="AQ644">
        <v>1.91</v>
      </c>
      <c r="AR644">
        <v>35.200000000000003</v>
      </c>
      <c r="AS644">
        <v>-13.39</v>
      </c>
      <c r="AT644">
        <v>13.78</v>
      </c>
      <c r="AU644">
        <v>-3.33</v>
      </c>
      <c r="AV644">
        <v>1.75</v>
      </c>
      <c r="AW644">
        <v>1.1200000000000001</v>
      </c>
      <c r="AX644">
        <v>0.83</v>
      </c>
      <c r="AY644">
        <v>0.68</v>
      </c>
      <c r="AZ644">
        <v>-28.62</v>
      </c>
      <c r="BA644">
        <v>0.69</v>
      </c>
      <c r="BB644">
        <v>0.61</v>
      </c>
      <c r="BC644">
        <v>0.6</v>
      </c>
      <c r="BD644">
        <v>0.49</v>
      </c>
      <c r="BE644">
        <v>0.8</v>
      </c>
      <c r="BF644">
        <v>2.79</v>
      </c>
      <c r="BG644" t="s">
        <v>442</v>
      </c>
    </row>
    <row r="645" spans="1:59" x14ac:dyDescent="0.25">
      <c r="A645" t="s">
        <v>198</v>
      </c>
      <c r="B645">
        <v>826</v>
      </c>
      <c r="C645" t="s">
        <v>199</v>
      </c>
      <c r="D645" t="s">
        <v>15</v>
      </c>
      <c r="E645" t="s">
        <v>16</v>
      </c>
      <c r="P645">
        <v>16.100000000000001</v>
      </c>
      <c r="Q645">
        <v>7.7</v>
      </c>
      <c r="R645">
        <v>5.49</v>
      </c>
      <c r="S645">
        <v>6.31</v>
      </c>
      <c r="T645">
        <v>5.44</v>
      </c>
      <c r="U645">
        <v>4.49</v>
      </c>
      <c r="V645">
        <v>6.61</v>
      </c>
      <c r="W645">
        <v>-10.210000000000001</v>
      </c>
      <c r="X645">
        <v>1.1299999999999999</v>
      </c>
      <c r="Y645">
        <v>5.61</v>
      </c>
      <c r="Z645">
        <v>3.95</v>
      </c>
      <c r="AA645">
        <v>6.08</v>
      </c>
      <c r="AB645">
        <v>4.22</v>
      </c>
      <c r="AC645">
        <v>6.11</v>
      </c>
      <c r="AD645">
        <v>4</v>
      </c>
      <c r="AE645">
        <v>4.0999999999999996</v>
      </c>
      <c r="AF645">
        <v>-1.67</v>
      </c>
      <c r="AG645">
        <v>2.5499999999999998</v>
      </c>
      <c r="AH645">
        <v>3.67</v>
      </c>
      <c r="AI645">
        <v>1.75</v>
      </c>
      <c r="AJ645">
        <v>0.38</v>
      </c>
      <c r="AK645">
        <v>6</v>
      </c>
      <c r="AL645">
        <v>3.18</v>
      </c>
      <c r="AM645">
        <v>1.63</v>
      </c>
      <c r="AN645">
        <v>-0.74</v>
      </c>
      <c r="AO645">
        <v>-0.35</v>
      </c>
      <c r="AP645">
        <v>-1</v>
      </c>
      <c r="AQ645">
        <v>3.59</v>
      </c>
      <c r="AR645">
        <v>13.66</v>
      </c>
      <c r="AS645">
        <v>9.82</v>
      </c>
      <c r="AT645">
        <v>-3.9</v>
      </c>
      <c r="AU645">
        <v>1.5</v>
      </c>
      <c r="AV645">
        <v>-3.05</v>
      </c>
      <c r="AW645">
        <v>-1.49</v>
      </c>
      <c r="AX645">
        <v>2.1</v>
      </c>
      <c r="AY645">
        <v>0.56999999999999995</v>
      </c>
      <c r="AZ645">
        <v>1.92</v>
      </c>
      <c r="BA645">
        <v>0.36</v>
      </c>
      <c r="BB645">
        <v>0.59</v>
      </c>
      <c r="BC645">
        <v>-1.88</v>
      </c>
      <c r="BD645">
        <v>2.48</v>
      </c>
      <c r="BE645">
        <v>3</v>
      </c>
      <c r="BF645">
        <v>5.6</v>
      </c>
      <c r="BG645" t="s">
        <v>17</v>
      </c>
    </row>
    <row r="646" spans="1:59" x14ac:dyDescent="0.25">
      <c r="A646" t="s">
        <v>223</v>
      </c>
      <c r="B646">
        <v>941</v>
      </c>
      <c r="C646" t="s">
        <v>224</v>
      </c>
      <c r="D646" t="s">
        <v>15</v>
      </c>
      <c r="E646" t="s">
        <v>425</v>
      </c>
      <c r="AA646">
        <v>178.75</v>
      </c>
      <c r="AB646">
        <v>773.99</v>
      </c>
      <c r="AC646">
        <v>90.5</v>
      </c>
      <c r="AD646">
        <v>33.26</v>
      </c>
      <c r="AE646">
        <v>16.14</v>
      </c>
      <c r="AF646">
        <v>12.41</v>
      </c>
      <c r="AG646">
        <v>2.54</v>
      </c>
      <c r="AH646">
        <v>1.33</v>
      </c>
      <c r="AI646">
        <v>-1.1299999999999999</v>
      </c>
      <c r="AJ646">
        <v>0.63</v>
      </c>
      <c r="AK646">
        <v>4.8600000000000003</v>
      </c>
      <c r="AL646">
        <v>3.42</v>
      </c>
      <c r="AM646">
        <v>2.63</v>
      </c>
      <c r="AN646">
        <v>7.37</v>
      </c>
      <c r="AO646">
        <v>9.2100000000000009</v>
      </c>
      <c r="AP646">
        <v>8.15</v>
      </c>
      <c r="AQ646">
        <v>13.48</v>
      </c>
      <c r="AR646">
        <v>18.260000000000002</v>
      </c>
      <c r="AS646">
        <v>-0.06</v>
      </c>
      <c r="AT646">
        <v>-0.28999999999999998</v>
      </c>
      <c r="AU646">
        <v>8.44</v>
      </c>
      <c r="AV646">
        <v>2.31</v>
      </c>
      <c r="AW646">
        <v>1.34</v>
      </c>
      <c r="AX646">
        <v>-0.28000000000000003</v>
      </c>
      <c r="AY646">
        <v>-1.26</v>
      </c>
      <c r="AZ646">
        <v>1.07</v>
      </c>
      <c r="BA646">
        <v>5.59</v>
      </c>
      <c r="BB646">
        <v>0.57999999999999996</v>
      </c>
      <c r="BC646">
        <v>2.92</v>
      </c>
      <c r="BD646">
        <v>2.38</v>
      </c>
      <c r="BE646">
        <v>2.2400000000000002</v>
      </c>
      <c r="BF646">
        <v>20.86</v>
      </c>
      <c r="BG646" t="s">
        <v>426</v>
      </c>
    </row>
    <row r="647" spans="1:59" x14ac:dyDescent="0.25">
      <c r="A647" t="s">
        <v>204</v>
      </c>
      <c r="B647">
        <v>443</v>
      </c>
      <c r="C647" t="s">
        <v>205</v>
      </c>
      <c r="D647" t="s">
        <v>15</v>
      </c>
      <c r="E647" t="s">
        <v>16</v>
      </c>
      <c r="F647">
        <v>8.27</v>
      </c>
      <c r="G647">
        <v>8.27</v>
      </c>
      <c r="H647">
        <v>8.27</v>
      </c>
      <c r="I647">
        <v>9.16</v>
      </c>
      <c r="J647">
        <v>12.99</v>
      </c>
      <c r="K647">
        <v>8.39</v>
      </c>
      <c r="L647">
        <v>5.24</v>
      </c>
      <c r="M647">
        <v>9.89</v>
      </c>
      <c r="N647">
        <v>8.69</v>
      </c>
      <c r="O647">
        <v>7.05</v>
      </c>
      <c r="P647">
        <v>6.93</v>
      </c>
      <c r="Q647">
        <v>7.38</v>
      </c>
      <c r="R647">
        <v>7.78</v>
      </c>
      <c r="S647">
        <v>4.72</v>
      </c>
      <c r="T647">
        <v>1.18</v>
      </c>
      <c r="U647">
        <v>1.49</v>
      </c>
      <c r="V647">
        <v>0.95</v>
      </c>
      <c r="W647">
        <v>0.65</v>
      </c>
      <c r="X647">
        <v>1.47</v>
      </c>
      <c r="Y647">
        <v>3.34</v>
      </c>
      <c r="Z647">
        <v>15.8</v>
      </c>
      <c r="AA647">
        <v>8.1300000000000008</v>
      </c>
      <c r="AB647">
        <v>-0.32</v>
      </c>
      <c r="AC647">
        <v>0.6</v>
      </c>
      <c r="AD647">
        <v>2.37</v>
      </c>
      <c r="AE647">
        <v>2.5299999999999998</v>
      </c>
      <c r="AF647">
        <v>3.04</v>
      </c>
      <c r="AG647">
        <v>0.81</v>
      </c>
      <c r="AH647">
        <v>0.6</v>
      </c>
      <c r="AI647">
        <v>3.08</v>
      </c>
      <c r="AJ647">
        <v>1.57</v>
      </c>
      <c r="AK647">
        <v>1.45</v>
      </c>
      <c r="AL647">
        <v>0.8</v>
      </c>
      <c r="AM647">
        <v>0.99</v>
      </c>
      <c r="AN647">
        <v>1.26</v>
      </c>
      <c r="AO647">
        <v>4.12</v>
      </c>
      <c r="AP647">
        <v>3.09</v>
      </c>
      <c r="AQ647">
        <v>5.47</v>
      </c>
      <c r="AR647">
        <v>6.3</v>
      </c>
      <c r="AS647">
        <v>4.6100000000000003</v>
      </c>
      <c r="AT647">
        <v>4.5</v>
      </c>
      <c r="AU647">
        <v>4.91</v>
      </c>
      <c r="AV647">
        <v>3.2</v>
      </c>
      <c r="AW647">
        <v>2.7</v>
      </c>
      <c r="AX647">
        <v>2.88</v>
      </c>
      <c r="AY647">
        <v>3.27</v>
      </c>
      <c r="AZ647">
        <v>2.96</v>
      </c>
      <c r="BA647">
        <v>1.51</v>
      </c>
      <c r="BB647">
        <v>0.56999999999999995</v>
      </c>
      <c r="BC647">
        <v>1.1000000000000001</v>
      </c>
      <c r="BD647">
        <v>1</v>
      </c>
      <c r="BE647">
        <v>3.42</v>
      </c>
      <c r="BF647">
        <v>3.98</v>
      </c>
      <c r="BG647" t="s">
        <v>17</v>
      </c>
    </row>
    <row r="648" spans="1:59" x14ac:dyDescent="0.25">
      <c r="A648" t="s">
        <v>190</v>
      </c>
      <c r="B648">
        <v>916</v>
      </c>
      <c r="C648" t="s">
        <v>191</v>
      </c>
      <c r="D648" t="s">
        <v>15</v>
      </c>
      <c r="E648" t="s">
        <v>416</v>
      </c>
      <c r="AB648">
        <v>3731.4</v>
      </c>
      <c r="AC648">
        <v>3303.3</v>
      </c>
      <c r="AD648">
        <v>1472.7</v>
      </c>
      <c r="AE648">
        <v>486.8</v>
      </c>
      <c r="AF648">
        <v>105.5</v>
      </c>
      <c r="AG648">
        <v>89.3</v>
      </c>
      <c r="AH648">
        <v>24.4</v>
      </c>
      <c r="AI648">
        <v>7</v>
      </c>
      <c r="AJ648">
        <v>8.9</v>
      </c>
      <c r="AK648">
        <v>5.2</v>
      </c>
      <c r="AL648">
        <v>4.9000000000000004</v>
      </c>
      <c r="AM648">
        <v>4.9000000000000004</v>
      </c>
      <c r="AN648">
        <v>4.5999999999999996</v>
      </c>
      <c r="AO648">
        <v>7.46</v>
      </c>
      <c r="AP648">
        <v>9.83</v>
      </c>
      <c r="AQ648">
        <v>13.82</v>
      </c>
      <c r="AR648">
        <v>15.29</v>
      </c>
      <c r="AS648">
        <v>8.4</v>
      </c>
      <c r="AT648">
        <v>10.58</v>
      </c>
      <c r="AU648">
        <v>7.11</v>
      </c>
      <c r="AV648">
        <v>5.73</v>
      </c>
      <c r="AW648">
        <v>8.57</v>
      </c>
      <c r="AX648">
        <v>4.91</v>
      </c>
      <c r="AY648">
        <v>4.08</v>
      </c>
      <c r="AZ648">
        <v>11.59</v>
      </c>
      <c r="BA648">
        <v>0.75</v>
      </c>
      <c r="BB648">
        <v>0.56999999999999995</v>
      </c>
      <c r="BC648">
        <v>1.32</v>
      </c>
      <c r="BD648">
        <v>2.29</v>
      </c>
      <c r="BE648">
        <v>6.5</v>
      </c>
      <c r="BF648">
        <v>11.53</v>
      </c>
      <c r="BG648" t="s">
        <v>419</v>
      </c>
    </row>
    <row r="649" spans="1:59" x14ac:dyDescent="0.25">
      <c r="A649" t="s">
        <v>258</v>
      </c>
      <c r="B649">
        <v>548</v>
      </c>
      <c r="C649" t="s">
        <v>259</v>
      </c>
      <c r="D649" t="s">
        <v>15</v>
      </c>
      <c r="E649" t="s">
        <v>441</v>
      </c>
      <c r="AP649">
        <v>1.53</v>
      </c>
      <c r="AQ649">
        <v>1.51</v>
      </c>
      <c r="AR649">
        <v>2.62</v>
      </c>
      <c r="AS649">
        <v>1.58</v>
      </c>
      <c r="AT649">
        <v>1.35</v>
      </c>
      <c r="AU649">
        <v>1.88</v>
      </c>
      <c r="AV649">
        <v>1.35</v>
      </c>
      <c r="AW649">
        <v>1.36</v>
      </c>
      <c r="AX649">
        <v>2.2400000000000002</v>
      </c>
      <c r="AY649">
        <v>3.35</v>
      </c>
      <c r="AZ649">
        <v>2.73</v>
      </c>
      <c r="BA649">
        <v>1.79</v>
      </c>
      <c r="BB649">
        <v>0.55000000000000004</v>
      </c>
      <c r="BC649">
        <v>1.0900000000000001</v>
      </c>
      <c r="BD649">
        <v>0.95</v>
      </c>
      <c r="BE649">
        <v>0.44</v>
      </c>
      <c r="BF649">
        <v>1.55</v>
      </c>
      <c r="BG649" t="s">
        <v>442</v>
      </c>
    </row>
    <row r="650" spans="1:59" x14ac:dyDescent="0.25">
      <c r="A650" t="s">
        <v>321</v>
      </c>
      <c r="B650">
        <v>253</v>
      </c>
      <c r="C650" t="s">
        <v>322</v>
      </c>
      <c r="D650" t="s">
        <v>15</v>
      </c>
      <c r="E650" t="s">
        <v>425</v>
      </c>
      <c r="F650">
        <v>4.9000000000000004</v>
      </c>
      <c r="G650">
        <v>0.2</v>
      </c>
      <c r="H650">
        <v>1.1000000000000001</v>
      </c>
      <c r="I650">
        <v>7.5</v>
      </c>
      <c r="J650">
        <v>17.3</v>
      </c>
      <c r="K650">
        <v>20.5</v>
      </c>
      <c r="L650">
        <v>7</v>
      </c>
      <c r="M650">
        <v>8.6999999999999993</v>
      </c>
      <c r="N650">
        <v>10.7</v>
      </c>
      <c r="O650">
        <v>14.7</v>
      </c>
      <c r="P650">
        <v>19.7</v>
      </c>
      <c r="Q650">
        <v>17.7</v>
      </c>
      <c r="R650">
        <v>10.7</v>
      </c>
      <c r="S650">
        <v>13.4</v>
      </c>
      <c r="T650">
        <v>14.1</v>
      </c>
      <c r="U650">
        <v>18.899999999999999</v>
      </c>
      <c r="V650">
        <v>31.8</v>
      </c>
      <c r="W650">
        <v>25.4</v>
      </c>
      <c r="X650">
        <v>29.4</v>
      </c>
      <c r="Y650">
        <v>26.9</v>
      </c>
      <c r="Z650">
        <v>25.9</v>
      </c>
      <c r="AA650">
        <v>17.899999999999999</v>
      </c>
      <c r="AB650">
        <v>12.8</v>
      </c>
      <c r="AC650">
        <v>5.6</v>
      </c>
      <c r="AD650">
        <v>5.6</v>
      </c>
      <c r="AE650">
        <v>2.8</v>
      </c>
      <c r="AF650">
        <v>14.4</v>
      </c>
      <c r="AG650">
        <v>4.2</v>
      </c>
      <c r="AH650">
        <v>1.6</v>
      </c>
      <c r="AI650">
        <v>-1.5</v>
      </c>
      <c r="AJ650">
        <v>0.3</v>
      </c>
      <c r="AK650">
        <v>4.5999999999999996</v>
      </c>
      <c r="AL650">
        <v>1.9</v>
      </c>
      <c r="AM650">
        <v>1.9</v>
      </c>
      <c r="AN650">
        <v>6.3</v>
      </c>
      <c r="AO650">
        <v>6.2</v>
      </c>
      <c r="AP650">
        <v>3.1</v>
      </c>
      <c r="AQ650">
        <v>6.3</v>
      </c>
      <c r="AR650">
        <v>12.1</v>
      </c>
      <c r="AS650">
        <v>-4.3</v>
      </c>
      <c r="AT650">
        <v>1.02</v>
      </c>
      <c r="AU650">
        <v>6.94</v>
      </c>
      <c r="AV650">
        <v>0.3</v>
      </c>
      <c r="AW650">
        <v>2.39</v>
      </c>
      <c r="AX650">
        <v>3.19</v>
      </c>
      <c r="AY650">
        <v>1.37</v>
      </c>
      <c r="AZ650">
        <v>-0.56000000000000005</v>
      </c>
      <c r="BA650">
        <v>0.16</v>
      </c>
      <c r="BB650">
        <v>0.53</v>
      </c>
      <c r="BC650">
        <v>1.1599999999999999</v>
      </c>
      <c r="BD650">
        <v>1.58</v>
      </c>
      <c r="BE650">
        <v>2.27</v>
      </c>
      <c r="BF650">
        <v>12.17</v>
      </c>
      <c r="BG650" t="s">
        <v>426</v>
      </c>
    </row>
    <row r="651" spans="1:59" x14ac:dyDescent="0.25">
      <c r="A651" t="s">
        <v>349</v>
      </c>
      <c r="B651">
        <v>578</v>
      </c>
      <c r="C651" t="s">
        <v>350</v>
      </c>
      <c r="D651" t="s">
        <v>15</v>
      </c>
      <c r="E651" t="s">
        <v>441</v>
      </c>
      <c r="V651">
        <v>3.72</v>
      </c>
      <c r="W651">
        <v>3.16</v>
      </c>
      <c r="X651">
        <v>3.57</v>
      </c>
      <c r="Y651">
        <v>4.08</v>
      </c>
      <c r="Z651">
        <v>4.83</v>
      </c>
      <c r="AA651">
        <v>4.82</v>
      </c>
      <c r="AB651">
        <v>4.4000000000000004</v>
      </c>
      <c r="AC651">
        <v>4.53</v>
      </c>
      <c r="AD651">
        <v>4.1100000000000003</v>
      </c>
      <c r="AE651">
        <v>4.17</v>
      </c>
      <c r="AF651">
        <v>3.66</v>
      </c>
      <c r="AG651">
        <v>4.1900000000000004</v>
      </c>
      <c r="AH651">
        <v>6.93</v>
      </c>
      <c r="AI651">
        <v>1.68</v>
      </c>
      <c r="AJ651">
        <v>1.1100000000000001</v>
      </c>
      <c r="AK651">
        <v>1.76</v>
      </c>
      <c r="AL651">
        <v>0.44</v>
      </c>
      <c r="AM651">
        <v>-0.27</v>
      </c>
      <c r="AN651">
        <v>0.27</v>
      </c>
      <c r="AO651">
        <v>1.61</v>
      </c>
      <c r="AP651">
        <v>2.4</v>
      </c>
      <c r="AQ651">
        <v>0.8</v>
      </c>
      <c r="AR651">
        <v>0.04</v>
      </c>
      <c r="AS651">
        <v>-1.0900000000000001</v>
      </c>
      <c r="AT651">
        <v>0.82</v>
      </c>
      <c r="AU651">
        <v>0.55000000000000004</v>
      </c>
      <c r="AV651">
        <v>0.86</v>
      </c>
      <c r="AW651">
        <v>0.82</v>
      </c>
      <c r="AX651">
        <v>0.64</v>
      </c>
      <c r="AY651">
        <v>0.89</v>
      </c>
      <c r="AZ651">
        <v>0.69</v>
      </c>
      <c r="BA651">
        <v>0.33</v>
      </c>
      <c r="BB651">
        <v>0.53</v>
      </c>
      <c r="BC651">
        <v>0.36</v>
      </c>
      <c r="BD651">
        <v>7.0000000000000007E-2</v>
      </c>
      <c r="BE651">
        <v>0</v>
      </c>
      <c r="BF651">
        <v>0.54</v>
      </c>
      <c r="BG651" t="s">
        <v>442</v>
      </c>
    </row>
    <row r="652" spans="1:59" x14ac:dyDescent="0.25">
      <c r="A652" t="s">
        <v>252</v>
      </c>
      <c r="B652">
        <v>682</v>
      </c>
      <c r="C652" t="s">
        <v>253</v>
      </c>
      <c r="D652" t="s">
        <v>15</v>
      </c>
      <c r="E652" t="s">
        <v>416</v>
      </c>
      <c r="F652">
        <v>-0.8</v>
      </c>
      <c r="G652">
        <v>9.6</v>
      </c>
      <c r="H652">
        <v>9.3000000000000007</v>
      </c>
      <c r="I652">
        <v>3.4</v>
      </c>
      <c r="J652">
        <v>8.8000000000000007</v>
      </c>
      <c r="L652">
        <v>12.1</v>
      </c>
      <c r="M652">
        <v>12</v>
      </c>
      <c r="N652">
        <v>4.7</v>
      </c>
      <c r="S652">
        <v>-7.4</v>
      </c>
      <c r="T652">
        <v>11.3</v>
      </c>
      <c r="AN652">
        <v>9.93</v>
      </c>
      <c r="AO652">
        <v>9.31</v>
      </c>
      <c r="AP652">
        <v>7.7</v>
      </c>
      <c r="AQ652">
        <v>8.4499999999999993</v>
      </c>
      <c r="AR652">
        <v>7.85</v>
      </c>
      <c r="AS652">
        <v>-2.89</v>
      </c>
      <c r="AT652">
        <v>4.12</v>
      </c>
      <c r="AU652">
        <v>4.0599999999999996</v>
      </c>
      <c r="AV652">
        <v>3.37</v>
      </c>
      <c r="AW652">
        <v>3.86</v>
      </c>
      <c r="AX652">
        <v>1.7</v>
      </c>
      <c r="AY652">
        <v>3.96</v>
      </c>
      <c r="AZ652">
        <v>-0.13</v>
      </c>
      <c r="BA652">
        <v>-0.68</v>
      </c>
      <c r="BB652">
        <v>0.51</v>
      </c>
      <c r="BC652">
        <v>-0.13</v>
      </c>
      <c r="BD652">
        <v>0.7</v>
      </c>
      <c r="BE652">
        <v>2.3199999999999998</v>
      </c>
      <c r="BF652">
        <v>2.42</v>
      </c>
      <c r="BG652" t="s">
        <v>419</v>
      </c>
    </row>
    <row r="653" spans="1:59" x14ac:dyDescent="0.25">
      <c r="A653" t="s">
        <v>172</v>
      </c>
      <c r="B653">
        <v>178</v>
      </c>
      <c r="C653" t="s">
        <v>173</v>
      </c>
      <c r="D653" t="s">
        <v>15</v>
      </c>
      <c r="E653" t="s">
        <v>16</v>
      </c>
      <c r="F653">
        <v>8.2100000000000009</v>
      </c>
      <c r="G653">
        <v>8.9600000000000009</v>
      </c>
      <c r="H653">
        <v>8.61</v>
      </c>
      <c r="I653">
        <v>11.41</v>
      </c>
      <c r="J653">
        <v>16.98</v>
      </c>
      <c r="K653">
        <v>20.88</v>
      </c>
      <c r="L653">
        <v>17.989999999999998</v>
      </c>
      <c r="M653">
        <v>13.47</v>
      </c>
      <c r="N653">
        <v>7.71</v>
      </c>
      <c r="O653">
        <v>13.3</v>
      </c>
      <c r="P653">
        <v>18.149999999999999</v>
      </c>
      <c r="Q653">
        <v>20.37</v>
      </c>
      <c r="R653">
        <v>17.149999999999999</v>
      </c>
      <c r="S653">
        <v>10.45</v>
      </c>
      <c r="T653">
        <v>8.65</v>
      </c>
      <c r="U653">
        <v>5.4</v>
      </c>
      <c r="V653">
        <v>3.83</v>
      </c>
      <c r="W653">
        <v>3.16</v>
      </c>
      <c r="X653">
        <v>2.13</v>
      </c>
      <c r="Y653">
        <v>4.09</v>
      </c>
      <c r="Z653">
        <v>3.32</v>
      </c>
      <c r="AA653">
        <v>3.21</v>
      </c>
      <c r="AB653">
        <v>3.07</v>
      </c>
      <c r="AC653">
        <v>1.47</v>
      </c>
      <c r="AD653">
        <v>2.31</v>
      </c>
      <c r="AE653">
        <v>2.52</v>
      </c>
      <c r="AF653">
        <v>1.75</v>
      </c>
      <c r="AG653">
        <v>1.53</v>
      </c>
      <c r="AH653">
        <v>2.42</v>
      </c>
      <c r="AI653">
        <v>1.63</v>
      </c>
      <c r="AJ653">
        <v>5.59</v>
      </c>
      <c r="AK653">
        <v>4.87</v>
      </c>
      <c r="AL653">
        <v>4.6100000000000003</v>
      </c>
      <c r="AM653">
        <v>3.49</v>
      </c>
      <c r="AN653">
        <v>2.2000000000000002</v>
      </c>
      <c r="AO653">
        <v>2.4300000000000002</v>
      </c>
      <c r="AP653">
        <v>3.93</v>
      </c>
      <c r="AQ653">
        <v>4.9000000000000004</v>
      </c>
      <c r="AR653">
        <v>4.0599999999999996</v>
      </c>
      <c r="AS653">
        <v>-4.4800000000000004</v>
      </c>
      <c r="AT653">
        <v>-0.92</v>
      </c>
      <c r="AU653">
        <v>2.56</v>
      </c>
      <c r="AV653">
        <v>1.7</v>
      </c>
      <c r="AW653">
        <v>0.51</v>
      </c>
      <c r="AX653">
        <v>0.18</v>
      </c>
      <c r="AY653">
        <v>-0.28999999999999998</v>
      </c>
      <c r="AZ653">
        <v>0.01</v>
      </c>
      <c r="BA653">
        <v>0.25</v>
      </c>
      <c r="BB653">
        <v>0.49</v>
      </c>
      <c r="BC653">
        <v>0.88</v>
      </c>
      <c r="BD653">
        <v>-0.33</v>
      </c>
      <c r="BE653">
        <v>2.36</v>
      </c>
      <c r="BF653">
        <v>7.8</v>
      </c>
      <c r="BG653" t="s">
        <v>17</v>
      </c>
    </row>
    <row r="654" spans="1:59" x14ac:dyDescent="0.25">
      <c r="A654" t="s">
        <v>278</v>
      </c>
      <c r="B654">
        <v>449</v>
      </c>
      <c r="C654" t="s">
        <v>279</v>
      </c>
      <c r="D654" t="s">
        <v>15</v>
      </c>
      <c r="E654" t="s">
        <v>416</v>
      </c>
      <c r="AA654">
        <v>3.8</v>
      </c>
      <c r="AB654">
        <v>0.4</v>
      </c>
      <c r="AC654">
        <v>-0.5</v>
      </c>
      <c r="AD654">
        <v>0.6</v>
      </c>
      <c r="AE654">
        <v>0.6</v>
      </c>
      <c r="AF654">
        <v>0</v>
      </c>
      <c r="AG654">
        <v>0.1</v>
      </c>
      <c r="AH654">
        <v>0</v>
      </c>
      <c r="AI654">
        <v>-0.1</v>
      </c>
      <c r="AJ654">
        <v>0</v>
      </c>
      <c r="AK654">
        <v>0</v>
      </c>
      <c r="AL654">
        <v>0</v>
      </c>
      <c r="AM654">
        <v>0.1</v>
      </c>
      <c r="AN654">
        <v>0.3</v>
      </c>
      <c r="AP654">
        <v>0.4</v>
      </c>
      <c r="AQ654">
        <v>5.87</v>
      </c>
      <c r="AR654">
        <v>12.64</v>
      </c>
      <c r="AS654">
        <v>8.9</v>
      </c>
      <c r="AT654">
        <v>3.78</v>
      </c>
      <c r="AU654">
        <v>3</v>
      </c>
      <c r="AV654">
        <v>2.12</v>
      </c>
      <c r="AW654">
        <v>0.52</v>
      </c>
      <c r="AX654">
        <v>1</v>
      </c>
      <c r="AY654">
        <v>0.42</v>
      </c>
      <c r="AZ654">
        <v>0.73</v>
      </c>
      <c r="BA654">
        <v>1.64</v>
      </c>
      <c r="BB654">
        <v>0.49</v>
      </c>
      <c r="BC654">
        <v>-0.12</v>
      </c>
      <c r="BD654">
        <v>-0.55000000000000004</v>
      </c>
      <c r="BE654">
        <v>0.42</v>
      </c>
      <c r="BF654">
        <v>1.2</v>
      </c>
      <c r="BG654" t="s">
        <v>419</v>
      </c>
    </row>
    <row r="655" spans="1:59" x14ac:dyDescent="0.25">
      <c r="A655" t="s">
        <v>108</v>
      </c>
      <c r="B655">
        <v>321</v>
      </c>
      <c r="C655" t="s">
        <v>109</v>
      </c>
      <c r="D655" t="s">
        <v>15</v>
      </c>
      <c r="E655" t="s">
        <v>416</v>
      </c>
      <c r="F655">
        <v>8.4</v>
      </c>
      <c r="G655">
        <v>1.6</v>
      </c>
      <c r="H655">
        <v>3.3</v>
      </c>
      <c r="I655">
        <v>7.3</v>
      </c>
      <c r="J655">
        <v>35.299999999999997</v>
      </c>
      <c r="K655">
        <v>9.4</v>
      </c>
      <c r="L655">
        <v>5.0999999999999996</v>
      </c>
      <c r="M655">
        <v>5.0999999999999996</v>
      </c>
      <c r="N655">
        <v>22.3</v>
      </c>
      <c r="O655">
        <v>23.8</v>
      </c>
      <c r="P655">
        <v>54.7</v>
      </c>
      <c r="Q655">
        <v>6.9</v>
      </c>
      <c r="R655">
        <v>4.0999999999999996</v>
      </c>
      <c r="S655">
        <v>-1.2</v>
      </c>
      <c r="T655">
        <v>-2.6</v>
      </c>
      <c r="U655">
        <v>0.4</v>
      </c>
      <c r="V655">
        <v>0.6</v>
      </c>
      <c r="W655">
        <v>2</v>
      </c>
      <c r="X655">
        <v>2.1</v>
      </c>
      <c r="Y655">
        <v>7.6</v>
      </c>
      <c r="Z655">
        <v>2.4</v>
      </c>
      <c r="AA655">
        <v>5.6</v>
      </c>
      <c r="AB655">
        <v>0.4</v>
      </c>
      <c r="AC655">
        <v>1.7</v>
      </c>
      <c r="AL655">
        <v>3.7</v>
      </c>
      <c r="AM655">
        <v>11.4</v>
      </c>
      <c r="AN655">
        <v>7.6</v>
      </c>
      <c r="AO655">
        <v>12.8</v>
      </c>
      <c r="AP655">
        <v>6.9</v>
      </c>
      <c r="AQ655">
        <v>5.4</v>
      </c>
      <c r="AR655">
        <v>10</v>
      </c>
      <c r="AS655">
        <v>-23.2</v>
      </c>
      <c r="AT655">
        <v>-9.73</v>
      </c>
      <c r="AU655">
        <v>-7.0000000000000007E-2</v>
      </c>
      <c r="AV655">
        <v>1.03</v>
      </c>
      <c r="AW655">
        <v>-2.19</v>
      </c>
      <c r="AX655">
        <v>0.7</v>
      </c>
      <c r="AY655">
        <v>-3.27</v>
      </c>
      <c r="AZ655">
        <v>-0.39</v>
      </c>
      <c r="BA655">
        <v>1.35</v>
      </c>
      <c r="BB655">
        <v>0.47</v>
      </c>
      <c r="BC655">
        <v>2.83</v>
      </c>
      <c r="BD655">
        <v>-1.72</v>
      </c>
      <c r="BG655" t="s">
        <v>419</v>
      </c>
    </row>
    <row r="656" spans="1:59" x14ac:dyDescent="0.25">
      <c r="A656" t="s">
        <v>274</v>
      </c>
      <c r="B656">
        <v>836</v>
      </c>
      <c r="C656" t="s">
        <v>275</v>
      </c>
      <c r="D656" t="s">
        <v>15</v>
      </c>
      <c r="E656" t="s">
        <v>16</v>
      </c>
      <c r="AO656">
        <v>8.66</v>
      </c>
      <c r="AP656">
        <v>19.3</v>
      </c>
      <c r="AQ656">
        <v>5.6</v>
      </c>
      <c r="AR656">
        <v>1.03</v>
      </c>
      <c r="AS656">
        <v>22.42</v>
      </c>
      <c r="AT656">
        <v>-1.97</v>
      </c>
      <c r="AU656">
        <v>-3.37</v>
      </c>
      <c r="AV656">
        <v>0.26</v>
      </c>
      <c r="AW656">
        <v>-1.1100000000000001</v>
      </c>
      <c r="AX656">
        <v>0.28000000000000003</v>
      </c>
      <c r="AY656">
        <v>9.7799999999999994</v>
      </c>
      <c r="AZ656">
        <v>8.15</v>
      </c>
      <c r="BA656">
        <v>5.08</v>
      </c>
      <c r="BB656">
        <v>0.46</v>
      </c>
      <c r="BC656">
        <v>4.3</v>
      </c>
      <c r="BD656">
        <v>0.89</v>
      </c>
      <c r="BE656">
        <v>1.2</v>
      </c>
      <c r="BF656">
        <v>2</v>
      </c>
      <c r="BG656" t="s">
        <v>17</v>
      </c>
    </row>
    <row r="657" spans="1:59" x14ac:dyDescent="0.25">
      <c r="A657" t="s">
        <v>314</v>
      </c>
      <c r="B657">
        <v>722</v>
      </c>
      <c r="C657" t="s">
        <v>315</v>
      </c>
      <c r="D657" t="s">
        <v>15</v>
      </c>
      <c r="E657" t="s">
        <v>16</v>
      </c>
      <c r="F657">
        <v>2.81</v>
      </c>
      <c r="G657">
        <v>3.88</v>
      </c>
      <c r="H657">
        <v>6.15</v>
      </c>
      <c r="I657">
        <v>11.29</v>
      </c>
      <c r="J657">
        <v>16.600000000000001</v>
      </c>
      <c r="K657">
        <v>31.65</v>
      </c>
      <c r="L657">
        <v>1.08</v>
      </c>
      <c r="M657">
        <v>11.34</v>
      </c>
      <c r="N657">
        <v>3.42</v>
      </c>
      <c r="O657">
        <v>9.65</v>
      </c>
      <c r="P657">
        <v>8.84</v>
      </c>
      <c r="Q657">
        <v>5.78</v>
      </c>
      <c r="R657">
        <v>17.38</v>
      </c>
      <c r="S657">
        <v>11.71</v>
      </c>
      <c r="T657">
        <v>11.74</v>
      </c>
      <c r="U657">
        <v>13.04</v>
      </c>
      <c r="V657">
        <v>6.12</v>
      </c>
      <c r="W657">
        <v>-4.13</v>
      </c>
      <c r="X657">
        <v>-1.82</v>
      </c>
      <c r="Y657">
        <v>0.45</v>
      </c>
      <c r="Z657">
        <v>0.32</v>
      </c>
      <c r="AA657">
        <v>-1.75</v>
      </c>
      <c r="AB657">
        <v>-0.01</v>
      </c>
      <c r="AC657">
        <v>-0.74</v>
      </c>
      <c r="AD657">
        <v>32.1</v>
      </c>
      <c r="AE657">
        <v>8.08</v>
      </c>
      <c r="AF657">
        <v>2.84</v>
      </c>
      <c r="AG657">
        <v>1.78</v>
      </c>
      <c r="AH657">
        <v>0.99</v>
      </c>
      <c r="AI657">
        <v>0.82</v>
      </c>
      <c r="AJ657">
        <v>0.75</v>
      </c>
      <c r="AK657">
        <v>3.05</v>
      </c>
      <c r="AL657">
        <v>2.4</v>
      </c>
      <c r="AM657">
        <v>-0.05</v>
      </c>
      <c r="AN657">
        <v>0.51</v>
      </c>
      <c r="AO657">
        <v>1.71</v>
      </c>
      <c r="AP657">
        <v>2.11</v>
      </c>
      <c r="AQ657">
        <v>5.86</v>
      </c>
      <c r="AR657">
        <v>6.34</v>
      </c>
      <c r="AS657">
        <v>-2.25</v>
      </c>
      <c r="AT657">
        <v>1.23</v>
      </c>
      <c r="AU657">
        <v>3.4</v>
      </c>
      <c r="AV657">
        <v>1.42</v>
      </c>
      <c r="AW657">
        <v>0.71</v>
      </c>
      <c r="AX657">
        <v>-1.08</v>
      </c>
      <c r="AY657">
        <v>0.13</v>
      </c>
      <c r="AZ657">
        <v>0.84</v>
      </c>
      <c r="BA657">
        <v>1.32</v>
      </c>
      <c r="BB657">
        <v>0.46</v>
      </c>
      <c r="BC657">
        <v>1.02</v>
      </c>
      <c r="BD657">
        <v>2.5499999999999998</v>
      </c>
      <c r="BE657">
        <v>2.1800000000000002</v>
      </c>
      <c r="BF657">
        <v>9.69</v>
      </c>
      <c r="BG657" t="s">
        <v>17</v>
      </c>
    </row>
    <row r="658" spans="1:59" x14ac:dyDescent="0.25">
      <c r="A658" t="s">
        <v>316</v>
      </c>
      <c r="B658">
        <v>576</v>
      </c>
      <c r="C658" t="s">
        <v>0</v>
      </c>
      <c r="D658" t="s">
        <v>15</v>
      </c>
      <c r="E658" t="s">
        <v>16</v>
      </c>
      <c r="F658">
        <v>0.46</v>
      </c>
      <c r="G658">
        <v>1.89</v>
      </c>
      <c r="H658">
        <v>2.14</v>
      </c>
      <c r="I658">
        <v>19.62</v>
      </c>
      <c r="J658">
        <v>22.35</v>
      </c>
      <c r="K658">
        <v>2.56</v>
      </c>
      <c r="L658">
        <v>-1.9</v>
      </c>
      <c r="M658">
        <v>3.18</v>
      </c>
      <c r="N658">
        <v>4.07</v>
      </c>
      <c r="O658">
        <v>4.01</v>
      </c>
      <c r="P658">
        <v>8.56</v>
      </c>
      <c r="Q658">
        <v>8.1999999999999993</v>
      </c>
      <c r="R658">
        <v>3.92</v>
      </c>
      <c r="S658">
        <v>1.03</v>
      </c>
      <c r="T658">
        <v>2.6</v>
      </c>
      <c r="U658">
        <v>0.48</v>
      </c>
      <c r="V658">
        <v>-1.38</v>
      </c>
      <c r="W658">
        <v>0.48</v>
      </c>
      <c r="X658">
        <v>1.53</v>
      </c>
      <c r="Y658">
        <v>2.2999999999999998</v>
      </c>
      <c r="Z658">
        <v>3.45</v>
      </c>
      <c r="AA658">
        <v>3.44</v>
      </c>
      <c r="AB658">
        <v>2.2400000000000002</v>
      </c>
      <c r="AC658">
        <v>2.29</v>
      </c>
      <c r="AD658">
        <v>3.1</v>
      </c>
      <c r="AE658">
        <v>1.72</v>
      </c>
      <c r="AF658">
        <v>1.38</v>
      </c>
      <c r="AG658">
        <v>2.02</v>
      </c>
      <c r="AH658">
        <v>-0.27</v>
      </c>
      <c r="AI658">
        <v>0.02</v>
      </c>
      <c r="AJ658">
        <v>1.35</v>
      </c>
      <c r="AK658">
        <v>1.01</v>
      </c>
      <c r="AL658">
        <v>-0.39</v>
      </c>
      <c r="AM658">
        <v>0.49</v>
      </c>
      <c r="AN658">
        <v>1.67</v>
      </c>
      <c r="AO658">
        <v>0.47</v>
      </c>
      <c r="AP658">
        <v>0.96</v>
      </c>
      <c r="AQ658">
        <v>2.11</v>
      </c>
      <c r="AR658">
        <v>6.62</v>
      </c>
      <c r="AS658">
        <v>0.59</v>
      </c>
      <c r="AT658">
        <v>2.82</v>
      </c>
      <c r="AU658">
        <v>5.24</v>
      </c>
      <c r="AV658">
        <v>4.58</v>
      </c>
      <c r="AW658">
        <v>2.36</v>
      </c>
      <c r="AX658">
        <v>1.03</v>
      </c>
      <c r="AY658">
        <v>-0.52</v>
      </c>
      <c r="AZ658">
        <v>-0.54</v>
      </c>
      <c r="BA658">
        <v>0.57999999999999996</v>
      </c>
      <c r="BB658">
        <v>0.45</v>
      </c>
      <c r="BC658">
        <v>0.56000000000000005</v>
      </c>
      <c r="BD658">
        <v>-0.18</v>
      </c>
      <c r="BE658">
        <v>2.2999999999999998</v>
      </c>
      <c r="BF658">
        <v>6.02</v>
      </c>
      <c r="BG658" t="s">
        <v>17</v>
      </c>
    </row>
    <row r="659" spans="1:59" x14ac:dyDescent="0.25">
      <c r="A659" t="s">
        <v>95</v>
      </c>
      <c r="B659">
        <v>624</v>
      </c>
      <c r="C659" t="s">
        <v>96</v>
      </c>
      <c r="D659" t="s">
        <v>15</v>
      </c>
      <c r="E659" t="s">
        <v>425</v>
      </c>
      <c r="F659">
        <v>9.5</v>
      </c>
      <c r="G659">
        <v>21</v>
      </c>
      <c r="H659">
        <v>12.2</v>
      </c>
      <c r="I659">
        <v>14.1</v>
      </c>
      <c r="J659">
        <v>52.6</v>
      </c>
      <c r="K659">
        <v>27.2</v>
      </c>
      <c r="L659">
        <v>1.2</v>
      </c>
      <c r="M659">
        <v>12.4</v>
      </c>
      <c r="N659">
        <v>27.4</v>
      </c>
      <c r="T659">
        <v>12</v>
      </c>
      <c r="U659">
        <v>-1.1000000000000001</v>
      </c>
      <c r="V659">
        <v>13</v>
      </c>
      <c r="W659">
        <v>4.3</v>
      </c>
      <c r="X659">
        <v>3.1</v>
      </c>
      <c r="Y659">
        <v>9.1</v>
      </c>
      <c r="Z659">
        <v>12</v>
      </c>
      <c r="AA659">
        <v>9.4</v>
      </c>
      <c r="AB659">
        <v>8.6999999999999993</v>
      </c>
      <c r="AC659">
        <v>3.7</v>
      </c>
      <c r="AD659">
        <v>1.9</v>
      </c>
      <c r="AE659">
        <v>11.4</v>
      </c>
      <c r="AF659">
        <v>5.5</v>
      </c>
      <c r="AG659">
        <v>10.1</v>
      </c>
      <c r="AH659">
        <v>4.5999999999999996</v>
      </c>
      <c r="AI659">
        <v>3.5</v>
      </c>
      <c r="AJ659">
        <v>-1.7</v>
      </c>
      <c r="AK659">
        <v>5.3</v>
      </c>
      <c r="AL659">
        <v>0.62</v>
      </c>
      <c r="AM659">
        <v>-0.15</v>
      </c>
      <c r="AN659">
        <v>-3.27</v>
      </c>
      <c r="AO659">
        <v>-0.08</v>
      </c>
      <c r="AP659">
        <v>6.47</v>
      </c>
      <c r="AQ659">
        <v>5.03</v>
      </c>
      <c r="AR659">
        <v>9.08</v>
      </c>
      <c r="AS659">
        <v>2.08</v>
      </c>
      <c r="AT659">
        <v>2.2000000000000002</v>
      </c>
      <c r="AU659">
        <v>5.21</v>
      </c>
      <c r="AV659">
        <v>2.64</v>
      </c>
      <c r="AW659">
        <v>0.73</v>
      </c>
      <c r="AX659">
        <v>-1.17</v>
      </c>
      <c r="AY659">
        <v>1.45</v>
      </c>
      <c r="AZ659">
        <v>0.14000000000000001</v>
      </c>
      <c r="BA659">
        <v>-0.18</v>
      </c>
      <c r="BB659">
        <v>0.45</v>
      </c>
      <c r="BC659">
        <v>1.39</v>
      </c>
      <c r="BD659">
        <v>3.67</v>
      </c>
      <c r="BE659">
        <v>0.56000000000000005</v>
      </c>
      <c r="BF659">
        <v>12.7</v>
      </c>
      <c r="BG659" t="s">
        <v>426</v>
      </c>
    </row>
    <row r="660" spans="1:59" x14ac:dyDescent="0.25">
      <c r="A660" t="s">
        <v>83</v>
      </c>
      <c r="B660">
        <v>662</v>
      </c>
      <c r="C660" t="s">
        <v>84</v>
      </c>
      <c r="D660" t="s">
        <v>15</v>
      </c>
      <c r="E660" t="s">
        <v>16</v>
      </c>
      <c r="F660">
        <v>8.2100000000000009</v>
      </c>
      <c r="G660">
        <v>-1</v>
      </c>
      <c r="H660">
        <v>0.51</v>
      </c>
      <c r="I660">
        <v>11</v>
      </c>
      <c r="J660">
        <v>17.55</v>
      </c>
      <c r="K660">
        <v>11.45</v>
      </c>
      <c r="L660">
        <v>12.01</v>
      </c>
      <c r="M660">
        <v>27.51</v>
      </c>
      <c r="N660">
        <v>13.12</v>
      </c>
      <c r="O660">
        <v>16.32</v>
      </c>
      <c r="P660">
        <v>14.81</v>
      </c>
      <c r="Q660">
        <v>8.85</v>
      </c>
      <c r="R660">
        <v>7.45</v>
      </c>
      <c r="S660">
        <v>5.75</v>
      </c>
      <c r="T660">
        <v>4.2699999999999996</v>
      </c>
      <c r="U660">
        <v>1.9</v>
      </c>
      <c r="V660">
        <v>9.65</v>
      </c>
      <c r="W660">
        <v>6.94</v>
      </c>
      <c r="X660">
        <v>6.87</v>
      </c>
      <c r="Y660">
        <v>1.1499999999999999</v>
      </c>
      <c r="Z660">
        <v>-0.85</v>
      </c>
      <c r="AA660">
        <v>1.64</v>
      </c>
      <c r="AB660">
        <v>4.29</v>
      </c>
      <c r="AC660">
        <v>2.15</v>
      </c>
      <c r="AD660">
        <v>26.16</v>
      </c>
      <c r="AE660">
        <v>14.23</v>
      </c>
      <c r="AF660">
        <v>2.4300000000000002</v>
      </c>
      <c r="AG660">
        <v>4.0199999999999996</v>
      </c>
      <c r="AH660">
        <v>4.7</v>
      </c>
      <c r="AI660">
        <v>0.81</v>
      </c>
      <c r="AJ660">
        <v>2.4500000000000002</v>
      </c>
      <c r="AK660">
        <v>4.33</v>
      </c>
      <c r="AL660">
        <v>3.09</v>
      </c>
      <c r="AM660">
        <v>3.32</v>
      </c>
      <c r="AN660">
        <v>1.44</v>
      </c>
      <c r="AO660">
        <v>3.88</v>
      </c>
      <c r="AP660">
        <v>2.4700000000000002</v>
      </c>
      <c r="AQ660">
        <v>1.9</v>
      </c>
      <c r="AR660">
        <v>6.31</v>
      </c>
      <c r="AS660">
        <v>0.82</v>
      </c>
      <c r="AT660">
        <v>1.44</v>
      </c>
      <c r="AU660">
        <v>4.91</v>
      </c>
      <c r="AV660">
        <v>1.3</v>
      </c>
      <c r="AW660">
        <v>2.58</v>
      </c>
      <c r="AX660">
        <v>0.47</v>
      </c>
      <c r="AY660">
        <v>1.25</v>
      </c>
      <c r="AZ660">
        <v>0.71</v>
      </c>
      <c r="BA660">
        <v>0.69</v>
      </c>
      <c r="BB660">
        <v>0.43</v>
      </c>
      <c r="BC660">
        <v>0.81</v>
      </c>
      <c r="BD660">
        <v>2.4300000000000002</v>
      </c>
      <c r="BE660">
        <v>4.09</v>
      </c>
      <c r="BF660">
        <v>5.28</v>
      </c>
      <c r="BG660" t="s">
        <v>17</v>
      </c>
    </row>
    <row r="661" spans="1:59" x14ac:dyDescent="0.25">
      <c r="A661" t="s">
        <v>54</v>
      </c>
      <c r="B661">
        <v>963</v>
      </c>
      <c r="C661" t="s">
        <v>55</v>
      </c>
      <c r="D661" t="s">
        <v>15</v>
      </c>
      <c r="E661" t="s">
        <v>425</v>
      </c>
      <c r="AO661">
        <v>2.81</v>
      </c>
      <c r="AP661">
        <v>8.26</v>
      </c>
      <c r="AQ661">
        <v>2.88</v>
      </c>
      <c r="AR661">
        <v>11.63</v>
      </c>
      <c r="AS661">
        <v>0.02</v>
      </c>
      <c r="AT661">
        <v>-0.06</v>
      </c>
      <c r="AU661">
        <v>5.99</v>
      </c>
      <c r="AV661">
        <v>1.77</v>
      </c>
      <c r="AW661">
        <v>0.04</v>
      </c>
      <c r="AX661">
        <v>-2.7</v>
      </c>
      <c r="AY661">
        <v>-0.9</v>
      </c>
      <c r="AZ661">
        <v>-1.05</v>
      </c>
      <c r="BA661">
        <v>0.98</v>
      </c>
      <c r="BB661">
        <v>0.42</v>
      </c>
      <c r="BC661">
        <v>1.0900000000000001</v>
      </c>
      <c r="BD661">
        <v>1.02</v>
      </c>
      <c r="BE661">
        <v>3.54</v>
      </c>
      <c r="BF661">
        <v>20.78</v>
      </c>
      <c r="BG661" t="s">
        <v>426</v>
      </c>
    </row>
    <row r="662" spans="1:59" x14ac:dyDescent="0.25">
      <c r="A662" t="s">
        <v>246</v>
      </c>
      <c r="B662">
        <v>943</v>
      </c>
      <c r="C662" t="s">
        <v>247</v>
      </c>
      <c r="D662" t="s">
        <v>15</v>
      </c>
      <c r="E662" t="s">
        <v>425</v>
      </c>
      <c r="AT662">
        <v>0.81</v>
      </c>
      <c r="AU662">
        <v>4.0999999999999996</v>
      </c>
      <c r="AV662">
        <v>4.17</v>
      </c>
      <c r="AW662">
        <v>3.92</v>
      </c>
      <c r="AX662">
        <v>-1.43</v>
      </c>
      <c r="AY662">
        <v>2.93</v>
      </c>
      <c r="AZ662">
        <v>-0.82</v>
      </c>
      <c r="BA662">
        <v>1.73</v>
      </c>
      <c r="BB662">
        <v>0.41</v>
      </c>
      <c r="BC662">
        <v>3.13</v>
      </c>
      <c r="BD662">
        <v>1.62</v>
      </c>
      <c r="BE662">
        <v>3.54</v>
      </c>
      <c r="BF662">
        <v>21.58</v>
      </c>
      <c r="BG662" t="s">
        <v>426</v>
      </c>
    </row>
    <row r="663" spans="1:59" x14ac:dyDescent="0.25">
      <c r="A663" t="s">
        <v>349</v>
      </c>
      <c r="B663">
        <v>578</v>
      </c>
      <c r="C663" t="s">
        <v>350</v>
      </c>
      <c r="D663" t="s">
        <v>15</v>
      </c>
      <c r="E663" t="s">
        <v>425</v>
      </c>
      <c r="F663">
        <v>0.2</v>
      </c>
      <c r="G663">
        <v>0.6</v>
      </c>
      <c r="H663">
        <v>6.4</v>
      </c>
      <c r="I663">
        <v>14.4</v>
      </c>
      <c r="J663">
        <v>28.5</v>
      </c>
      <c r="K663">
        <v>4</v>
      </c>
      <c r="L663">
        <v>5.5</v>
      </c>
      <c r="M663">
        <v>9.3800000000000008</v>
      </c>
      <c r="N663">
        <v>8.68</v>
      </c>
      <c r="O663">
        <v>9.17</v>
      </c>
      <c r="P663">
        <v>19.47</v>
      </c>
      <c r="Q663">
        <v>10.78</v>
      </c>
      <c r="R663">
        <v>2.8</v>
      </c>
      <c r="S663">
        <v>4.95</v>
      </c>
      <c r="T663">
        <v>-1.17</v>
      </c>
      <c r="U663">
        <v>-2.4</v>
      </c>
      <c r="V663">
        <v>0.59</v>
      </c>
      <c r="W663">
        <v>2.1800000000000002</v>
      </c>
      <c r="X663">
        <v>5.14</v>
      </c>
      <c r="Y663">
        <v>8.35</v>
      </c>
      <c r="Z663">
        <v>7.82</v>
      </c>
      <c r="AA663">
        <v>7.07</v>
      </c>
      <c r="AB663">
        <v>4.46</v>
      </c>
      <c r="AC663">
        <v>2.23</v>
      </c>
      <c r="AD663">
        <v>6.88</v>
      </c>
      <c r="AE663">
        <v>8.1</v>
      </c>
      <c r="AF663">
        <v>8.89</v>
      </c>
      <c r="AG663">
        <v>6.97</v>
      </c>
      <c r="AH663">
        <v>9.3000000000000007</v>
      </c>
      <c r="AI663">
        <v>-0.83</v>
      </c>
      <c r="AJ663">
        <v>-1.1200000000000001</v>
      </c>
      <c r="AK663">
        <v>0.65</v>
      </c>
      <c r="AL663">
        <v>0.44</v>
      </c>
      <c r="AM663">
        <v>3.69</v>
      </c>
      <c r="AN663">
        <v>4.5199999999999996</v>
      </c>
      <c r="AO663">
        <v>4.95</v>
      </c>
      <c r="AP663">
        <v>4.5599999999999996</v>
      </c>
      <c r="AQ663">
        <v>4.04</v>
      </c>
      <c r="AR663">
        <v>11.59</v>
      </c>
      <c r="AS663">
        <v>4.4000000000000004</v>
      </c>
      <c r="AT663">
        <v>5.44</v>
      </c>
      <c r="AU663">
        <v>7.96</v>
      </c>
      <c r="AV663">
        <v>4.8499999999999996</v>
      </c>
      <c r="AW663">
        <v>3.41</v>
      </c>
      <c r="AX663">
        <v>3.94</v>
      </c>
      <c r="AY663">
        <v>1.1299999999999999</v>
      </c>
      <c r="AZ663">
        <v>1.61</v>
      </c>
      <c r="BA663">
        <v>0</v>
      </c>
      <c r="BB663">
        <v>0.41</v>
      </c>
      <c r="BC663">
        <v>2.31</v>
      </c>
      <c r="BD663">
        <v>1.23</v>
      </c>
      <c r="BE663">
        <v>-0.13</v>
      </c>
      <c r="BF663">
        <v>6.49</v>
      </c>
      <c r="BG663" t="s">
        <v>426</v>
      </c>
    </row>
    <row r="664" spans="1:59" x14ac:dyDescent="0.25">
      <c r="A664" t="s">
        <v>150</v>
      </c>
      <c r="B664">
        <v>174</v>
      </c>
      <c r="C664" t="s">
        <v>151</v>
      </c>
      <c r="D664" t="s">
        <v>15</v>
      </c>
      <c r="E664" t="s">
        <v>425</v>
      </c>
      <c r="F664">
        <v>7.67</v>
      </c>
      <c r="G664">
        <v>5.03</v>
      </c>
      <c r="H664">
        <v>3.73</v>
      </c>
      <c r="I664">
        <v>16.170000000000002</v>
      </c>
      <c r="J664">
        <v>33.479999999999997</v>
      </c>
      <c r="K664">
        <v>11.75</v>
      </c>
      <c r="L664">
        <v>13.78</v>
      </c>
      <c r="M664">
        <v>14.06</v>
      </c>
      <c r="N664">
        <v>14.27</v>
      </c>
      <c r="O664">
        <v>18.73</v>
      </c>
      <c r="P664">
        <v>27.6</v>
      </c>
      <c r="Q664">
        <v>30.07</v>
      </c>
      <c r="R664">
        <v>21.12</v>
      </c>
      <c r="S664">
        <v>18.04</v>
      </c>
      <c r="T664">
        <v>18.239999999999998</v>
      </c>
      <c r="U664">
        <v>19.46</v>
      </c>
      <c r="V664">
        <v>20.309999999999999</v>
      </c>
      <c r="W664">
        <v>12.62</v>
      </c>
      <c r="X664">
        <v>11.13</v>
      </c>
      <c r="Y664">
        <v>18.350000000000001</v>
      </c>
      <c r="Z664">
        <v>20.02</v>
      </c>
      <c r="AA664">
        <v>17.760000000000002</v>
      </c>
      <c r="AB664">
        <v>11.79</v>
      </c>
      <c r="AC664">
        <v>9.9</v>
      </c>
      <c r="AD664">
        <v>13.25</v>
      </c>
      <c r="AE664">
        <v>8.52</v>
      </c>
      <c r="AF664">
        <v>6.97</v>
      </c>
      <c r="AG664">
        <v>4.18</v>
      </c>
      <c r="AH664">
        <v>4.05</v>
      </c>
      <c r="AI664">
        <v>2.71</v>
      </c>
      <c r="AJ664">
        <v>1.89</v>
      </c>
      <c r="AK664">
        <v>5.13</v>
      </c>
      <c r="AL664">
        <v>5.33</v>
      </c>
      <c r="AM664">
        <v>4.9800000000000004</v>
      </c>
      <c r="AN664">
        <v>0.51</v>
      </c>
      <c r="AO664">
        <v>0.61</v>
      </c>
      <c r="AP664">
        <v>3.74</v>
      </c>
      <c r="AQ664">
        <v>3.24</v>
      </c>
      <c r="AR664">
        <v>5.36</v>
      </c>
      <c r="AS664">
        <v>1.91</v>
      </c>
      <c r="AT664">
        <v>0.06</v>
      </c>
      <c r="AU664">
        <v>3.11</v>
      </c>
      <c r="AV664">
        <v>1.51</v>
      </c>
      <c r="AW664">
        <v>0</v>
      </c>
      <c r="AX664">
        <v>-1.68</v>
      </c>
      <c r="AY664">
        <v>1.8</v>
      </c>
      <c r="AZ664">
        <v>-0.22</v>
      </c>
      <c r="BA664">
        <v>0.32</v>
      </c>
      <c r="BB664">
        <v>0.4</v>
      </c>
      <c r="BC664">
        <v>-4.7</v>
      </c>
      <c r="BD664">
        <v>1.36</v>
      </c>
      <c r="BE664">
        <v>1.36</v>
      </c>
      <c r="BF664">
        <v>11.41</v>
      </c>
      <c r="BG664" t="s">
        <v>426</v>
      </c>
    </row>
    <row r="665" spans="1:59" x14ac:dyDescent="0.25">
      <c r="A665" t="s">
        <v>349</v>
      </c>
      <c r="B665">
        <v>578</v>
      </c>
      <c r="C665" t="s">
        <v>350</v>
      </c>
      <c r="D665" t="s">
        <v>15</v>
      </c>
      <c r="E665" t="s">
        <v>462</v>
      </c>
      <c r="F665">
        <v>-0.46</v>
      </c>
      <c r="G665">
        <v>0.25</v>
      </c>
      <c r="H665">
        <v>7.84</v>
      </c>
      <c r="I665">
        <v>22.92</v>
      </c>
      <c r="J665">
        <v>28.86</v>
      </c>
      <c r="K665">
        <v>3.71</v>
      </c>
      <c r="L665">
        <v>3.94</v>
      </c>
      <c r="M665">
        <v>7.8</v>
      </c>
      <c r="N665">
        <v>7.46</v>
      </c>
      <c r="O665">
        <v>11.21</v>
      </c>
      <c r="P665">
        <v>20.11</v>
      </c>
      <c r="Q665">
        <v>9.52</v>
      </c>
      <c r="R665">
        <v>0.9</v>
      </c>
      <c r="S665">
        <v>2.06</v>
      </c>
      <c r="T665">
        <v>-3.09</v>
      </c>
      <c r="U665">
        <v>-0.02</v>
      </c>
      <c r="V665">
        <v>-0.42</v>
      </c>
      <c r="W665">
        <v>5.95</v>
      </c>
      <c r="X665">
        <v>8.1999999999999993</v>
      </c>
      <c r="Y665">
        <v>4.5999999999999996</v>
      </c>
      <c r="Z665">
        <v>3.45</v>
      </c>
      <c r="AA665">
        <v>6.79</v>
      </c>
      <c r="AB665">
        <v>0.23</v>
      </c>
      <c r="AC665">
        <v>-0.42</v>
      </c>
      <c r="AD665">
        <v>3.98</v>
      </c>
      <c r="AE665">
        <v>6.12</v>
      </c>
      <c r="AF665">
        <v>1.83</v>
      </c>
      <c r="AG665">
        <v>5.0599999999999996</v>
      </c>
      <c r="AH665">
        <v>12.19</v>
      </c>
      <c r="AI665">
        <v>-4.72</v>
      </c>
      <c r="AJ665">
        <v>3.92</v>
      </c>
      <c r="AK665">
        <v>2.5</v>
      </c>
      <c r="AL665">
        <v>1.67</v>
      </c>
      <c r="AM665">
        <v>4.01</v>
      </c>
      <c r="AN665">
        <v>6.72</v>
      </c>
      <c r="AO665">
        <v>9.18</v>
      </c>
      <c r="AP665">
        <v>7.07</v>
      </c>
      <c r="AQ665">
        <v>3.22</v>
      </c>
      <c r="AR665">
        <v>12.42</v>
      </c>
      <c r="AS665">
        <v>-3.8</v>
      </c>
      <c r="AT665">
        <v>9.41</v>
      </c>
      <c r="AU665">
        <v>5.45</v>
      </c>
      <c r="AV665">
        <v>1.02</v>
      </c>
      <c r="AW665">
        <v>0.31</v>
      </c>
      <c r="AX665">
        <v>0.14000000000000001</v>
      </c>
      <c r="AY665">
        <v>-4.1100000000000003</v>
      </c>
      <c r="AZ665">
        <v>-1.18</v>
      </c>
      <c r="BA665">
        <v>0.7</v>
      </c>
      <c r="BB665">
        <v>0.38</v>
      </c>
      <c r="BC665">
        <v>-0.96</v>
      </c>
      <c r="BD665">
        <v>-1.6</v>
      </c>
      <c r="BE665">
        <v>4.72</v>
      </c>
      <c r="BF665">
        <v>10.9</v>
      </c>
      <c r="BG665" t="s">
        <v>463</v>
      </c>
    </row>
    <row r="666" spans="1:59" x14ac:dyDescent="0.25">
      <c r="A666" t="s">
        <v>77</v>
      </c>
      <c r="B666">
        <v>146</v>
      </c>
      <c r="C666" t="s">
        <v>78</v>
      </c>
      <c r="D666" t="s">
        <v>15</v>
      </c>
      <c r="E666" t="s">
        <v>441</v>
      </c>
      <c r="F666">
        <v>3.4350000000000001</v>
      </c>
      <c r="G666">
        <v>6.41</v>
      </c>
      <c r="H666">
        <v>7.25</v>
      </c>
      <c r="I666">
        <v>8.81</v>
      </c>
      <c r="J666">
        <v>8.7899999999999991</v>
      </c>
      <c r="K666">
        <v>7.25</v>
      </c>
      <c r="L666">
        <v>2.25</v>
      </c>
      <c r="M666">
        <v>1.39</v>
      </c>
      <c r="N666">
        <v>0.92</v>
      </c>
      <c r="O666">
        <v>1.66</v>
      </c>
      <c r="P666">
        <v>3.24</v>
      </c>
      <c r="Q666">
        <v>5.4</v>
      </c>
      <c r="R666">
        <v>5.8</v>
      </c>
      <c r="S666">
        <v>3.7</v>
      </c>
      <c r="T666">
        <v>2.8</v>
      </c>
      <c r="U666">
        <v>3.53</v>
      </c>
      <c r="V666">
        <v>2.66</v>
      </c>
      <c r="W666">
        <v>2.06</v>
      </c>
      <c r="X666">
        <v>2.16</v>
      </c>
      <c r="Y666">
        <v>3.19</v>
      </c>
      <c r="Z666">
        <v>5.33</v>
      </c>
      <c r="AA666">
        <v>2.37</v>
      </c>
      <c r="AB666">
        <v>1.1399999999999999</v>
      </c>
      <c r="AC666">
        <v>3.79</v>
      </c>
      <c r="AD666">
        <v>1.01</v>
      </c>
      <c r="AE666">
        <v>1.98</v>
      </c>
      <c r="AF666">
        <v>0.9</v>
      </c>
      <c r="AG666">
        <v>0.35</v>
      </c>
      <c r="AH666">
        <v>0.18</v>
      </c>
      <c r="AI666">
        <v>0.03</v>
      </c>
      <c r="AJ666">
        <v>0.91</v>
      </c>
      <c r="AK666">
        <v>1.03</v>
      </c>
      <c r="AL666">
        <v>0.63</v>
      </c>
      <c r="AM666">
        <v>-0.78</v>
      </c>
      <c r="AN666">
        <v>0.8</v>
      </c>
      <c r="AO666">
        <v>0.82</v>
      </c>
      <c r="AP666">
        <v>0.71</v>
      </c>
      <c r="AQ666">
        <v>0.63</v>
      </c>
      <c r="AR666">
        <v>1.45</v>
      </c>
      <c r="AS666">
        <v>1.0900000000000001</v>
      </c>
      <c r="AT666">
        <v>0.22</v>
      </c>
      <c r="AU666">
        <v>2.61</v>
      </c>
      <c r="AV666">
        <v>0.27</v>
      </c>
      <c r="AW666">
        <v>-0.85</v>
      </c>
      <c r="AX666">
        <v>-0.01</v>
      </c>
      <c r="AY666">
        <v>-0.35</v>
      </c>
      <c r="AZ666">
        <v>-0.33</v>
      </c>
      <c r="BA666">
        <v>0.28999999999999998</v>
      </c>
      <c r="BB666">
        <v>0.37</v>
      </c>
      <c r="BC666">
        <v>0.46</v>
      </c>
      <c r="BD666">
        <v>-0.25</v>
      </c>
      <c r="BE666">
        <v>0.36</v>
      </c>
      <c r="BF666">
        <v>1.71</v>
      </c>
      <c r="BG666" t="s">
        <v>442</v>
      </c>
    </row>
    <row r="667" spans="1:59" x14ac:dyDescent="0.25">
      <c r="A667" t="s">
        <v>229</v>
      </c>
      <c r="B667">
        <v>921</v>
      </c>
      <c r="C667" t="s">
        <v>464</v>
      </c>
      <c r="D667" t="s">
        <v>15</v>
      </c>
      <c r="E667" t="s">
        <v>462</v>
      </c>
      <c r="AV667">
        <v>3.08</v>
      </c>
      <c r="AW667">
        <v>3.28</v>
      </c>
      <c r="AX667">
        <v>5.54</v>
      </c>
      <c r="AY667">
        <v>6.28</v>
      </c>
      <c r="AZ667">
        <v>4.5</v>
      </c>
      <c r="BA667">
        <v>3.34</v>
      </c>
      <c r="BB667">
        <v>0.37</v>
      </c>
      <c r="BC667">
        <v>1.84</v>
      </c>
      <c r="BD667">
        <v>2.59</v>
      </c>
      <c r="BE667">
        <v>8.66</v>
      </c>
      <c r="BF667">
        <v>19.64</v>
      </c>
      <c r="BG667" t="s">
        <v>463</v>
      </c>
    </row>
    <row r="668" spans="1:59" x14ac:dyDescent="0.25">
      <c r="A668" t="s">
        <v>314</v>
      </c>
      <c r="B668">
        <v>722</v>
      </c>
      <c r="C668" t="s">
        <v>315</v>
      </c>
      <c r="D668" t="s">
        <v>15</v>
      </c>
      <c r="E668" t="s">
        <v>416</v>
      </c>
      <c r="F668">
        <v>0.3</v>
      </c>
      <c r="G668">
        <v>1.9</v>
      </c>
      <c r="H668">
        <v>1.4</v>
      </c>
      <c r="I668">
        <v>3.6</v>
      </c>
      <c r="J668">
        <v>34.1</v>
      </c>
      <c r="K668">
        <v>12.3</v>
      </c>
      <c r="L668">
        <v>2.6</v>
      </c>
      <c r="M668">
        <v>-0.9</v>
      </c>
      <c r="N668">
        <v>-0.4</v>
      </c>
      <c r="O668">
        <v>1.5</v>
      </c>
      <c r="P668">
        <v>3.9</v>
      </c>
      <c r="Q668">
        <v>20.2</v>
      </c>
      <c r="R668">
        <v>16.7</v>
      </c>
      <c r="S668">
        <v>1.4</v>
      </c>
      <c r="T668">
        <v>3.7</v>
      </c>
      <c r="U668">
        <v>16.5</v>
      </c>
      <c r="V668">
        <v>9</v>
      </c>
      <c r="W668">
        <v>1.4</v>
      </c>
      <c r="X668">
        <v>-2.5</v>
      </c>
      <c r="Y668">
        <v>1</v>
      </c>
      <c r="Z668">
        <v>0.2</v>
      </c>
      <c r="AA668">
        <v>2.9</v>
      </c>
      <c r="AB668">
        <v>-1.6</v>
      </c>
      <c r="AC668">
        <v>3.7</v>
      </c>
      <c r="AD668">
        <v>77.5</v>
      </c>
      <c r="AE668">
        <v>7.8</v>
      </c>
      <c r="AF668">
        <v>0.5</v>
      </c>
      <c r="AG668">
        <v>0</v>
      </c>
      <c r="AH668">
        <v>3.7</v>
      </c>
      <c r="AI668">
        <v>3.7</v>
      </c>
      <c r="AJ668">
        <v>7.9</v>
      </c>
      <c r="AK668">
        <v>3.6</v>
      </c>
      <c r="AL668">
        <v>4.2</v>
      </c>
      <c r="AM668">
        <v>4.3</v>
      </c>
      <c r="AN668">
        <v>2</v>
      </c>
      <c r="AO668">
        <v>0.2</v>
      </c>
      <c r="AP668">
        <v>3.54</v>
      </c>
      <c r="AQ668">
        <v>10</v>
      </c>
      <c r="AR668">
        <v>2.11</v>
      </c>
      <c r="AS668">
        <v>-0.15</v>
      </c>
      <c r="AT668">
        <v>2.12</v>
      </c>
      <c r="AU668">
        <v>3.15</v>
      </c>
      <c r="AV668">
        <v>0.23</v>
      </c>
      <c r="AW668">
        <v>-0.3</v>
      </c>
      <c r="AX668">
        <v>-4.7699999999999996</v>
      </c>
      <c r="AY668">
        <v>-2.67</v>
      </c>
      <c r="AZ668">
        <v>-1.82</v>
      </c>
      <c r="BA668">
        <v>-1.41</v>
      </c>
      <c r="BB668">
        <v>0.32</v>
      </c>
      <c r="BC668">
        <v>0.48</v>
      </c>
      <c r="BD668">
        <v>0.91</v>
      </c>
      <c r="BE668">
        <v>2.5299999999999998</v>
      </c>
      <c r="BF668">
        <v>2.2999999999999998</v>
      </c>
      <c r="BG668" t="s">
        <v>419</v>
      </c>
    </row>
    <row r="669" spans="1:59" x14ac:dyDescent="0.25">
      <c r="A669" t="s">
        <v>347</v>
      </c>
      <c r="B669">
        <v>742</v>
      </c>
      <c r="C669" t="s">
        <v>348</v>
      </c>
      <c r="D669" t="s">
        <v>15</v>
      </c>
      <c r="E669" t="s">
        <v>425</v>
      </c>
      <c r="F669">
        <v>3.9</v>
      </c>
      <c r="G669">
        <v>10.4</v>
      </c>
      <c r="H669">
        <v>7.8</v>
      </c>
      <c r="I669">
        <v>2.1</v>
      </c>
      <c r="J669">
        <v>12.3</v>
      </c>
      <c r="K669">
        <v>23.9</v>
      </c>
      <c r="L669">
        <v>17.600000000000001</v>
      </c>
      <c r="M669">
        <v>26.8</v>
      </c>
      <c r="N669">
        <v>-8.6</v>
      </c>
      <c r="O669">
        <v>6.9</v>
      </c>
      <c r="P669">
        <v>12.9</v>
      </c>
      <c r="Q669">
        <v>25.8</v>
      </c>
      <c r="R669">
        <v>13.5</v>
      </c>
      <c r="S669">
        <v>11.3</v>
      </c>
      <c r="T669">
        <v>-10.3</v>
      </c>
      <c r="U669">
        <v>-8.1999999999999993</v>
      </c>
      <c r="V669">
        <v>4.0999999999999996</v>
      </c>
      <c r="W669">
        <v>-0.9</v>
      </c>
      <c r="X669">
        <v>14.7</v>
      </c>
      <c r="Y669">
        <v>-17.7</v>
      </c>
      <c r="Z669">
        <v>1.9</v>
      </c>
      <c r="AA669">
        <v>-4.2</v>
      </c>
      <c r="AB669">
        <v>3.1</v>
      </c>
      <c r="AC669">
        <v>-0.4</v>
      </c>
      <c r="AD669">
        <v>31.7</v>
      </c>
      <c r="AE669">
        <v>27.8</v>
      </c>
      <c r="AF669">
        <v>5.8</v>
      </c>
      <c r="AG669">
        <v>14.2</v>
      </c>
      <c r="AH669">
        <v>-3</v>
      </c>
      <c r="AI669">
        <v>-5</v>
      </c>
      <c r="AJ669">
        <v>-3.4</v>
      </c>
      <c r="AK669">
        <v>5.2</v>
      </c>
      <c r="AL669">
        <v>3.9</v>
      </c>
      <c r="AM669">
        <v>-5.7</v>
      </c>
      <c r="AN669">
        <v>-1.2</v>
      </c>
      <c r="AO669">
        <v>1.83</v>
      </c>
      <c r="AP669">
        <v>2.4700000000000002</v>
      </c>
      <c r="AQ669">
        <v>3.89</v>
      </c>
      <c r="AR669">
        <v>5.67</v>
      </c>
      <c r="AS669">
        <v>9.5</v>
      </c>
      <c r="AT669">
        <v>-0.34</v>
      </c>
      <c r="AU669">
        <v>1.1499999999999999</v>
      </c>
      <c r="AV669">
        <v>3.37</v>
      </c>
      <c r="AW669">
        <v>0.56999999999999995</v>
      </c>
      <c r="AX669">
        <v>-4.3499999999999996</v>
      </c>
      <c r="AY669">
        <v>5.88</v>
      </c>
      <c r="AZ669">
        <v>3.15</v>
      </c>
      <c r="BA669">
        <v>-4.1500000000000004</v>
      </c>
      <c r="BB669">
        <v>0.31</v>
      </c>
      <c r="BC669">
        <v>-0.52</v>
      </c>
      <c r="BD669">
        <v>3.39</v>
      </c>
      <c r="BE669">
        <v>9.83</v>
      </c>
      <c r="BF669">
        <v>12.07</v>
      </c>
      <c r="BG669" t="s">
        <v>426</v>
      </c>
    </row>
    <row r="670" spans="1:59" x14ac:dyDescent="0.25">
      <c r="A670" t="s">
        <v>176</v>
      </c>
      <c r="B670">
        <v>433</v>
      </c>
      <c r="C670" t="s">
        <v>177</v>
      </c>
      <c r="D670" t="s">
        <v>15</v>
      </c>
      <c r="E670" t="s">
        <v>425</v>
      </c>
      <c r="F670">
        <v>3.9</v>
      </c>
      <c r="G670">
        <v>4.2</v>
      </c>
      <c r="H670">
        <v>5.2</v>
      </c>
      <c r="I670">
        <v>5.6</v>
      </c>
      <c r="J670">
        <v>10.1</v>
      </c>
      <c r="K670">
        <v>9.6999999999999993</v>
      </c>
      <c r="L670">
        <v>11.2</v>
      </c>
      <c r="M670">
        <v>8.1999999999999993</v>
      </c>
      <c r="N670">
        <v>5.6</v>
      </c>
      <c r="R670">
        <v>25</v>
      </c>
      <c r="S670">
        <v>13.4</v>
      </c>
      <c r="T670">
        <v>5.7</v>
      </c>
      <c r="U670">
        <v>2.4</v>
      </c>
      <c r="V670">
        <v>0.7</v>
      </c>
      <c r="W670">
        <v>23.1</v>
      </c>
      <c r="X670">
        <v>23.5</v>
      </c>
      <c r="Y670">
        <v>7.1</v>
      </c>
      <c r="Z670">
        <v>64.5</v>
      </c>
      <c r="AA670">
        <v>260.8</v>
      </c>
      <c r="AB670">
        <v>72.3</v>
      </c>
      <c r="AC670">
        <v>215.5</v>
      </c>
      <c r="AD670">
        <v>500.8</v>
      </c>
      <c r="AE670">
        <v>427.2</v>
      </c>
      <c r="AF670">
        <v>-22.9</v>
      </c>
      <c r="AG670">
        <v>15.5</v>
      </c>
      <c r="AH670">
        <v>11.2</v>
      </c>
      <c r="AI670">
        <v>0</v>
      </c>
      <c r="AJ670">
        <v>-3.1</v>
      </c>
      <c r="AK670">
        <v>8.1999999999999993</v>
      </c>
      <c r="AL670">
        <v>9.1</v>
      </c>
      <c r="AM670">
        <v>16.5</v>
      </c>
      <c r="AN670">
        <v>8.6999999999999993</v>
      </c>
      <c r="AO670">
        <v>22.3</v>
      </c>
      <c r="AP670">
        <v>29.9</v>
      </c>
      <c r="AQ670">
        <v>13.9</v>
      </c>
      <c r="AR670">
        <v>10.9</v>
      </c>
      <c r="AS670">
        <v>7.6</v>
      </c>
      <c r="AT670">
        <v>3.1</v>
      </c>
      <c r="AU670">
        <v>3.1</v>
      </c>
      <c r="AY670">
        <v>2.29</v>
      </c>
      <c r="AZ670">
        <v>-3.14</v>
      </c>
      <c r="BA670">
        <v>-1.84</v>
      </c>
      <c r="BB670">
        <v>0.25</v>
      </c>
      <c r="BC670">
        <v>0</v>
      </c>
      <c r="BD670">
        <v>-0.49</v>
      </c>
      <c r="BE670">
        <v>4.8600000000000003</v>
      </c>
      <c r="BF670">
        <v>6.92</v>
      </c>
      <c r="BG670" t="s">
        <v>426</v>
      </c>
    </row>
    <row r="671" spans="1:59" x14ac:dyDescent="0.25">
      <c r="A671" t="s">
        <v>58</v>
      </c>
      <c r="B671">
        <v>339</v>
      </c>
      <c r="C671" t="s">
        <v>59</v>
      </c>
      <c r="D671" t="s">
        <v>15</v>
      </c>
      <c r="E671" t="s">
        <v>16</v>
      </c>
      <c r="F671">
        <v>21.41</v>
      </c>
      <c r="G671">
        <v>18.63</v>
      </c>
      <c r="H671">
        <v>20.73</v>
      </c>
      <c r="I671">
        <v>66.959999999999994</v>
      </c>
      <c r="J671">
        <v>20.78</v>
      </c>
      <c r="K671">
        <v>20.77</v>
      </c>
      <c r="L671">
        <v>-2.9</v>
      </c>
      <c r="M671">
        <v>12.15</v>
      </c>
      <c r="N671">
        <v>4.87</v>
      </c>
      <c r="O671">
        <v>-11.82</v>
      </c>
      <c r="P671">
        <v>7.05</v>
      </c>
      <c r="Q671">
        <v>11.22</v>
      </c>
      <c r="R671">
        <v>6.84</v>
      </c>
      <c r="S671">
        <v>5</v>
      </c>
      <c r="T671">
        <v>3.38</v>
      </c>
      <c r="U671">
        <v>4.1500000000000004</v>
      </c>
      <c r="V671">
        <v>0.79</v>
      </c>
      <c r="W671">
        <v>2.02</v>
      </c>
      <c r="X671">
        <v>5.32</v>
      </c>
      <c r="Y671">
        <v>0</v>
      </c>
      <c r="Z671">
        <v>2.0499999999999998</v>
      </c>
      <c r="AA671">
        <v>3.22</v>
      </c>
      <c r="AB671">
        <v>2.4</v>
      </c>
      <c r="AC671">
        <v>1.47</v>
      </c>
      <c r="AD671">
        <v>2.57</v>
      </c>
      <c r="AE671">
        <v>2.89</v>
      </c>
      <c r="AF671">
        <v>6.43</v>
      </c>
      <c r="AG671">
        <v>1.03</v>
      </c>
      <c r="AH671">
        <v>-0.85</v>
      </c>
      <c r="AI671">
        <v>-1.21</v>
      </c>
      <c r="AJ671">
        <v>0.61</v>
      </c>
      <c r="AK671">
        <v>1.1499999999999999</v>
      </c>
      <c r="AL671">
        <v>2.2000000000000002</v>
      </c>
      <c r="AM671">
        <v>2.62</v>
      </c>
      <c r="AN671">
        <v>3.07</v>
      </c>
      <c r="AO671">
        <v>3.65</v>
      </c>
      <c r="AP671">
        <v>4.24</v>
      </c>
      <c r="AQ671">
        <v>2.3199999999999998</v>
      </c>
      <c r="AR671">
        <v>6.39</v>
      </c>
      <c r="AS671">
        <v>-1.1000000000000001</v>
      </c>
      <c r="AT671">
        <v>0.92</v>
      </c>
      <c r="AU671">
        <v>1.7</v>
      </c>
      <c r="AV671">
        <v>1.3</v>
      </c>
      <c r="AW671">
        <v>0.51</v>
      </c>
      <c r="AX671">
        <v>1.2</v>
      </c>
      <c r="AY671">
        <v>-0.85</v>
      </c>
      <c r="AZ671">
        <v>0.66</v>
      </c>
      <c r="BA671">
        <v>1.1499999999999999</v>
      </c>
      <c r="BB671">
        <v>0.24</v>
      </c>
      <c r="BC671">
        <v>0.19</v>
      </c>
      <c r="BD671">
        <v>0.12</v>
      </c>
      <c r="BE671">
        <v>3.26</v>
      </c>
      <c r="BF671">
        <v>6.18</v>
      </c>
      <c r="BG671" t="s">
        <v>17</v>
      </c>
    </row>
    <row r="672" spans="1:59" x14ac:dyDescent="0.25">
      <c r="A672" t="s">
        <v>302</v>
      </c>
      <c r="B672">
        <v>453</v>
      </c>
      <c r="C672" t="s">
        <v>303</v>
      </c>
      <c r="D672" t="s">
        <v>15</v>
      </c>
      <c r="E672" t="s">
        <v>16</v>
      </c>
      <c r="F672">
        <v>20.03</v>
      </c>
      <c r="G672">
        <v>20.03</v>
      </c>
      <c r="H672">
        <v>20.03</v>
      </c>
      <c r="I672">
        <v>20.03</v>
      </c>
      <c r="J672">
        <v>20.03</v>
      </c>
      <c r="K672">
        <v>20.03</v>
      </c>
      <c r="L672">
        <v>20.03</v>
      </c>
      <c r="M672">
        <v>20.03</v>
      </c>
      <c r="N672">
        <v>10.029999999999999</v>
      </c>
      <c r="O672">
        <v>6.01</v>
      </c>
      <c r="P672">
        <v>6.84</v>
      </c>
      <c r="Q672">
        <v>8.4600000000000009</v>
      </c>
      <c r="R672">
        <v>5.7</v>
      </c>
      <c r="S672">
        <v>2.7</v>
      </c>
      <c r="T672">
        <v>1.1399999999999999</v>
      </c>
      <c r="U672">
        <v>1.1299999999999999</v>
      </c>
      <c r="V672">
        <v>1.9</v>
      </c>
      <c r="W672">
        <v>4.49</v>
      </c>
      <c r="X672">
        <v>4.82</v>
      </c>
      <c r="Y672">
        <v>3.3</v>
      </c>
      <c r="Z672">
        <v>3.01</v>
      </c>
      <c r="AA672">
        <v>4.38</v>
      </c>
      <c r="AB672">
        <v>3.09</v>
      </c>
      <c r="AC672">
        <v>-0.86</v>
      </c>
      <c r="AD672">
        <v>1.51</v>
      </c>
      <c r="AE672">
        <v>2.98</v>
      </c>
      <c r="AF672">
        <v>7.03</v>
      </c>
      <c r="AG672">
        <v>2.7</v>
      </c>
      <c r="AH672">
        <v>2.82</v>
      </c>
      <c r="AI672">
        <v>2.19</v>
      </c>
      <c r="AJ672">
        <v>1.61</v>
      </c>
      <c r="AK672">
        <v>1.59</v>
      </c>
      <c r="AL672">
        <v>0.17</v>
      </c>
      <c r="AM672">
        <v>2.25</v>
      </c>
      <c r="AN672">
        <v>6.77</v>
      </c>
      <c r="AO672">
        <v>8.8800000000000008</v>
      </c>
      <c r="AP672">
        <v>11.79</v>
      </c>
      <c r="AQ672">
        <v>13.67</v>
      </c>
      <c r="AR672">
        <v>15.12</v>
      </c>
      <c r="AS672">
        <v>-4.88</v>
      </c>
      <c r="AT672">
        <v>-2.4300000000000002</v>
      </c>
      <c r="AU672">
        <v>1.91</v>
      </c>
      <c r="AV672">
        <v>1.86</v>
      </c>
      <c r="AW672">
        <v>3.1</v>
      </c>
      <c r="AX672">
        <v>3.32</v>
      </c>
      <c r="AY672">
        <v>1.86</v>
      </c>
      <c r="AZ672">
        <v>2.68</v>
      </c>
      <c r="BA672">
        <v>0.4</v>
      </c>
      <c r="BB672">
        <v>0.22</v>
      </c>
      <c r="BC672">
        <v>-0.55000000000000004</v>
      </c>
      <c r="BD672">
        <v>-2.54</v>
      </c>
      <c r="BE672">
        <v>2.2999999999999998</v>
      </c>
      <c r="BF672">
        <v>5</v>
      </c>
      <c r="BG672" t="s">
        <v>17</v>
      </c>
    </row>
    <row r="673" spans="1:59" x14ac:dyDescent="0.25">
      <c r="A673" t="s">
        <v>188</v>
      </c>
      <c r="B673">
        <v>158</v>
      </c>
      <c r="C673" t="s">
        <v>189</v>
      </c>
      <c r="D673" t="s">
        <v>15</v>
      </c>
      <c r="E673" t="s">
        <v>441</v>
      </c>
      <c r="F673">
        <v>6.876436</v>
      </c>
      <c r="G673">
        <v>7.01</v>
      </c>
      <c r="H673">
        <v>5.6</v>
      </c>
      <c r="I673">
        <v>11.5</v>
      </c>
      <c r="J673">
        <v>20.62</v>
      </c>
      <c r="K673">
        <v>11.33</v>
      </c>
      <c r="L673">
        <v>9.7799999999999994</v>
      </c>
      <c r="M673">
        <v>8.5500000000000007</v>
      </c>
      <c r="N673">
        <v>5.32</v>
      </c>
      <c r="O673">
        <v>3.91</v>
      </c>
      <c r="P673">
        <v>5.9</v>
      </c>
      <c r="Q673">
        <v>4.7300000000000004</v>
      </c>
      <c r="R673">
        <v>3</v>
      </c>
      <c r="S673">
        <v>2.4500000000000002</v>
      </c>
      <c r="T673">
        <v>2.77</v>
      </c>
      <c r="U673">
        <v>2.59</v>
      </c>
      <c r="V673">
        <v>1.68</v>
      </c>
      <c r="W673">
        <v>1.26</v>
      </c>
      <c r="X673">
        <v>1.01</v>
      </c>
      <c r="Y673">
        <v>2.5</v>
      </c>
      <c r="Z673">
        <v>2.65</v>
      </c>
      <c r="AA673">
        <v>2.72</v>
      </c>
      <c r="AB673">
        <v>2.4500000000000002</v>
      </c>
      <c r="AC673">
        <v>1.41</v>
      </c>
      <c r="AD673">
        <v>0.88</v>
      </c>
      <c r="AE673">
        <v>0.4</v>
      </c>
      <c r="AF673">
        <v>0.38</v>
      </c>
      <c r="AG673">
        <v>1.7</v>
      </c>
      <c r="AH673">
        <v>0.71</v>
      </c>
      <c r="AI673">
        <v>-0.13</v>
      </c>
      <c r="AJ673">
        <v>-0.49</v>
      </c>
      <c r="AK673">
        <v>-0.88</v>
      </c>
      <c r="AL673">
        <v>-0.77</v>
      </c>
      <c r="AM673">
        <v>-0.3</v>
      </c>
      <c r="AN673">
        <v>-0.39</v>
      </c>
      <c r="AO673">
        <v>-0.31</v>
      </c>
      <c r="AP673">
        <v>-0.23</v>
      </c>
      <c r="AQ673">
        <v>-0.14000000000000001</v>
      </c>
      <c r="AR673">
        <v>0.35</v>
      </c>
      <c r="AS673">
        <v>-0.78</v>
      </c>
      <c r="AT673">
        <v>-1.1000000000000001</v>
      </c>
      <c r="AU673">
        <v>-0.75</v>
      </c>
      <c r="AV673">
        <v>-0.49</v>
      </c>
      <c r="AW673">
        <v>-0.09</v>
      </c>
      <c r="AX673">
        <v>1.98</v>
      </c>
      <c r="AY673">
        <v>1.02</v>
      </c>
      <c r="AZ673">
        <v>0.4</v>
      </c>
      <c r="BA673">
        <v>-7.0000000000000007E-2</v>
      </c>
      <c r="BB673">
        <v>0.19</v>
      </c>
      <c r="BC673">
        <v>0.45</v>
      </c>
      <c r="BD673">
        <v>0.11</v>
      </c>
      <c r="BE673">
        <v>-0.73</v>
      </c>
      <c r="BF673">
        <v>0.19</v>
      </c>
      <c r="BG673" t="s">
        <v>442</v>
      </c>
    </row>
    <row r="674" spans="1:59" x14ac:dyDescent="0.25">
      <c r="A674" t="s">
        <v>321</v>
      </c>
      <c r="B674">
        <v>253</v>
      </c>
      <c r="C674" t="s">
        <v>322</v>
      </c>
      <c r="D674" t="s">
        <v>15</v>
      </c>
      <c r="E674" t="s">
        <v>441</v>
      </c>
      <c r="Y674">
        <v>11.64</v>
      </c>
      <c r="Z674">
        <v>23</v>
      </c>
      <c r="AA674">
        <v>7.02</v>
      </c>
      <c r="AB674">
        <v>4.0599999999999996</v>
      </c>
      <c r="AC674">
        <v>1.32</v>
      </c>
      <c r="AD674">
        <v>3.99</v>
      </c>
      <c r="AE674">
        <v>6.86</v>
      </c>
      <c r="AF674">
        <v>4</v>
      </c>
      <c r="AG674">
        <v>-3.52</v>
      </c>
      <c r="AH674">
        <v>-5.27</v>
      </c>
      <c r="AI674">
        <v>-0.17</v>
      </c>
      <c r="AJ674">
        <v>4.26</v>
      </c>
      <c r="AK674">
        <v>-4.01</v>
      </c>
      <c r="AL674">
        <v>-0.17</v>
      </c>
      <c r="AM674">
        <v>4.49</v>
      </c>
      <c r="AN674">
        <v>6.55</v>
      </c>
      <c r="AO674">
        <v>5.97</v>
      </c>
      <c r="AP674">
        <v>8.7799999999999994</v>
      </c>
      <c r="AQ674">
        <v>7</v>
      </c>
      <c r="AR674">
        <v>14.65</v>
      </c>
      <c r="AS674">
        <v>-17.559999999999999</v>
      </c>
      <c r="AT674">
        <v>-0.4</v>
      </c>
      <c r="AU674">
        <v>2.27</v>
      </c>
      <c r="AV674">
        <v>1.22</v>
      </c>
      <c r="AW674">
        <v>0.69</v>
      </c>
      <c r="AX674">
        <v>0.5</v>
      </c>
      <c r="AY674">
        <v>0.22</v>
      </c>
      <c r="AZ674">
        <v>-0.02</v>
      </c>
      <c r="BA674">
        <v>0.12</v>
      </c>
      <c r="BB674">
        <v>0.19</v>
      </c>
      <c r="BC674">
        <v>7.0000000000000007E-2</v>
      </c>
      <c r="BD674">
        <v>0.32</v>
      </c>
      <c r="BE674">
        <v>2.11</v>
      </c>
      <c r="BF674">
        <v>4.88</v>
      </c>
      <c r="BG674" t="s">
        <v>451</v>
      </c>
    </row>
    <row r="675" spans="1:59" x14ac:dyDescent="0.25">
      <c r="A675" t="s">
        <v>28</v>
      </c>
      <c r="B675">
        <v>911</v>
      </c>
      <c r="C675" t="s">
        <v>29</v>
      </c>
      <c r="D675" t="s">
        <v>15</v>
      </c>
      <c r="E675" t="s">
        <v>416</v>
      </c>
      <c r="AE675">
        <v>254.2</v>
      </c>
      <c r="AF675">
        <v>11.2</v>
      </c>
      <c r="AG675">
        <v>25.2</v>
      </c>
      <c r="AH675">
        <v>10</v>
      </c>
      <c r="AI675">
        <v>18.7</v>
      </c>
      <c r="AJ675">
        <v>1</v>
      </c>
      <c r="AK675">
        <v>-0.2</v>
      </c>
      <c r="AL675">
        <v>0.1</v>
      </c>
      <c r="AM675">
        <v>2.2000000000000002</v>
      </c>
      <c r="AN675">
        <v>1.6</v>
      </c>
      <c r="AO675">
        <v>2.1</v>
      </c>
      <c r="AP675">
        <v>1.5</v>
      </c>
      <c r="AQ675">
        <v>-1.2</v>
      </c>
      <c r="AR675">
        <v>7.5</v>
      </c>
      <c r="AX675">
        <v>1.89</v>
      </c>
      <c r="AY675">
        <v>38.979999999999997</v>
      </c>
      <c r="AZ675">
        <v>-23.88</v>
      </c>
      <c r="BA675">
        <v>-4.6399999999999997</v>
      </c>
      <c r="BB675">
        <v>0.18</v>
      </c>
      <c r="BC675">
        <v>0.48</v>
      </c>
      <c r="BD675">
        <v>0.89</v>
      </c>
      <c r="BE675">
        <v>1.28</v>
      </c>
      <c r="BF675">
        <v>6.07</v>
      </c>
      <c r="BG675" t="s">
        <v>419</v>
      </c>
    </row>
    <row r="676" spans="1:59" x14ac:dyDescent="0.25">
      <c r="A676" t="s">
        <v>66</v>
      </c>
      <c r="B676">
        <v>516</v>
      </c>
      <c r="C676" t="s">
        <v>67</v>
      </c>
      <c r="D676" t="s">
        <v>15</v>
      </c>
      <c r="E676" t="s">
        <v>16</v>
      </c>
      <c r="F676">
        <v>0.8</v>
      </c>
      <c r="G676">
        <v>1</v>
      </c>
      <c r="H676">
        <v>-3.6</v>
      </c>
      <c r="I676">
        <v>11.9</v>
      </c>
      <c r="J676">
        <v>21.4</v>
      </c>
      <c r="K676">
        <v>3.9</v>
      </c>
      <c r="L676">
        <v>5.9</v>
      </c>
      <c r="M676">
        <v>11.1</v>
      </c>
      <c r="N676">
        <v>6.4</v>
      </c>
      <c r="O676">
        <v>5.5</v>
      </c>
      <c r="P676">
        <v>5.3</v>
      </c>
      <c r="Q676">
        <v>9.14</v>
      </c>
      <c r="R676">
        <v>6.36</v>
      </c>
      <c r="S676">
        <v>1.17</v>
      </c>
      <c r="T676">
        <v>3.1</v>
      </c>
      <c r="U676">
        <v>2.2999999999999998</v>
      </c>
      <c r="V676">
        <v>1.78</v>
      </c>
      <c r="W676">
        <v>1.27</v>
      </c>
      <c r="X676">
        <v>1.19</v>
      </c>
      <c r="Y676">
        <v>1.31</v>
      </c>
      <c r="Z676">
        <v>2.13</v>
      </c>
      <c r="AA676">
        <v>1.58</v>
      </c>
      <c r="AB676">
        <v>1.26</v>
      </c>
      <c r="AC676">
        <v>4.29</v>
      </c>
      <c r="AD676">
        <v>2.4500000000000002</v>
      </c>
      <c r="AE676">
        <v>5.97</v>
      </c>
      <c r="AF676">
        <v>1.97</v>
      </c>
      <c r="AG676">
        <v>1.71</v>
      </c>
      <c r="AH676">
        <v>-0.42</v>
      </c>
      <c r="AI676">
        <v>-0.01</v>
      </c>
      <c r="AJ676">
        <v>1.17</v>
      </c>
      <c r="AK676">
        <v>0.6</v>
      </c>
      <c r="AL676">
        <v>-2.29</v>
      </c>
      <c r="AM676">
        <v>0.3</v>
      </c>
      <c r="AN676">
        <v>0.9</v>
      </c>
      <c r="AO676">
        <v>1.0900000000000001</v>
      </c>
      <c r="AP676">
        <v>0.15</v>
      </c>
      <c r="AQ676">
        <v>0.97</v>
      </c>
      <c r="AR676">
        <v>2.09</v>
      </c>
      <c r="AS676">
        <v>1.04</v>
      </c>
      <c r="AT676">
        <v>0.22</v>
      </c>
      <c r="AU676">
        <v>0.14000000000000001</v>
      </c>
      <c r="AV676">
        <v>0.11</v>
      </c>
      <c r="AW676">
        <v>0.39</v>
      </c>
      <c r="AX676">
        <v>-0.21</v>
      </c>
      <c r="AY676">
        <v>-0.42</v>
      </c>
      <c r="AZ676">
        <v>-0.74</v>
      </c>
      <c r="BA676">
        <v>-0.17</v>
      </c>
      <c r="BB676">
        <v>0.15</v>
      </c>
      <c r="BC676">
        <v>-0.42</v>
      </c>
      <c r="BD676">
        <v>1.94</v>
      </c>
      <c r="BE676">
        <v>1.74</v>
      </c>
      <c r="BF676">
        <v>3.81</v>
      </c>
      <c r="BG676" t="s">
        <v>17</v>
      </c>
    </row>
    <row r="677" spans="1:59" x14ac:dyDescent="0.25">
      <c r="A677" t="s">
        <v>106</v>
      </c>
      <c r="B677">
        <v>611</v>
      </c>
      <c r="C677" t="s">
        <v>107</v>
      </c>
      <c r="D677" t="s">
        <v>15</v>
      </c>
      <c r="E677" t="s">
        <v>16</v>
      </c>
      <c r="F677">
        <v>4.25</v>
      </c>
      <c r="G677">
        <v>1.9</v>
      </c>
      <c r="H677">
        <v>7.1</v>
      </c>
      <c r="I677">
        <v>7.6</v>
      </c>
      <c r="J677">
        <v>16.100000000000001</v>
      </c>
      <c r="K677">
        <v>12.3</v>
      </c>
      <c r="L677">
        <v>12.4</v>
      </c>
      <c r="M677">
        <v>21.5</v>
      </c>
      <c r="N677">
        <v>19.600000000000001</v>
      </c>
      <c r="O677">
        <v>15</v>
      </c>
      <c r="P677">
        <v>12.1</v>
      </c>
      <c r="Q677">
        <v>5.7</v>
      </c>
      <c r="R677">
        <v>-2.4</v>
      </c>
      <c r="S677">
        <v>0.9</v>
      </c>
      <c r="T677">
        <v>1.88</v>
      </c>
      <c r="U677">
        <v>2.13</v>
      </c>
      <c r="V677">
        <v>18.149999999999999</v>
      </c>
      <c r="W677">
        <v>4.09</v>
      </c>
      <c r="X677">
        <v>5.44</v>
      </c>
      <c r="Y677">
        <v>4.41</v>
      </c>
      <c r="Z677">
        <v>4.42</v>
      </c>
      <c r="AA677">
        <v>6.8</v>
      </c>
      <c r="AB677">
        <v>3.37</v>
      </c>
      <c r="AC677">
        <v>4.4400000000000004</v>
      </c>
      <c r="AD677">
        <v>6.51</v>
      </c>
      <c r="AE677">
        <v>4.8899999999999997</v>
      </c>
      <c r="AF677">
        <v>3.51</v>
      </c>
      <c r="AG677">
        <v>2.52</v>
      </c>
      <c r="AH677">
        <v>2.2000000000000002</v>
      </c>
      <c r="AI677">
        <v>-0.4</v>
      </c>
      <c r="AJ677">
        <v>2</v>
      </c>
      <c r="AK677">
        <v>1.76</v>
      </c>
      <c r="AL677">
        <v>0.63</v>
      </c>
      <c r="AM677">
        <v>1.97</v>
      </c>
      <c r="AN677">
        <v>3.12</v>
      </c>
      <c r="AO677">
        <v>3.11</v>
      </c>
      <c r="AP677">
        <v>3.47</v>
      </c>
      <c r="AQ677">
        <v>4.97</v>
      </c>
      <c r="AR677">
        <v>11.96</v>
      </c>
      <c r="AS677">
        <v>1.67</v>
      </c>
      <c r="AT677">
        <v>3.95</v>
      </c>
      <c r="AU677">
        <v>5.07</v>
      </c>
      <c r="AV677">
        <v>3.74</v>
      </c>
      <c r="AW677">
        <v>2.4</v>
      </c>
      <c r="AX677">
        <v>2.94</v>
      </c>
      <c r="AY677">
        <v>2.1</v>
      </c>
      <c r="AZ677">
        <v>2.7</v>
      </c>
      <c r="BA677">
        <v>0.56999999999999995</v>
      </c>
      <c r="BB677">
        <v>0.15</v>
      </c>
      <c r="BC677">
        <v>3.32</v>
      </c>
      <c r="BD677">
        <v>2.88</v>
      </c>
      <c r="BE677">
        <v>1.18</v>
      </c>
      <c r="BF677">
        <v>6.59</v>
      </c>
      <c r="BG677" t="s">
        <v>17</v>
      </c>
    </row>
    <row r="678" spans="1:59" x14ac:dyDescent="0.25">
      <c r="A678" t="s">
        <v>172</v>
      </c>
      <c r="B678">
        <v>178</v>
      </c>
      <c r="C678" t="s">
        <v>173</v>
      </c>
      <c r="D678" t="s">
        <v>15</v>
      </c>
      <c r="E678" t="s">
        <v>441</v>
      </c>
      <c r="L678">
        <v>18.36</v>
      </c>
      <c r="M678">
        <v>12.61</v>
      </c>
      <c r="N678">
        <v>7.67</v>
      </c>
      <c r="O678">
        <v>12.65</v>
      </c>
      <c r="P678">
        <v>19.47</v>
      </c>
      <c r="Q678">
        <v>21.26</v>
      </c>
      <c r="R678">
        <v>18.559999999999999</v>
      </c>
      <c r="S678">
        <v>11.25</v>
      </c>
      <c r="T678">
        <v>-23.82</v>
      </c>
      <c r="U678">
        <v>5.78</v>
      </c>
      <c r="V678">
        <v>4.5599999999999996</v>
      </c>
      <c r="W678">
        <v>3.63</v>
      </c>
      <c r="X678">
        <v>2.2200000000000002</v>
      </c>
      <c r="Y678">
        <v>3.91</v>
      </c>
      <c r="Z678">
        <v>3.84</v>
      </c>
      <c r="AA678">
        <v>3.9</v>
      </c>
      <c r="AB678">
        <v>3.83</v>
      </c>
      <c r="AC678">
        <v>41.21</v>
      </c>
      <c r="AD678">
        <v>2.1800000000000002</v>
      </c>
      <c r="AE678">
        <v>2.59</v>
      </c>
      <c r="AF678">
        <v>-3.84</v>
      </c>
      <c r="AG678">
        <v>1.43</v>
      </c>
      <c r="AH678">
        <v>2.2400000000000002</v>
      </c>
      <c r="AI678">
        <v>1.3</v>
      </c>
      <c r="AJ678">
        <v>5.67</v>
      </c>
      <c r="AK678">
        <v>-11.05</v>
      </c>
      <c r="AL678">
        <v>17</v>
      </c>
      <c r="AM678">
        <v>3.92</v>
      </c>
      <c r="AN678">
        <v>2.37</v>
      </c>
      <c r="AO678">
        <v>2.4500000000000002</v>
      </c>
      <c r="AP678">
        <v>4.17</v>
      </c>
      <c r="AQ678">
        <v>5.87</v>
      </c>
      <c r="AR678">
        <v>3.26</v>
      </c>
      <c r="AS678">
        <v>-4.34</v>
      </c>
      <c r="AT678">
        <v>-1.22</v>
      </c>
      <c r="AU678">
        <v>26.63</v>
      </c>
      <c r="AV678">
        <v>-2.2400000000000002</v>
      </c>
      <c r="AW678">
        <v>0.66</v>
      </c>
      <c r="AX678">
        <v>0.93</v>
      </c>
      <c r="AY678">
        <v>-12.55</v>
      </c>
      <c r="AZ678">
        <v>0.96</v>
      </c>
      <c r="BA678">
        <v>0.33</v>
      </c>
      <c r="BB678">
        <v>0.14000000000000001</v>
      </c>
      <c r="BC678">
        <v>1.1299999999999999</v>
      </c>
      <c r="BD678">
        <v>0.27</v>
      </c>
      <c r="BE678">
        <v>1.8</v>
      </c>
      <c r="BF678">
        <v>4.67</v>
      </c>
      <c r="BG678" t="s">
        <v>442</v>
      </c>
    </row>
    <row r="679" spans="1:59" x14ac:dyDescent="0.25">
      <c r="A679" t="s">
        <v>176</v>
      </c>
      <c r="B679">
        <v>433</v>
      </c>
      <c r="C679" t="s">
        <v>177</v>
      </c>
      <c r="D679" t="s">
        <v>15</v>
      </c>
      <c r="E679" t="s">
        <v>441</v>
      </c>
      <c r="AO679">
        <v>30.82</v>
      </c>
      <c r="AP679">
        <v>31.71</v>
      </c>
      <c r="AQ679">
        <v>19.260000000000002</v>
      </c>
      <c r="AR679">
        <v>13.01</v>
      </c>
      <c r="AS679">
        <v>5.12</v>
      </c>
      <c r="AT679">
        <v>2.89</v>
      </c>
      <c r="AU679">
        <v>6.46</v>
      </c>
      <c r="AV679">
        <v>5.6</v>
      </c>
      <c r="AW679">
        <v>2.39</v>
      </c>
      <c r="AX679">
        <v>1.64</v>
      </c>
      <c r="AY679">
        <v>1.67</v>
      </c>
      <c r="AZ679">
        <v>-0.19</v>
      </c>
      <c r="BA679">
        <v>0.44</v>
      </c>
      <c r="BB679">
        <v>0.14000000000000001</v>
      </c>
      <c r="BC679">
        <v>-7.0000000000000007E-2</v>
      </c>
      <c r="BD679">
        <v>0.99</v>
      </c>
      <c r="BE679">
        <v>6.42</v>
      </c>
      <c r="BF679">
        <v>4.96</v>
      </c>
      <c r="BG679" t="s">
        <v>442</v>
      </c>
    </row>
    <row r="680" spans="1:59" x14ac:dyDescent="0.25">
      <c r="A680" t="s">
        <v>28</v>
      </c>
      <c r="B680">
        <v>911</v>
      </c>
      <c r="C680" t="s">
        <v>29</v>
      </c>
      <c r="D680" t="s">
        <v>15</v>
      </c>
      <c r="E680" t="s">
        <v>462</v>
      </c>
      <c r="AB680">
        <v>800</v>
      </c>
      <c r="AC680">
        <v>764.44</v>
      </c>
      <c r="AD680">
        <v>3950.26</v>
      </c>
      <c r="AE680">
        <v>154.97999999999999</v>
      </c>
      <c r="AF680">
        <v>29.57</v>
      </c>
      <c r="AG680">
        <v>21.7</v>
      </c>
      <c r="AH680">
        <v>14.63</v>
      </c>
      <c r="AI680">
        <v>5.86</v>
      </c>
      <c r="AJ680">
        <v>-0.45</v>
      </c>
      <c r="AK680">
        <v>1.1200000000000001</v>
      </c>
      <c r="AL680">
        <v>3.59</v>
      </c>
      <c r="AM680">
        <v>8.86</v>
      </c>
      <c r="AN680">
        <v>20.97</v>
      </c>
      <c r="AO680">
        <v>7.58</v>
      </c>
      <c r="AP680">
        <v>0.92</v>
      </c>
      <c r="AQ680">
        <v>0.65</v>
      </c>
      <c r="AR680">
        <v>3.33</v>
      </c>
      <c r="AS680">
        <v>7.07</v>
      </c>
      <c r="AT680">
        <v>22.57</v>
      </c>
      <c r="AU680">
        <v>9.1199999999999992</v>
      </c>
      <c r="AV680">
        <v>6.98</v>
      </c>
      <c r="AW680">
        <v>4.72</v>
      </c>
      <c r="AX680">
        <v>8.4700000000000006</v>
      </c>
      <c r="AY680">
        <v>-0.77</v>
      </c>
      <c r="AZ680">
        <v>1.51</v>
      </c>
      <c r="BA680">
        <v>2.16</v>
      </c>
      <c r="BB680">
        <v>0.08</v>
      </c>
      <c r="BC680">
        <v>0.63</v>
      </c>
      <c r="BD680">
        <v>2.98</v>
      </c>
      <c r="BE680">
        <v>9.8699999999999992</v>
      </c>
      <c r="BF680">
        <v>3.54</v>
      </c>
      <c r="BG680" t="s">
        <v>463</v>
      </c>
    </row>
    <row r="681" spans="1:59" x14ac:dyDescent="0.25">
      <c r="A681" t="s">
        <v>150</v>
      </c>
      <c r="B681">
        <v>174</v>
      </c>
      <c r="C681" t="s">
        <v>151</v>
      </c>
      <c r="D681" t="s">
        <v>15</v>
      </c>
      <c r="E681" t="s">
        <v>416</v>
      </c>
      <c r="J681">
        <v>41.6</v>
      </c>
      <c r="K681">
        <v>16.7</v>
      </c>
      <c r="L681">
        <v>7.1</v>
      </c>
      <c r="M681">
        <v>10.8</v>
      </c>
      <c r="N681">
        <v>4</v>
      </c>
      <c r="O681">
        <v>25.9</v>
      </c>
      <c r="P681">
        <v>46.4</v>
      </c>
      <c r="Q681">
        <v>32.299999999999997</v>
      </c>
      <c r="R681">
        <v>13</v>
      </c>
      <c r="S681">
        <v>18.7</v>
      </c>
      <c r="T681">
        <v>16.3</v>
      </c>
      <c r="U681">
        <v>18.600000000000001</v>
      </c>
      <c r="V681">
        <v>18.899999999999999</v>
      </c>
      <c r="W681">
        <v>9.3000000000000007</v>
      </c>
      <c r="X681">
        <v>3.8</v>
      </c>
      <c r="Y681">
        <v>1.9</v>
      </c>
      <c r="Z681">
        <v>28.1</v>
      </c>
      <c r="AA681">
        <v>28.7</v>
      </c>
      <c r="AB681">
        <v>16.3</v>
      </c>
      <c r="AC681">
        <v>3.2</v>
      </c>
      <c r="AD681">
        <v>6.8</v>
      </c>
      <c r="AE681">
        <v>7.1</v>
      </c>
      <c r="AF681">
        <v>8.3000000000000007</v>
      </c>
      <c r="AG681">
        <v>-9.5</v>
      </c>
      <c r="AH681">
        <v>-3.5</v>
      </c>
      <c r="AI681">
        <v>-8.1</v>
      </c>
      <c r="AJ681">
        <v>6.18</v>
      </c>
      <c r="AK681">
        <v>1.69</v>
      </c>
      <c r="AL681">
        <v>3.32</v>
      </c>
      <c r="AM681">
        <v>4.43</v>
      </c>
      <c r="AN681">
        <v>4.79</v>
      </c>
      <c r="AO681">
        <v>8.8800000000000008</v>
      </c>
      <c r="AP681">
        <v>6.49</v>
      </c>
      <c r="AQ681">
        <v>3.06</v>
      </c>
      <c r="AR681">
        <v>8.61</v>
      </c>
      <c r="AS681">
        <v>-2.68</v>
      </c>
      <c r="AT681">
        <v>6.93</v>
      </c>
      <c r="AU681">
        <v>8.91</v>
      </c>
      <c r="AV681">
        <v>7.87</v>
      </c>
      <c r="AW681">
        <v>5.54</v>
      </c>
      <c r="AX681">
        <v>-2.29</v>
      </c>
      <c r="AY681">
        <v>-6.47</v>
      </c>
      <c r="AZ681">
        <v>-3.18</v>
      </c>
      <c r="BA681">
        <v>2.17</v>
      </c>
      <c r="BB681">
        <v>7.0000000000000007E-2</v>
      </c>
      <c r="BC681">
        <v>-0.48</v>
      </c>
      <c r="BD681">
        <v>-3.77</v>
      </c>
      <c r="BE681">
        <v>12.31</v>
      </c>
      <c r="BF681">
        <v>42.89</v>
      </c>
      <c r="BG681" t="s">
        <v>419</v>
      </c>
    </row>
    <row r="682" spans="1:59" x14ac:dyDescent="0.25">
      <c r="A682" t="s">
        <v>101</v>
      </c>
      <c r="B682">
        <v>423</v>
      </c>
      <c r="C682" t="s">
        <v>102</v>
      </c>
      <c r="D682" t="s">
        <v>15</v>
      </c>
      <c r="E682" t="s">
        <v>441</v>
      </c>
      <c r="F682">
        <v>5.1410694120000002</v>
      </c>
      <c r="G682">
        <v>4.4800000000000004</v>
      </c>
      <c r="H682">
        <v>3.13</v>
      </c>
      <c r="I682">
        <v>13.3</v>
      </c>
      <c r="R682">
        <v>-13.72</v>
      </c>
      <c r="Z682">
        <v>-5.55</v>
      </c>
      <c r="AA682">
        <v>9.56</v>
      </c>
      <c r="AD682">
        <v>11.23</v>
      </c>
      <c r="AE682">
        <v>-22.2</v>
      </c>
      <c r="AG682">
        <v>2.5</v>
      </c>
      <c r="AH682">
        <v>3.07</v>
      </c>
      <c r="AI682">
        <v>1.54</v>
      </c>
      <c r="AJ682">
        <v>2.83</v>
      </c>
      <c r="AK682">
        <v>1.59</v>
      </c>
      <c r="AL682">
        <v>2.1</v>
      </c>
      <c r="AM682">
        <v>3.12</v>
      </c>
      <c r="AN682">
        <v>0.81</v>
      </c>
      <c r="AO682">
        <v>0.79</v>
      </c>
      <c r="AP682">
        <v>0.76</v>
      </c>
      <c r="AQ682">
        <v>1.7</v>
      </c>
      <c r="AR682">
        <v>2.69</v>
      </c>
      <c r="AS682">
        <v>2.14</v>
      </c>
      <c r="AT682">
        <v>0.4</v>
      </c>
      <c r="AU682">
        <v>1.76</v>
      </c>
      <c r="AV682">
        <v>1.7</v>
      </c>
      <c r="AW682">
        <v>0.4</v>
      </c>
      <c r="AX682">
        <v>0.23</v>
      </c>
      <c r="AY682">
        <v>-0.34</v>
      </c>
      <c r="AZ682">
        <v>-0.66</v>
      </c>
      <c r="BA682">
        <v>-0.03</v>
      </c>
      <c r="BB682">
        <v>0.06</v>
      </c>
      <c r="BC682">
        <v>0.63</v>
      </c>
      <c r="BD682">
        <v>-0.62</v>
      </c>
      <c r="BE682">
        <v>1.03</v>
      </c>
      <c r="BG682" t="s">
        <v>442</v>
      </c>
    </row>
    <row r="683" spans="1:59" x14ac:dyDescent="0.25">
      <c r="A683" t="s">
        <v>204</v>
      </c>
      <c r="B683">
        <v>443</v>
      </c>
      <c r="C683" t="s">
        <v>205</v>
      </c>
      <c r="D683" t="s">
        <v>15</v>
      </c>
      <c r="E683" t="s">
        <v>425</v>
      </c>
      <c r="F683">
        <v>15.3</v>
      </c>
      <c r="G683">
        <v>15.3</v>
      </c>
      <c r="H683">
        <v>15.3</v>
      </c>
      <c r="I683">
        <v>15.3</v>
      </c>
      <c r="J683">
        <v>17.899999999999999</v>
      </c>
      <c r="K683">
        <v>13.1</v>
      </c>
      <c r="L683">
        <v>6.5</v>
      </c>
      <c r="M683">
        <v>7.1</v>
      </c>
      <c r="N683">
        <v>3.4</v>
      </c>
      <c r="O683">
        <v>5</v>
      </c>
      <c r="P683">
        <v>6.4</v>
      </c>
      <c r="Q683">
        <v>2.4</v>
      </c>
      <c r="R683">
        <v>7</v>
      </c>
      <c r="S683">
        <v>2.6</v>
      </c>
      <c r="T683">
        <v>-0.2</v>
      </c>
      <c r="U683">
        <v>-0.2</v>
      </c>
      <c r="V683">
        <v>0.3</v>
      </c>
      <c r="W683">
        <v>-1.9</v>
      </c>
      <c r="X683">
        <v>0.3</v>
      </c>
      <c r="Y683">
        <v>3.9</v>
      </c>
      <c r="Z683">
        <v>12.3</v>
      </c>
      <c r="AA683">
        <v>10.199999999999999</v>
      </c>
      <c r="AB683">
        <v>-2.5</v>
      </c>
      <c r="AC683">
        <v>-4.5</v>
      </c>
      <c r="AD683">
        <v>1.7</v>
      </c>
      <c r="AE683">
        <v>2.1</v>
      </c>
      <c r="AF683">
        <v>5.8</v>
      </c>
      <c r="AG683">
        <v>0.7</v>
      </c>
      <c r="AH683">
        <v>0.2</v>
      </c>
      <c r="AI683">
        <v>4.5999999999999996</v>
      </c>
      <c r="AJ683">
        <v>0.8</v>
      </c>
      <c r="AK683">
        <v>0.6</v>
      </c>
      <c r="AL683">
        <v>0.7</v>
      </c>
      <c r="AM683">
        <v>5.4</v>
      </c>
      <c r="AN683">
        <v>3.2</v>
      </c>
      <c r="AO683">
        <v>8.5</v>
      </c>
      <c r="AP683">
        <v>3.9</v>
      </c>
      <c r="AQ683">
        <v>4.7</v>
      </c>
      <c r="AR683">
        <v>11.7</v>
      </c>
      <c r="AS683">
        <v>3.2</v>
      </c>
      <c r="AT683">
        <v>8.4</v>
      </c>
      <c r="AU683">
        <v>7.54</v>
      </c>
      <c r="AV683">
        <v>4.78</v>
      </c>
      <c r="AW683">
        <v>4.01</v>
      </c>
      <c r="AX683">
        <v>2.9</v>
      </c>
      <c r="AY683">
        <v>3.39</v>
      </c>
      <c r="AZ683">
        <v>1.71</v>
      </c>
      <c r="BA683">
        <v>0.16</v>
      </c>
      <c r="BB683">
        <v>0.05</v>
      </c>
      <c r="BC683">
        <v>1.08</v>
      </c>
      <c r="BD683">
        <v>4.88</v>
      </c>
      <c r="BE683">
        <v>9.48</v>
      </c>
      <c r="BF683">
        <v>7.84</v>
      </c>
      <c r="BG683" t="s">
        <v>426</v>
      </c>
    </row>
    <row r="684" spans="1:59" x14ac:dyDescent="0.25">
      <c r="A684" t="s">
        <v>110</v>
      </c>
      <c r="B684">
        <v>128</v>
      </c>
      <c r="C684" t="s">
        <v>111</v>
      </c>
      <c r="D684" t="s">
        <v>15</v>
      </c>
      <c r="E684" t="s">
        <v>425</v>
      </c>
      <c r="F684">
        <v>8.5</v>
      </c>
      <c r="G684">
        <v>6.44</v>
      </c>
      <c r="H684">
        <v>9.1300000000000008</v>
      </c>
      <c r="I684">
        <v>13.4</v>
      </c>
      <c r="J684">
        <v>11.77</v>
      </c>
      <c r="K684">
        <v>11.16</v>
      </c>
      <c r="L684">
        <v>10.81</v>
      </c>
      <c r="M684">
        <v>13.35</v>
      </c>
      <c r="N684">
        <v>8.94</v>
      </c>
      <c r="O684">
        <v>5.41</v>
      </c>
      <c r="P684">
        <v>10.039999999999999</v>
      </c>
      <c r="Q684">
        <v>11.86</v>
      </c>
      <c r="R684">
        <v>10.16</v>
      </c>
      <c r="S684">
        <v>5.32</v>
      </c>
      <c r="T684">
        <v>8.82</v>
      </c>
      <c r="U684">
        <v>4.17</v>
      </c>
      <c r="V684">
        <v>2.0299999999999998</v>
      </c>
      <c r="W684">
        <v>0.88</v>
      </c>
      <c r="X684">
        <v>3.62</v>
      </c>
      <c r="Y684">
        <v>4.18</v>
      </c>
      <c r="Z684">
        <v>0.25</v>
      </c>
      <c r="AA684">
        <v>0.66</v>
      </c>
      <c r="AB684">
        <v>1.73</v>
      </c>
      <c r="AC684">
        <v>-0.3</v>
      </c>
      <c r="AD684">
        <v>2.93</v>
      </c>
      <c r="AE684">
        <v>3.06</v>
      </c>
      <c r="AF684">
        <v>1.66</v>
      </c>
      <c r="AG684">
        <v>3.49</v>
      </c>
      <c r="AH684">
        <v>2.0699999999999998</v>
      </c>
      <c r="AI684">
        <v>0.67</v>
      </c>
      <c r="AJ684">
        <v>2.54</v>
      </c>
      <c r="AK684">
        <v>3.86</v>
      </c>
      <c r="AL684">
        <v>2.1800000000000002</v>
      </c>
      <c r="AM684">
        <v>1.42</v>
      </c>
      <c r="AN684">
        <v>-1.02</v>
      </c>
      <c r="AO684">
        <v>0.65</v>
      </c>
      <c r="AP684">
        <v>2.72</v>
      </c>
      <c r="AQ684">
        <v>4.46</v>
      </c>
      <c r="AR684">
        <v>7.57</v>
      </c>
      <c r="AS684">
        <v>-0.09</v>
      </c>
      <c r="AT684">
        <v>0.37</v>
      </c>
      <c r="AU684">
        <v>3.96</v>
      </c>
      <c r="AV684">
        <v>4.29</v>
      </c>
      <c r="AW684">
        <v>0.43</v>
      </c>
      <c r="AX684">
        <v>-0.87</v>
      </c>
      <c r="AY684">
        <v>1.04</v>
      </c>
      <c r="AZ684">
        <v>0.1</v>
      </c>
      <c r="BA684">
        <v>2.81</v>
      </c>
      <c r="BB684">
        <v>0.04</v>
      </c>
      <c r="BC684">
        <v>1.39</v>
      </c>
      <c r="BD684">
        <v>0.64</v>
      </c>
      <c r="BE684">
        <v>0.57999999999999996</v>
      </c>
      <c r="BF684">
        <v>11.16</v>
      </c>
      <c r="BG684" t="s">
        <v>426</v>
      </c>
    </row>
    <row r="685" spans="1:59" x14ac:dyDescent="0.25">
      <c r="A685" t="s">
        <v>238</v>
      </c>
      <c r="B685">
        <v>962</v>
      </c>
      <c r="C685" t="s">
        <v>239</v>
      </c>
      <c r="D685" t="s">
        <v>15</v>
      </c>
      <c r="E685" t="s">
        <v>416</v>
      </c>
      <c r="R685">
        <v>24</v>
      </c>
      <c r="S685">
        <v>36.200000000000003</v>
      </c>
      <c r="T685">
        <v>63.3</v>
      </c>
      <c r="U685">
        <v>69.7</v>
      </c>
      <c r="V685">
        <v>68.900000000000006</v>
      </c>
      <c r="W685">
        <v>142.6</v>
      </c>
      <c r="X685">
        <v>172.4</v>
      </c>
      <c r="Y685">
        <v>1166.7</v>
      </c>
      <c r="Z685">
        <v>588.6</v>
      </c>
      <c r="AA685">
        <v>125.1</v>
      </c>
      <c r="AB685">
        <v>979.4</v>
      </c>
      <c r="AC685">
        <v>424.3</v>
      </c>
      <c r="AD685">
        <v>111.3</v>
      </c>
      <c r="AE685">
        <v>6.8</v>
      </c>
      <c r="AF685">
        <v>9.1</v>
      </c>
      <c r="AG685">
        <v>3.8</v>
      </c>
      <c r="AH685">
        <v>0.4</v>
      </c>
      <c r="AI685">
        <v>1.1000000000000001</v>
      </c>
      <c r="AJ685">
        <v>27.4</v>
      </c>
      <c r="AK685">
        <v>3.9</v>
      </c>
      <c r="AL685">
        <v>1</v>
      </c>
      <c r="AM685">
        <v>4.3499999999999996</v>
      </c>
      <c r="AN685">
        <v>1.91</v>
      </c>
      <c r="AO685">
        <v>0.82</v>
      </c>
      <c r="AP685">
        <v>2.77</v>
      </c>
      <c r="AQ685">
        <v>5.99</v>
      </c>
      <c r="AR685">
        <v>6.67</v>
      </c>
      <c r="AS685">
        <v>5.12</v>
      </c>
      <c r="AT685">
        <v>7</v>
      </c>
      <c r="AU685">
        <v>4.99</v>
      </c>
      <c r="AV685">
        <v>9.23</v>
      </c>
      <c r="AW685">
        <v>1</v>
      </c>
      <c r="AX685">
        <v>-0.17</v>
      </c>
      <c r="AY685">
        <v>1.06</v>
      </c>
      <c r="AZ685">
        <v>-0.56999999999999995</v>
      </c>
      <c r="BA685">
        <v>-0.28000000000000003</v>
      </c>
      <c r="BB685">
        <v>0.01</v>
      </c>
      <c r="BC685">
        <v>-0.14000000000000001</v>
      </c>
      <c r="BD685">
        <v>2</v>
      </c>
      <c r="BE685">
        <v>2.74</v>
      </c>
      <c r="BF685">
        <v>11.95</v>
      </c>
      <c r="BG685" t="s">
        <v>419</v>
      </c>
    </row>
    <row r="686" spans="1:59" x14ac:dyDescent="0.25">
      <c r="A686" t="s">
        <v>250</v>
      </c>
      <c r="B686">
        <v>688</v>
      </c>
      <c r="C686" t="s">
        <v>251</v>
      </c>
      <c r="D686" t="s">
        <v>15</v>
      </c>
      <c r="E686" t="s">
        <v>425</v>
      </c>
      <c r="F686">
        <v>5.6</v>
      </c>
      <c r="G686">
        <v>13.6</v>
      </c>
      <c r="H686">
        <v>14</v>
      </c>
      <c r="I686">
        <v>-1.8</v>
      </c>
      <c r="J686">
        <v>22</v>
      </c>
      <c r="K686">
        <v>11.7</v>
      </c>
      <c r="L686">
        <v>8.3000000000000007</v>
      </c>
      <c r="Q686">
        <v>1</v>
      </c>
      <c r="R686">
        <v>21.8</v>
      </c>
      <c r="S686">
        <v>26</v>
      </c>
      <c r="T686">
        <v>25.2</v>
      </c>
      <c r="U686">
        <v>49.5</v>
      </c>
      <c r="V686">
        <v>12.4</v>
      </c>
      <c r="AE686">
        <v>50.8</v>
      </c>
      <c r="AF686">
        <v>45</v>
      </c>
      <c r="AG686">
        <v>5.9</v>
      </c>
      <c r="AH686">
        <v>-2.6</v>
      </c>
      <c r="AI686">
        <v>-6.3</v>
      </c>
      <c r="AJ686">
        <v>7.5</v>
      </c>
      <c r="AK686">
        <v>10.6</v>
      </c>
      <c r="AL686">
        <v>19.600000000000001</v>
      </c>
      <c r="AM686">
        <v>12.5</v>
      </c>
      <c r="AN686">
        <v>10.8</v>
      </c>
      <c r="AO686">
        <v>5.4</v>
      </c>
      <c r="AP686">
        <v>17</v>
      </c>
      <c r="AQ686">
        <v>10.3</v>
      </c>
      <c r="AR686">
        <v>18.86</v>
      </c>
      <c r="AS686">
        <v>7.01</v>
      </c>
      <c r="AT686">
        <v>15.32</v>
      </c>
      <c r="AU686">
        <v>13.18</v>
      </c>
      <c r="AV686">
        <v>3.13</v>
      </c>
      <c r="AW686">
        <v>5.35</v>
      </c>
      <c r="AX686">
        <v>3.83</v>
      </c>
      <c r="AY686">
        <v>5.22</v>
      </c>
      <c r="AZ686">
        <v>27.23</v>
      </c>
      <c r="BA686">
        <v>16.39</v>
      </c>
      <c r="BB686">
        <v>0.01</v>
      </c>
      <c r="BC686">
        <v>3.28</v>
      </c>
      <c r="BD686">
        <v>7.6</v>
      </c>
      <c r="BE686">
        <v>10.94</v>
      </c>
      <c r="BF686">
        <v>12.43</v>
      </c>
      <c r="BG686" t="s">
        <v>426</v>
      </c>
    </row>
    <row r="687" spans="1:59" x14ac:dyDescent="0.25">
      <c r="A687" t="s">
        <v>302</v>
      </c>
      <c r="B687">
        <v>453</v>
      </c>
      <c r="C687" t="s">
        <v>303</v>
      </c>
      <c r="D687" t="s">
        <v>15</v>
      </c>
      <c r="E687" t="s">
        <v>425</v>
      </c>
      <c r="R687">
        <v>6</v>
      </c>
      <c r="S687">
        <v>4</v>
      </c>
      <c r="T687">
        <v>3.8</v>
      </c>
      <c r="U687">
        <v>1.2</v>
      </c>
      <c r="V687">
        <v>0.8</v>
      </c>
      <c r="W687">
        <v>1.4</v>
      </c>
      <c r="X687">
        <v>1.9</v>
      </c>
      <c r="Y687">
        <v>4.2</v>
      </c>
      <c r="Z687">
        <v>1.5</v>
      </c>
      <c r="AA687">
        <v>6.1</v>
      </c>
      <c r="AB687">
        <v>-0.1</v>
      </c>
      <c r="AC687">
        <v>-7.2</v>
      </c>
      <c r="AD687">
        <v>-5.0999999999999996</v>
      </c>
      <c r="AE687">
        <v>11.1</v>
      </c>
      <c r="AF687">
        <v>4.4000000000000004</v>
      </c>
      <c r="AG687">
        <v>-0.6</v>
      </c>
      <c r="AH687">
        <v>4.0999999999999996</v>
      </c>
      <c r="AI687">
        <v>-0.1</v>
      </c>
      <c r="AJ687">
        <v>0.4</v>
      </c>
      <c r="AK687">
        <v>-0.2</v>
      </c>
      <c r="AL687">
        <v>1.3</v>
      </c>
      <c r="AM687">
        <v>-0.4</v>
      </c>
      <c r="AN687">
        <v>3.6</v>
      </c>
      <c r="AO687">
        <v>3.2</v>
      </c>
      <c r="AP687">
        <v>6.9</v>
      </c>
      <c r="AQ687">
        <v>7.4</v>
      </c>
      <c r="AR687">
        <v>19.899999999999999</v>
      </c>
      <c r="AS687">
        <v>11</v>
      </c>
      <c r="AT687">
        <v>2.1</v>
      </c>
      <c r="AU687">
        <v>3.46</v>
      </c>
      <c r="AV687">
        <v>3.13</v>
      </c>
      <c r="AW687">
        <v>2.2999999999999998</v>
      </c>
      <c r="AX687">
        <v>0.23</v>
      </c>
      <c r="AY687">
        <v>0.84</v>
      </c>
      <c r="AZ687">
        <v>-1.85</v>
      </c>
      <c r="BA687">
        <v>1.92</v>
      </c>
      <c r="BB687">
        <v>-0.05</v>
      </c>
      <c r="BC687">
        <v>0.02</v>
      </c>
      <c r="BD687">
        <v>0.26</v>
      </c>
      <c r="BE687">
        <v>2.67</v>
      </c>
      <c r="BF687">
        <v>4.76</v>
      </c>
      <c r="BG687" t="s">
        <v>426</v>
      </c>
    </row>
    <row r="688" spans="1:59" x14ac:dyDescent="0.25">
      <c r="A688" t="s">
        <v>341</v>
      </c>
      <c r="B688">
        <v>718</v>
      </c>
      <c r="C688" t="s">
        <v>342</v>
      </c>
      <c r="D688" t="s">
        <v>15</v>
      </c>
      <c r="E688" t="s">
        <v>425</v>
      </c>
      <c r="F688">
        <v>18.399999999999999</v>
      </c>
      <c r="G688">
        <v>18.399999999999999</v>
      </c>
      <c r="H688">
        <v>28.6</v>
      </c>
      <c r="I688">
        <v>23.6</v>
      </c>
      <c r="J688">
        <v>22.1</v>
      </c>
      <c r="K688">
        <v>22.1</v>
      </c>
      <c r="L688">
        <v>16.7</v>
      </c>
      <c r="M688">
        <v>13.8</v>
      </c>
      <c r="N688">
        <v>9.8000000000000007</v>
      </c>
      <c r="O688">
        <v>4.4000000000000004</v>
      </c>
      <c r="P688">
        <v>14.7</v>
      </c>
      <c r="Q688">
        <v>5.7</v>
      </c>
      <c r="R688">
        <v>1</v>
      </c>
      <c r="S688">
        <v>6.1</v>
      </c>
      <c r="T688">
        <v>4.3</v>
      </c>
      <c r="U688">
        <v>0.9</v>
      </c>
      <c r="V688">
        <v>0.4</v>
      </c>
      <c r="W688">
        <v>3.2</v>
      </c>
      <c r="X688">
        <v>1.7</v>
      </c>
      <c r="Y688">
        <v>1.8</v>
      </c>
      <c r="Z688">
        <v>4.8</v>
      </c>
      <c r="AA688">
        <v>2.5</v>
      </c>
      <c r="AB688">
        <v>1.8</v>
      </c>
      <c r="AC688">
        <v>2.8</v>
      </c>
      <c r="AD688">
        <v>-7.1</v>
      </c>
      <c r="AE688">
        <v>-0.4</v>
      </c>
      <c r="AF688">
        <v>-2.9</v>
      </c>
      <c r="AG688">
        <v>2.2000000000000002</v>
      </c>
      <c r="AH688">
        <v>2.5</v>
      </c>
      <c r="AI688">
        <v>-1</v>
      </c>
      <c r="AJ688">
        <v>1.5</v>
      </c>
      <c r="AK688">
        <v>4.9000000000000004</v>
      </c>
      <c r="AL688">
        <v>0.7</v>
      </c>
      <c r="AM688">
        <v>9.3000000000000007</v>
      </c>
      <c r="AN688">
        <v>0.8</v>
      </c>
      <c r="AO688">
        <v>1.22</v>
      </c>
      <c r="AP688">
        <v>6.76</v>
      </c>
      <c r="AQ688">
        <v>12.51</v>
      </c>
      <c r="AR688">
        <v>39</v>
      </c>
      <c r="AS688">
        <v>40.83</v>
      </c>
      <c r="AT688">
        <v>-3.78</v>
      </c>
      <c r="AU688">
        <v>4.22</v>
      </c>
      <c r="AV688">
        <v>5.96</v>
      </c>
      <c r="AW688">
        <v>6.76</v>
      </c>
      <c r="AX688">
        <v>0.51</v>
      </c>
      <c r="AY688">
        <v>0.48</v>
      </c>
      <c r="AZ688">
        <v>0.04</v>
      </c>
      <c r="BA688">
        <v>0.34</v>
      </c>
      <c r="BB688">
        <v>-0.05</v>
      </c>
      <c r="BC688">
        <v>-0.01</v>
      </c>
      <c r="BD688">
        <v>10.26</v>
      </c>
      <c r="BG688" t="s">
        <v>426</v>
      </c>
    </row>
    <row r="689" spans="1:59" x14ac:dyDescent="0.25">
      <c r="A689" t="s">
        <v>36</v>
      </c>
      <c r="B689">
        <v>912</v>
      </c>
      <c r="C689" t="s">
        <v>37</v>
      </c>
      <c r="D689" t="s">
        <v>15</v>
      </c>
      <c r="E689" t="s">
        <v>441</v>
      </c>
      <c r="AQ689">
        <v>6.32</v>
      </c>
      <c r="AR689">
        <v>5.97</v>
      </c>
      <c r="AS689">
        <v>-12.94</v>
      </c>
      <c r="AT689">
        <v>4.01</v>
      </c>
      <c r="AU689">
        <v>-0.52</v>
      </c>
      <c r="AV689">
        <v>-1.62</v>
      </c>
      <c r="AW689">
        <v>0.42</v>
      </c>
      <c r="AX689">
        <v>0.16</v>
      </c>
      <c r="AY689">
        <v>3.98</v>
      </c>
      <c r="AZ689">
        <v>4.1399999999999997</v>
      </c>
      <c r="BA689">
        <v>-0.09</v>
      </c>
      <c r="BB689">
        <v>-0.09</v>
      </c>
      <c r="BC689">
        <v>-1.84</v>
      </c>
      <c r="BG689" t="s">
        <v>442</v>
      </c>
    </row>
    <row r="690" spans="1:59" x14ac:dyDescent="0.25">
      <c r="A690" t="s">
        <v>18</v>
      </c>
      <c r="B690">
        <v>512</v>
      </c>
      <c r="C690" t="s">
        <v>19</v>
      </c>
      <c r="D690" t="s">
        <v>15</v>
      </c>
      <c r="E690" t="s">
        <v>441</v>
      </c>
      <c r="AN690">
        <v>15.3</v>
      </c>
      <c r="AO690">
        <v>10.3</v>
      </c>
      <c r="AP690">
        <v>7.7</v>
      </c>
      <c r="AQ690">
        <v>5</v>
      </c>
      <c r="AR690">
        <v>8.6999999999999993</v>
      </c>
      <c r="AS690">
        <v>4.7</v>
      </c>
      <c r="AT690">
        <v>5</v>
      </c>
      <c r="AU690">
        <v>14.8</v>
      </c>
      <c r="AV690">
        <v>7.9</v>
      </c>
      <c r="AW690">
        <v>6.8</v>
      </c>
      <c r="AX690">
        <v>2.7</v>
      </c>
      <c r="AY690">
        <v>0.2</v>
      </c>
      <c r="AZ690">
        <v>5.2</v>
      </c>
      <c r="BA690">
        <v>5.4</v>
      </c>
      <c r="BB690">
        <v>-0.1</v>
      </c>
      <c r="BG690" t="s">
        <v>442</v>
      </c>
    </row>
    <row r="691" spans="1:59" x14ac:dyDescent="0.25">
      <c r="A691" t="s">
        <v>106</v>
      </c>
      <c r="B691">
        <v>611</v>
      </c>
      <c r="C691" t="s">
        <v>107</v>
      </c>
      <c r="D691" t="s">
        <v>15</v>
      </c>
      <c r="E691" t="s">
        <v>416</v>
      </c>
      <c r="F691">
        <v>1</v>
      </c>
      <c r="G691">
        <v>1</v>
      </c>
      <c r="H691">
        <v>-0.1</v>
      </c>
      <c r="I691">
        <v>3.9</v>
      </c>
      <c r="J691">
        <v>24</v>
      </c>
      <c r="K691">
        <v>8.9</v>
      </c>
      <c r="L691">
        <v>16.899999999999999</v>
      </c>
      <c r="M691">
        <v>1.6</v>
      </c>
      <c r="N691">
        <v>11.3</v>
      </c>
      <c r="O691">
        <v>2.5</v>
      </c>
      <c r="P691">
        <v>13.3</v>
      </c>
      <c r="Q691">
        <v>27.6</v>
      </c>
      <c r="R691">
        <v>4.4000000000000004</v>
      </c>
      <c r="S691">
        <v>4.7</v>
      </c>
      <c r="AW691">
        <v>4.3099999999999996</v>
      </c>
      <c r="AX691">
        <v>3.77</v>
      </c>
      <c r="AY691">
        <v>-2.6</v>
      </c>
      <c r="AZ691">
        <v>-0.49</v>
      </c>
      <c r="BA691">
        <v>-0.46</v>
      </c>
      <c r="BB691">
        <v>-0.12</v>
      </c>
      <c r="BC691">
        <v>2.02</v>
      </c>
      <c r="BD691">
        <v>-1.87</v>
      </c>
      <c r="BG691" t="s">
        <v>419</v>
      </c>
    </row>
    <row r="692" spans="1:59" x14ac:dyDescent="0.25">
      <c r="A692" t="s">
        <v>188</v>
      </c>
      <c r="B692">
        <v>158</v>
      </c>
      <c r="C692" t="s">
        <v>189</v>
      </c>
      <c r="D692" t="s">
        <v>15</v>
      </c>
      <c r="E692" t="s">
        <v>416</v>
      </c>
      <c r="F692">
        <v>2</v>
      </c>
      <c r="G692">
        <v>8.9700000000000006</v>
      </c>
      <c r="H692">
        <v>9.42</v>
      </c>
      <c r="I692">
        <v>11.64</v>
      </c>
      <c r="J692">
        <v>14.09</v>
      </c>
      <c r="K692">
        <v>10.38</v>
      </c>
      <c r="L692">
        <v>9.93</v>
      </c>
      <c r="M692">
        <v>9.31</v>
      </c>
      <c r="N692">
        <v>7.94</v>
      </c>
      <c r="O692">
        <v>5.67</v>
      </c>
      <c r="P692">
        <v>6.15</v>
      </c>
      <c r="Q692">
        <v>4.45</v>
      </c>
      <c r="R692">
        <v>3.57</v>
      </c>
      <c r="S692">
        <v>3.17</v>
      </c>
      <c r="T692">
        <v>2.2200000000000002</v>
      </c>
      <c r="U692">
        <v>2.52</v>
      </c>
      <c r="V692">
        <v>2.4900000000000002</v>
      </c>
      <c r="W692">
        <v>2.85</v>
      </c>
      <c r="X692">
        <v>2.1</v>
      </c>
      <c r="Y692">
        <v>2.93</v>
      </c>
      <c r="Z692">
        <v>3.11</v>
      </c>
      <c r="AA692">
        <v>3.12</v>
      </c>
      <c r="AB692">
        <v>3.08</v>
      </c>
      <c r="AC692">
        <v>2.66</v>
      </c>
      <c r="AD692">
        <v>2.2799999999999998</v>
      </c>
      <c r="AE692">
        <v>1.98</v>
      </c>
      <c r="AF692">
        <v>1.45</v>
      </c>
      <c r="AG692">
        <v>1.44</v>
      </c>
      <c r="AH692">
        <v>0.57999999999999996</v>
      </c>
      <c r="AI692">
        <v>-0.06</v>
      </c>
      <c r="AJ692">
        <v>0.2</v>
      </c>
      <c r="AK692">
        <v>0.2</v>
      </c>
      <c r="AL692">
        <v>-0.12</v>
      </c>
      <c r="AM692">
        <v>-0.08</v>
      </c>
      <c r="AN692">
        <v>-0.22</v>
      </c>
      <c r="AO692">
        <v>-0.08</v>
      </c>
      <c r="AP692">
        <v>-0.02</v>
      </c>
      <c r="AQ692">
        <v>-0.14000000000000001</v>
      </c>
      <c r="AR692">
        <v>0.13</v>
      </c>
      <c r="AS692">
        <v>-0.18</v>
      </c>
      <c r="AT692">
        <v>-0.35</v>
      </c>
      <c r="AU692">
        <v>-0.22</v>
      </c>
      <c r="AV692">
        <v>-0.34</v>
      </c>
      <c r="AW692">
        <v>-0.4</v>
      </c>
      <c r="AX692">
        <v>0.02</v>
      </c>
      <c r="AY692">
        <v>0.04</v>
      </c>
      <c r="AZ692">
        <v>-0.13</v>
      </c>
      <c r="BA692">
        <v>-0.16</v>
      </c>
      <c r="BB692">
        <v>-0.12</v>
      </c>
      <c r="BC692">
        <v>1.37</v>
      </c>
      <c r="BD692">
        <v>-0.39</v>
      </c>
      <c r="BE692">
        <v>3.96</v>
      </c>
      <c r="BF692">
        <v>17.309999999999999</v>
      </c>
      <c r="BG692" t="s">
        <v>419</v>
      </c>
    </row>
    <row r="693" spans="1:59" x14ac:dyDescent="0.25">
      <c r="A693" t="s">
        <v>233</v>
      </c>
      <c r="B693">
        <v>556</v>
      </c>
      <c r="C693" t="s">
        <v>234</v>
      </c>
      <c r="D693" t="s">
        <v>15</v>
      </c>
      <c r="E693" t="s">
        <v>416</v>
      </c>
      <c r="X693">
        <v>10.7</v>
      </c>
      <c r="Y693">
        <v>24.4</v>
      </c>
      <c r="Z693">
        <v>-1.6</v>
      </c>
      <c r="AA693">
        <v>11.7</v>
      </c>
      <c r="AB693">
        <v>21.6</v>
      </c>
      <c r="AC693">
        <v>13.3</v>
      </c>
      <c r="AD693">
        <v>-1</v>
      </c>
      <c r="AE693">
        <v>-5.3</v>
      </c>
      <c r="AF693">
        <v>-5.0999999999999996</v>
      </c>
      <c r="AG693">
        <v>-1.7</v>
      </c>
      <c r="AH693">
        <v>-0.9</v>
      </c>
      <c r="AI693">
        <v>6.1</v>
      </c>
      <c r="AJ693">
        <v>2.9</v>
      </c>
      <c r="AK693">
        <v>1.7</v>
      </c>
      <c r="AL693">
        <v>-1.4</v>
      </c>
      <c r="AM693">
        <v>-0.9</v>
      </c>
      <c r="AN693">
        <v>-2.1</v>
      </c>
      <c r="AO693">
        <v>6.2</v>
      </c>
      <c r="AP693">
        <v>9</v>
      </c>
      <c r="AQ693">
        <v>2.91</v>
      </c>
      <c r="AR693">
        <v>2.91</v>
      </c>
      <c r="AS693">
        <v>2.91</v>
      </c>
      <c r="AT693">
        <v>2.91</v>
      </c>
      <c r="AU693">
        <v>2.91</v>
      </c>
      <c r="AV693">
        <v>3.59</v>
      </c>
      <c r="AW693">
        <v>3.57</v>
      </c>
      <c r="AX693">
        <v>3.07</v>
      </c>
      <c r="AY693">
        <v>1.03</v>
      </c>
      <c r="AZ693">
        <v>0.3</v>
      </c>
      <c r="BA693">
        <v>-0.94</v>
      </c>
      <c r="BB693">
        <v>-0.16</v>
      </c>
      <c r="BC693">
        <v>2.21</v>
      </c>
      <c r="BD693">
        <v>-4.7</v>
      </c>
      <c r="BE693">
        <v>1.1100000000000001</v>
      </c>
      <c r="BF693">
        <v>1.87</v>
      </c>
      <c r="BG693" t="s">
        <v>418</v>
      </c>
    </row>
    <row r="694" spans="1:59" x14ac:dyDescent="0.25">
      <c r="A694" t="s">
        <v>406</v>
      </c>
      <c r="B694">
        <v>687</v>
      </c>
      <c r="C694" t="s">
        <v>407</v>
      </c>
      <c r="D694" t="s">
        <v>15</v>
      </c>
      <c r="E694" t="s">
        <v>425</v>
      </c>
      <c r="AV694">
        <v>1.9738435459999999</v>
      </c>
      <c r="AW694">
        <v>1.8913034870000001</v>
      </c>
      <c r="AX694">
        <v>0.13519393299999999</v>
      </c>
      <c r="AY694">
        <v>1.870761495</v>
      </c>
      <c r="AZ694">
        <v>1.7480520070000001</v>
      </c>
      <c r="BA694">
        <v>1.4155886929999999</v>
      </c>
      <c r="BB694">
        <v>-0.19</v>
      </c>
      <c r="BC694">
        <v>-2.7440000000000002</v>
      </c>
      <c r="BD694">
        <v>2.9203768810000001</v>
      </c>
      <c r="BE694">
        <v>3.04</v>
      </c>
      <c r="BG694" t="s">
        <v>426</v>
      </c>
    </row>
    <row r="695" spans="1:59" x14ac:dyDescent="0.25">
      <c r="A695" t="s">
        <v>300</v>
      </c>
      <c r="B695">
        <v>488</v>
      </c>
      <c r="C695" t="s">
        <v>301</v>
      </c>
      <c r="D695" t="s">
        <v>15</v>
      </c>
      <c r="E695" t="s">
        <v>16</v>
      </c>
      <c r="AG695">
        <v>7.09</v>
      </c>
      <c r="AH695">
        <v>5.58</v>
      </c>
      <c r="AI695">
        <v>5.54</v>
      </c>
      <c r="AJ695">
        <v>2.8</v>
      </c>
      <c r="AK695">
        <v>1.22</v>
      </c>
      <c r="AL695">
        <v>5.71</v>
      </c>
      <c r="AM695">
        <v>4.4000000000000004</v>
      </c>
      <c r="AN695">
        <v>3</v>
      </c>
      <c r="AO695">
        <v>4.1100000000000003</v>
      </c>
      <c r="AP695">
        <v>3.84</v>
      </c>
      <c r="AQ695">
        <v>1.86</v>
      </c>
      <c r="AR695">
        <v>9.89</v>
      </c>
      <c r="AS695">
        <v>2.75</v>
      </c>
      <c r="AT695">
        <v>3.75</v>
      </c>
      <c r="AU695">
        <v>2.88</v>
      </c>
      <c r="AV695">
        <v>2.78</v>
      </c>
      <c r="AW695">
        <v>1.72</v>
      </c>
      <c r="AX695">
        <v>1.73</v>
      </c>
      <c r="AY695">
        <v>1.43</v>
      </c>
      <c r="AZ695">
        <v>-0.22</v>
      </c>
      <c r="BA695">
        <v>0.21</v>
      </c>
      <c r="BB695">
        <v>-0.2</v>
      </c>
      <c r="BC695">
        <v>1.58</v>
      </c>
      <c r="BD695">
        <v>-0.74</v>
      </c>
      <c r="BE695">
        <v>1.24</v>
      </c>
      <c r="BG695" t="s">
        <v>17</v>
      </c>
    </row>
    <row r="696" spans="1:59" x14ac:dyDescent="0.25">
      <c r="A696" t="s">
        <v>116</v>
      </c>
      <c r="B696">
        <v>248</v>
      </c>
      <c r="C696" t="s">
        <v>117</v>
      </c>
      <c r="D696" t="s">
        <v>15</v>
      </c>
      <c r="E696" t="s">
        <v>16</v>
      </c>
      <c r="F696">
        <v>5.13</v>
      </c>
      <c r="G696">
        <v>0</v>
      </c>
      <c r="H696">
        <v>0</v>
      </c>
      <c r="I696">
        <v>0</v>
      </c>
      <c r="J696">
        <v>42.08</v>
      </c>
      <c r="K696">
        <v>6.16</v>
      </c>
      <c r="L696">
        <v>2.4900000000000002</v>
      </c>
      <c r="M696">
        <v>29.65</v>
      </c>
      <c r="N696">
        <v>0</v>
      </c>
      <c r="O696">
        <v>20.79</v>
      </c>
      <c r="P696">
        <v>3.27</v>
      </c>
      <c r="Q696">
        <v>18.170000000000002</v>
      </c>
      <c r="R696">
        <v>16.93</v>
      </c>
      <c r="S696">
        <v>49.7</v>
      </c>
      <c r="T696">
        <v>29.9</v>
      </c>
      <c r="U696">
        <v>28.54</v>
      </c>
      <c r="V696">
        <v>21.81</v>
      </c>
      <c r="W696">
        <v>29.64</v>
      </c>
      <c r="X696">
        <v>58.89</v>
      </c>
      <c r="Y696">
        <v>75.3</v>
      </c>
      <c r="Z696">
        <v>48.51</v>
      </c>
      <c r="AA696">
        <v>48.61</v>
      </c>
      <c r="AB696">
        <v>54.68</v>
      </c>
      <c r="AC696">
        <v>44.95</v>
      </c>
      <c r="AD696">
        <v>27.37</v>
      </c>
      <c r="AE696">
        <v>22.93</v>
      </c>
      <c r="AF696">
        <v>24.49</v>
      </c>
      <c r="AG696">
        <v>30.68</v>
      </c>
      <c r="AH696">
        <v>36.17</v>
      </c>
      <c r="AI696">
        <v>52.21</v>
      </c>
      <c r="AJ696">
        <v>96.04</v>
      </c>
      <c r="AK696">
        <v>37.44</v>
      </c>
      <c r="AL696">
        <v>12.42</v>
      </c>
      <c r="AM696">
        <v>7.91</v>
      </c>
      <c r="AN696">
        <v>2.75</v>
      </c>
      <c r="AO696">
        <v>2.2000000000000002</v>
      </c>
      <c r="AP696">
        <v>3.32</v>
      </c>
      <c r="AQ696">
        <v>2.29</v>
      </c>
      <c r="AR696">
        <v>8.4</v>
      </c>
      <c r="AS696">
        <v>5.16</v>
      </c>
      <c r="AT696">
        <v>3.55</v>
      </c>
      <c r="AU696">
        <v>4.47</v>
      </c>
      <c r="AV696">
        <v>5.0999999999999996</v>
      </c>
      <c r="AW696">
        <v>2.72</v>
      </c>
      <c r="AX696">
        <v>3.59</v>
      </c>
      <c r="AY696">
        <v>3.97</v>
      </c>
      <c r="AZ696">
        <v>1.73</v>
      </c>
      <c r="BA696">
        <v>0.42</v>
      </c>
      <c r="BB696">
        <v>-0.22</v>
      </c>
      <c r="BC696">
        <v>0.27</v>
      </c>
      <c r="BD696">
        <v>-0.34</v>
      </c>
      <c r="BE696">
        <v>0.13</v>
      </c>
      <c r="BF696">
        <v>3.47</v>
      </c>
      <c r="BG696" t="s">
        <v>17</v>
      </c>
    </row>
    <row r="697" spans="1:59" x14ac:dyDescent="0.25">
      <c r="A697" t="s">
        <v>216</v>
      </c>
      <c r="B697">
        <v>524</v>
      </c>
      <c r="C697" t="s">
        <v>217</v>
      </c>
      <c r="D697" t="s">
        <v>15</v>
      </c>
      <c r="E697" t="s">
        <v>425</v>
      </c>
      <c r="F697">
        <v>6.8</v>
      </c>
      <c r="G697">
        <v>1.8</v>
      </c>
      <c r="H697">
        <v>6</v>
      </c>
      <c r="I697">
        <v>12.7</v>
      </c>
      <c r="J697">
        <v>14.1</v>
      </c>
      <c r="K697">
        <v>7.7</v>
      </c>
      <c r="L697">
        <v>-1.1000000000000001</v>
      </c>
      <c r="M697">
        <v>0.6</v>
      </c>
      <c r="N697">
        <v>16.8</v>
      </c>
      <c r="O697">
        <v>10.9</v>
      </c>
      <c r="P697">
        <v>29</v>
      </c>
      <c r="Q697">
        <v>17.600000000000001</v>
      </c>
      <c r="R697">
        <v>12.7</v>
      </c>
      <c r="S697">
        <v>12.4</v>
      </c>
      <c r="T697">
        <v>18.100000000000001</v>
      </c>
      <c r="U697">
        <v>0.1</v>
      </c>
      <c r="V697">
        <v>7.2</v>
      </c>
      <c r="W697">
        <v>8.6999999999999993</v>
      </c>
      <c r="X697">
        <v>15.1</v>
      </c>
      <c r="Y697">
        <v>10.3</v>
      </c>
      <c r="Z697">
        <v>23.3</v>
      </c>
      <c r="AA697">
        <v>11.9</v>
      </c>
      <c r="AB697">
        <v>11.9</v>
      </c>
      <c r="AC697">
        <v>11.2</v>
      </c>
      <c r="AD697">
        <v>8.9</v>
      </c>
      <c r="AE697">
        <v>6.9</v>
      </c>
      <c r="AF697">
        <v>19.2</v>
      </c>
      <c r="AG697">
        <v>10.9</v>
      </c>
      <c r="AH697">
        <v>10.9</v>
      </c>
      <c r="AI697">
        <v>4</v>
      </c>
      <c r="AJ697">
        <v>4.5</v>
      </c>
      <c r="AK697">
        <v>15.2</v>
      </c>
      <c r="AL697">
        <v>10.6</v>
      </c>
      <c r="AM697">
        <v>5.8</v>
      </c>
      <c r="AN697">
        <v>7.8</v>
      </c>
      <c r="AO697">
        <v>12.1</v>
      </c>
      <c r="AP697">
        <v>13.2</v>
      </c>
      <c r="AQ697">
        <v>18.2</v>
      </c>
      <c r="AR697">
        <v>30.5</v>
      </c>
      <c r="AS697">
        <v>2.8</v>
      </c>
      <c r="AT697">
        <v>6.8</v>
      </c>
      <c r="AX697">
        <v>13.82</v>
      </c>
      <c r="AY697">
        <v>5.24</v>
      </c>
      <c r="AZ697">
        <v>3.07</v>
      </c>
      <c r="BA697">
        <v>11.34</v>
      </c>
      <c r="BB697">
        <v>-0.22</v>
      </c>
      <c r="BC697">
        <v>0.66</v>
      </c>
      <c r="BD697">
        <v>12.18</v>
      </c>
      <c r="BE697">
        <v>11.2</v>
      </c>
      <c r="BF697">
        <v>56.74</v>
      </c>
      <c r="BG697" t="s">
        <v>426</v>
      </c>
    </row>
    <row r="698" spans="1:59" x14ac:dyDescent="0.25">
      <c r="A698" t="s">
        <v>200</v>
      </c>
      <c r="B698">
        <v>361</v>
      </c>
      <c r="C698" t="s">
        <v>201</v>
      </c>
      <c r="D698" t="s">
        <v>15</v>
      </c>
      <c r="E698" t="s">
        <v>16</v>
      </c>
      <c r="F698">
        <v>15.8</v>
      </c>
      <c r="G698">
        <v>-1.6</v>
      </c>
      <c r="H698">
        <v>6.2</v>
      </c>
      <c r="I698">
        <v>10.3</v>
      </c>
      <c r="J698">
        <v>28.4</v>
      </c>
      <c r="K698">
        <v>10.7</v>
      </c>
      <c r="L698">
        <v>13.1</v>
      </c>
      <c r="M698">
        <v>17.8</v>
      </c>
      <c r="N698">
        <v>33.42</v>
      </c>
      <c r="O698">
        <v>11.2</v>
      </c>
      <c r="P698">
        <v>19.329999999999998</v>
      </c>
      <c r="Q698">
        <v>8.56</v>
      </c>
      <c r="R698">
        <v>5.97</v>
      </c>
      <c r="S698">
        <v>2.23</v>
      </c>
      <c r="T698">
        <v>2.73</v>
      </c>
      <c r="U698">
        <v>2.67</v>
      </c>
      <c r="V698">
        <v>-0.03</v>
      </c>
      <c r="W698">
        <v>0.94</v>
      </c>
      <c r="X698">
        <v>0.23</v>
      </c>
      <c r="Y698">
        <v>5.13</v>
      </c>
      <c r="Z698">
        <v>4.2</v>
      </c>
      <c r="AA698">
        <v>4.2</v>
      </c>
      <c r="AB698">
        <v>2.84</v>
      </c>
      <c r="AC698">
        <v>1.79</v>
      </c>
      <c r="AD698">
        <v>1.43</v>
      </c>
      <c r="AE698">
        <v>3</v>
      </c>
      <c r="AF698">
        <v>2.0499999999999998</v>
      </c>
      <c r="AG698">
        <v>8.68</v>
      </c>
      <c r="AH698">
        <v>3.68</v>
      </c>
      <c r="AI698">
        <v>3.35</v>
      </c>
      <c r="AJ698">
        <v>2.11</v>
      </c>
      <c r="AK698">
        <v>2.14</v>
      </c>
      <c r="AL698">
        <v>2.08</v>
      </c>
      <c r="AM698">
        <v>2.27</v>
      </c>
      <c r="AN698">
        <v>2.25</v>
      </c>
      <c r="AO698">
        <v>3.37</v>
      </c>
      <c r="AP698">
        <v>8.49</v>
      </c>
      <c r="AQ698">
        <v>4.4800000000000004</v>
      </c>
      <c r="AR698">
        <v>5.3</v>
      </c>
      <c r="AS698">
        <v>2.06</v>
      </c>
      <c r="AT698">
        <v>0.85</v>
      </c>
      <c r="AU698">
        <v>5.84</v>
      </c>
      <c r="AV698">
        <v>0.82</v>
      </c>
      <c r="AW698">
        <v>1.1100000000000001</v>
      </c>
      <c r="AX698">
        <v>0.25</v>
      </c>
      <c r="AY698">
        <v>-2.2999999999999998</v>
      </c>
      <c r="AZ698">
        <v>-0.34</v>
      </c>
      <c r="BA698">
        <v>0</v>
      </c>
      <c r="BB698">
        <v>-0.23</v>
      </c>
      <c r="BC698">
        <v>-0.18</v>
      </c>
      <c r="BD698">
        <v>-0.59</v>
      </c>
      <c r="BE698">
        <v>0.2</v>
      </c>
      <c r="BF698">
        <v>3.78</v>
      </c>
      <c r="BG698" t="s">
        <v>17</v>
      </c>
    </row>
    <row r="699" spans="1:59" x14ac:dyDescent="0.25">
      <c r="A699" t="s">
        <v>276</v>
      </c>
      <c r="B699">
        <v>196</v>
      </c>
      <c r="C699" t="s">
        <v>277</v>
      </c>
      <c r="D699" t="s">
        <v>15</v>
      </c>
      <c r="E699" t="s">
        <v>425</v>
      </c>
      <c r="F699">
        <v>9.1</v>
      </c>
      <c r="G699">
        <v>9.1199999999999992</v>
      </c>
      <c r="H699">
        <v>4.7699999999999996</v>
      </c>
      <c r="I699">
        <v>11.23</v>
      </c>
      <c r="J699">
        <v>11.53</v>
      </c>
      <c r="K699">
        <v>10.59</v>
      </c>
      <c r="L699">
        <v>18.55</v>
      </c>
      <c r="M699">
        <v>17</v>
      </c>
      <c r="N699">
        <v>10.74</v>
      </c>
      <c r="O699">
        <v>17.27</v>
      </c>
      <c r="P699">
        <v>20.46</v>
      </c>
      <c r="Q699">
        <v>16.77</v>
      </c>
      <c r="R699">
        <v>12.37</v>
      </c>
      <c r="S699">
        <v>4.03</v>
      </c>
      <c r="T699">
        <v>5.22</v>
      </c>
      <c r="U699">
        <v>14.4</v>
      </c>
      <c r="V699">
        <v>10.23</v>
      </c>
      <c r="W699">
        <v>11.9</v>
      </c>
      <c r="X699">
        <v>5.78</v>
      </c>
      <c r="Y699">
        <v>9.09</v>
      </c>
      <c r="Z699">
        <v>7.39</v>
      </c>
      <c r="AA699">
        <v>0.32</v>
      </c>
      <c r="AB699">
        <v>-0.14000000000000001</v>
      </c>
      <c r="AC699">
        <v>1.22</v>
      </c>
      <c r="AD699">
        <v>-0.67</v>
      </c>
      <c r="AE699">
        <v>1.1299999999999999</v>
      </c>
      <c r="AF699">
        <v>1.33</v>
      </c>
      <c r="AG699">
        <v>2.2200000000000002</v>
      </c>
      <c r="AH699">
        <v>3.55</v>
      </c>
      <c r="AI699">
        <v>0.91</v>
      </c>
      <c r="AJ699">
        <v>1.0900000000000001</v>
      </c>
      <c r="AK699">
        <v>6.67</v>
      </c>
      <c r="AL699">
        <v>2.91</v>
      </c>
      <c r="AM699">
        <v>-0.44</v>
      </c>
      <c r="AN699">
        <v>0.36</v>
      </c>
      <c r="AO699">
        <v>1.24</v>
      </c>
      <c r="AP699">
        <v>2.98</v>
      </c>
      <c r="AQ699">
        <v>3.98</v>
      </c>
      <c r="AR699">
        <v>8.44</v>
      </c>
      <c r="AS699">
        <v>6.05</v>
      </c>
      <c r="AT699">
        <v>0.95</v>
      </c>
      <c r="AU699">
        <v>5.2</v>
      </c>
      <c r="AV699">
        <v>-0.72</v>
      </c>
      <c r="AW699">
        <v>0.43</v>
      </c>
      <c r="AX699">
        <v>0.31</v>
      </c>
      <c r="AY699">
        <v>-0.06</v>
      </c>
      <c r="AZ699">
        <v>-0.6</v>
      </c>
      <c r="BA699">
        <v>2.17</v>
      </c>
      <c r="BB699">
        <v>-0.24</v>
      </c>
      <c r="BC699">
        <v>1.08</v>
      </c>
      <c r="BD699">
        <v>3.18</v>
      </c>
      <c r="BE699">
        <v>1.76</v>
      </c>
      <c r="BF699">
        <v>7.6</v>
      </c>
      <c r="BG699" t="s">
        <v>426</v>
      </c>
    </row>
    <row r="700" spans="1:59" x14ac:dyDescent="0.25">
      <c r="A700" t="s">
        <v>106</v>
      </c>
      <c r="B700">
        <v>611</v>
      </c>
      <c r="C700" t="s">
        <v>107</v>
      </c>
      <c r="D700" t="s">
        <v>15</v>
      </c>
      <c r="E700" t="s">
        <v>441</v>
      </c>
      <c r="W700">
        <v>-5.95</v>
      </c>
      <c r="X700">
        <v>4.46</v>
      </c>
      <c r="Y700">
        <v>3.57</v>
      </c>
      <c r="Z700">
        <v>5.75</v>
      </c>
      <c r="AA700">
        <v>9.24</v>
      </c>
      <c r="AB700">
        <v>4.0599999999999996</v>
      </c>
      <c r="AC700">
        <v>-19.2</v>
      </c>
      <c r="AD700">
        <v>-0.79</v>
      </c>
      <c r="AE700">
        <v>-0.6</v>
      </c>
      <c r="AF700">
        <v>10.5</v>
      </c>
      <c r="AG700">
        <v>-7.6</v>
      </c>
      <c r="AH700">
        <v>1.67</v>
      </c>
      <c r="AI700">
        <v>-8.19</v>
      </c>
      <c r="AY700">
        <v>1.98</v>
      </c>
      <c r="AZ700">
        <v>-2.63</v>
      </c>
      <c r="BA700">
        <v>0.19</v>
      </c>
      <c r="BB700">
        <v>-0.27</v>
      </c>
      <c r="BC700">
        <v>0.13</v>
      </c>
      <c r="BD700">
        <v>1.75</v>
      </c>
      <c r="BE700">
        <v>-0.3</v>
      </c>
      <c r="BG700" t="s">
        <v>442</v>
      </c>
    </row>
    <row r="701" spans="1:59" x14ac:dyDescent="0.25">
      <c r="A701" t="s">
        <v>148</v>
      </c>
      <c r="B701">
        <v>642</v>
      </c>
      <c r="C701" t="s">
        <v>149</v>
      </c>
      <c r="D701" t="s">
        <v>15</v>
      </c>
      <c r="E701" t="s">
        <v>416</v>
      </c>
      <c r="AJ701">
        <v>-0.64</v>
      </c>
      <c r="AK701">
        <v>2.41</v>
      </c>
      <c r="AL701">
        <v>1.05</v>
      </c>
      <c r="AM701">
        <v>0.95</v>
      </c>
      <c r="AN701">
        <v>2.76</v>
      </c>
      <c r="AO701">
        <v>1.38</v>
      </c>
      <c r="AP701">
        <v>0.62</v>
      </c>
      <c r="AT701">
        <v>1.1599999999999999</v>
      </c>
      <c r="AU701">
        <v>1.64</v>
      </c>
      <c r="AV701">
        <v>3.83</v>
      </c>
      <c r="AW701">
        <v>3.92</v>
      </c>
      <c r="AX701">
        <v>4.08</v>
      </c>
      <c r="AY701">
        <v>3.3</v>
      </c>
      <c r="AZ701">
        <v>19.84</v>
      </c>
      <c r="BA701">
        <v>-0.43</v>
      </c>
      <c r="BB701">
        <v>-0.31</v>
      </c>
      <c r="BC701">
        <v>0.75</v>
      </c>
      <c r="BD701">
        <v>2.06</v>
      </c>
      <c r="BG701" t="s">
        <v>418</v>
      </c>
    </row>
    <row r="702" spans="1:59" x14ac:dyDescent="0.25">
      <c r="A702" t="s">
        <v>284</v>
      </c>
      <c r="B702">
        <v>293</v>
      </c>
      <c r="C702" t="s">
        <v>285</v>
      </c>
      <c r="D702" t="s">
        <v>15</v>
      </c>
      <c r="E702" t="s">
        <v>425</v>
      </c>
      <c r="F702">
        <v>5.8</v>
      </c>
      <c r="G702">
        <v>7.2</v>
      </c>
      <c r="H702">
        <v>7.7</v>
      </c>
      <c r="I702">
        <v>9.8000000000000007</v>
      </c>
      <c r="J702">
        <v>18.7</v>
      </c>
      <c r="K702">
        <v>32.9</v>
      </c>
      <c r="L702">
        <v>32</v>
      </c>
      <c r="M702">
        <v>40.6</v>
      </c>
      <c r="N702">
        <v>59.4</v>
      </c>
      <c r="O702">
        <v>74.2</v>
      </c>
      <c r="P702">
        <v>58.8</v>
      </c>
      <c r="Q702">
        <v>76.400000000000006</v>
      </c>
      <c r="R702">
        <v>52.9</v>
      </c>
      <c r="S702">
        <v>125.7</v>
      </c>
      <c r="T702">
        <v>106.3</v>
      </c>
      <c r="U702">
        <v>149.9</v>
      </c>
      <c r="V702">
        <v>85.1</v>
      </c>
      <c r="W702">
        <v>65.599999999999994</v>
      </c>
      <c r="X702">
        <v>545.20000000000005</v>
      </c>
      <c r="Y702">
        <v>2765</v>
      </c>
      <c r="Z702">
        <v>7002.2</v>
      </c>
      <c r="AA702">
        <v>346.8</v>
      </c>
      <c r="AB702">
        <v>71.400000000000006</v>
      </c>
      <c r="AC702">
        <v>49.3</v>
      </c>
      <c r="AD702">
        <v>18.2</v>
      </c>
      <c r="AE702">
        <v>9.4</v>
      </c>
      <c r="AF702">
        <v>12.2</v>
      </c>
      <c r="AG702">
        <v>7.1</v>
      </c>
      <c r="AH702">
        <v>8.3000000000000007</v>
      </c>
      <c r="AI702">
        <v>-0.3</v>
      </c>
      <c r="AJ702">
        <v>0.8</v>
      </c>
      <c r="AK702">
        <v>0.5</v>
      </c>
      <c r="AL702">
        <v>-0.3</v>
      </c>
      <c r="AM702">
        <v>0.8</v>
      </c>
      <c r="AN702">
        <v>5.6</v>
      </c>
      <c r="AO702">
        <v>0.9</v>
      </c>
      <c r="AP702">
        <v>2.4</v>
      </c>
      <c r="AQ702">
        <v>2.5</v>
      </c>
      <c r="AR702">
        <v>9.1999999999999993</v>
      </c>
      <c r="AS702">
        <v>4.2</v>
      </c>
      <c r="AT702">
        <v>3.69</v>
      </c>
      <c r="AU702">
        <v>3.75</v>
      </c>
      <c r="AV702">
        <v>4.17</v>
      </c>
      <c r="AW702">
        <v>3.19</v>
      </c>
      <c r="AX702">
        <v>3.81</v>
      </c>
      <c r="AY702">
        <v>4.58</v>
      </c>
      <c r="AZ702">
        <v>4.0999999999999996</v>
      </c>
      <c r="BA702">
        <v>0.31</v>
      </c>
      <c r="BB702">
        <v>-0.37</v>
      </c>
      <c r="BC702">
        <v>1.7</v>
      </c>
      <c r="BD702">
        <v>1.89</v>
      </c>
      <c r="BE702">
        <v>4.68</v>
      </c>
      <c r="BG702" t="s">
        <v>426</v>
      </c>
    </row>
    <row r="703" spans="1:59" x14ac:dyDescent="0.25">
      <c r="A703" t="s">
        <v>308</v>
      </c>
      <c r="B703">
        <v>714</v>
      </c>
      <c r="C703" t="s">
        <v>309</v>
      </c>
      <c r="D703" t="s">
        <v>15</v>
      </c>
      <c r="E703" t="s">
        <v>462</v>
      </c>
      <c r="AV703">
        <v>3.09</v>
      </c>
      <c r="AW703">
        <v>-1.68</v>
      </c>
      <c r="AX703">
        <v>-0.55000000000000004</v>
      </c>
      <c r="AY703">
        <v>0.44</v>
      </c>
      <c r="AZ703">
        <v>2.99</v>
      </c>
      <c r="BA703">
        <v>8.91</v>
      </c>
      <c r="BB703">
        <v>-0.47</v>
      </c>
      <c r="BC703">
        <v>10.74</v>
      </c>
      <c r="BD703">
        <v>5.0599999999999996</v>
      </c>
      <c r="BE703">
        <v>5.51</v>
      </c>
      <c r="BF703">
        <v>12.79</v>
      </c>
      <c r="BG703" t="s">
        <v>463</v>
      </c>
    </row>
    <row r="704" spans="1:59" x14ac:dyDescent="0.25">
      <c r="A704" t="s">
        <v>83</v>
      </c>
      <c r="B704">
        <v>662</v>
      </c>
      <c r="C704" t="s">
        <v>84</v>
      </c>
      <c r="D704" t="s">
        <v>15</v>
      </c>
      <c r="E704" t="s">
        <v>425</v>
      </c>
      <c r="F704">
        <v>12.7</v>
      </c>
      <c r="G704">
        <v>-1.8</v>
      </c>
      <c r="H704">
        <v>-1.1000000000000001</v>
      </c>
      <c r="I704">
        <v>17.7</v>
      </c>
      <c r="J704">
        <v>18.100000000000001</v>
      </c>
      <c r="K704">
        <v>10.4</v>
      </c>
      <c r="L704">
        <v>7.3</v>
      </c>
      <c r="M704">
        <v>40</v>
      </c>
      <c r="N704">
        <v>11.3</v>
      </c>
      <c r="O704">
        <v>21.8</v>
      </c>
      <c r="P704">
        <v>18.899999999999999</v>
      </c>
      <c r="Q704">
        <v>5.2</v>
      </c>
      <c r="R704">
        <v>4.2</v>
      </c>
      <c r="S704">
        <v>4.3</v>
      </c>
      <c r="T704">
        <v>5</v>
      </c>
      <c r="U704">
        <v>1.6</v>
      </c>
      <c r="V704">
        <v>10</v>
      </c>
      <c r="W704">
        <v>12</v>
      </c>
      <c r="X704">
        <v>12.1</v>
      </c>
      <c r="Y704">
        <v>1</v>
      </c>
      <c r="Z704">
        <v>-1.3</v>
      </c>
      <c r="AA704">
        <v>2.5</v>
      </c>
      <c r="AB704">
        <v>3.3</v>
      </c>
      <c r="AC704">
        <v>3.4</v>
      </c>
      <c r="AD704">
        <v>22.5</v>
      </c>
      <c r="AE704">
        <v>22.5</v>
      </c>
      <c r="AF704">
        <v>9.2100000000000009</v>
      </c>
      <c r="AG704">
        <v>9.2100000000000009</v>
      </c>
      <c r="AH704">
        <v>9.2100000000000009</v>
      </c>
      <c r="AI704">
        <v>-4.5</v>
      </c>
      <c r="AJ704">
        <v>0</v>
      </c>
      <c r="AK704">
        <v>5.7</v>
      </c>
      <c r="AL704">
        <v>5.6</v>
      </c>
      <c r="AM704">
        <v>4</v>
      </c>
      <c r="AN704">
        <v>-3.8</v>
      </c>
      <c r="AO704">
        <v>2.4500000000000002</v>
      </c>
      <c r="AP704">
        <v>3</v>
      </c>
      <c r="AQ704">
        <v>5.4</v>
      </c>
      <c r="AR704">
        <v>11.6</v>
      </c>
      <c r="AS704">
        <v>3.38</v>
      </c>
      <c r="AT704">
        <v>5.79</v>
      </c>
      <c r="AU704">
        <v>10.44</v>
      </c>
      <c r="AV704">
        <v>-0.3</v>
      </c>
      <c r="AW704">
        <v>1.95</v>
      </c>
      <c r="AX704">
        <v>-2.11</v>
      </c>
      <c r="AY704">
        <v>2.0499999999999998</v>
      </c>
      <c r="AZ704">
        <v>3.04</v>
      </c>
      <c r="BA704">
        <v>0.34</v>
      </c>
      <c r="BB704">
        <v>-0.49</v>
      </c>
      <c r="BC704">
        <v>1.04</v>
      </c>
      <c r="BD704">
        <v>4.2</v>
      </c>
      <c r="BE704">
        <v>7.68</v>
      </c>
      <c r="BF704">
        <v>9.08</v>
      </c>
      <c r="BG704" t="s">
        <v>426</v>
      </c>
    </row>
    <row r="705" spans="1:59" x14ac:dyDescent="0.25">
      <c r="A705" t="s">
        <v>70</v>
      </c>
      <c r="B705">
        <v>616</v>
      </c>
      <c r="C705" t="s">
        <v>71</v>
      </c>
      <c r="D705" t="s">
        <v>15</v>
      </c>
      <c r="E705" t="s">
        <v>425</v>
      </c>
      <c r="F705">
        <v>4.9000000000000004</v>
      </c>
      <c r="G705">
        <v>-0.6</v>
      </c>
      <c r="H705">
        <v>6.1</v>
      </c>
      <c r="I705">
        <v>15.4</v>
      </c>
      <c r="J705">
        <v>17.3</v>
      </c>
      <c r="K705">
        <v>10.4</v>
      </c>
      <c r="L705">
        <v>5.4</v>
      </c>
      <c r="M705">
        <v>14.6</v>
      </c>
      <c r="N705">
        <v>11.4</v>
      </c>
      <c r="O705">
        <v>10.9</v>
      </c>
      <c r="P705">
        <v>18.2</v>
      </c>
      <c r="Q705">
        <v>22.3</v>
      </c>
      <c r="R705">
        <v>13.2</v>
      </c>
      <c r="S705">
        <v>12.9</v>
      </c>
      <c r="T705">
        <v>8.6</v>
      </c>
      <c r="U705">
        <v>9.6</v>
      </c>
      <c r="V705">
        <v>10.15</v>
      </c>
      <c r="W705">
        <v>10.7</v>
      </c>
      <c r="X705">
        <v>8.5</v>
      </c>
      <c r="Y705">
        <v>9.1999999999999993</v>
      </c>
      <c r="Z705">
        <v>11.8</v>
      </c>
      <c r="AA705">
        <v>11.8</v>
      </c>
      <c r="AB705">
        <v>18.8</v>
      </c>
      <c r="AC705">
        <v>13.6</v>
      </c>
      <c r="AD705">
        <v>9.4</v>
      </c>
      <c r="AE705">
        <v>10.8</v>
      </c>
      <c r="AF705">
        <v>13.3</v>
      </c>
      <c r="AG705">
        <v>10.3</v>
      </c>
      <c r="AH705">
        <v>6.2</v>
      </c>
      <c r="AI705">
        <v>6.8</v>
      </c>
      <c r="AJ705">
        <v>4.7</v>
      </c>
      <c r="AK705">
        <v>2.6</v>
      </c>
      <c r="AL705">
        <v>9.3000000000000007</v>
      </c>
      <c r="AM705">
        <v>11.4</v>
      </c>
      <c r="AN705">
        <v>4.5999999999999996</v>
      </c>
      <c r="AO705">
        <v>5.4</v>
      </c>
      <c r="AP705">
        <v>12.49</v>
      </c>
      <c r="AQ705">
        <v>11.39</v>
      </c>
      <c r="AR705">
        <v>20.190000000000001</v>
      </c>
      <c r="AS705">
        <v>14.28</v>
      </c>
      <c r="AT705">
        <v>3.68</v>
      </c>
      <c r="AU705">
        <v>6.88</v>
      </c>
      <c r="AV705">
        <v>7.92</v>
      </c>
      <c r="AW705">
        <v>5.4</v>
      </c>
      <c r="AX705">
        <v>3.01</v>
      </c>
      <c r="AY705">
        <v>1.34</v>
      </c>
      <c r="AZ705">
        <v>2.66</v>
      </c>
      <c r="BA705">
        <v>3.43</v>
      </c>
      <c r="BB705">
        <v>-0.5</v>
      </c>
      <c r="BC705">
        <v>1.39</v>
      </c>
      <c r="BD705">
        <v>3.73</v>
      </c>
      <c r="BE705">
        <v>7.14</v>
      </c>
      <c r="BF705">
        <v>9.0399999999999991</v>
      </c>
      <c r="BG705" t="s">
        <v>432</v>
      </c>
    </row>
    <row r="706" spans="1:59" x14ac:dyDescent="0.25">
      <c r="A706" t="s">
        <v>66</v>
      </c>
      <c r="B706">
        <v>516</v>
      </c>
      <c r="C706" t="s">
        <v>67</v>
      </c>
      <c r="D706" t="s">
        <v>15</v>
      </c>
      <c r="E706" t="s">
        <v>416</v>
      </c>
      <c r="AW706">
        <v>-0.1</v>
      </c>
      <c r="AX706">
        <v>-0.68</v>
      </c>
      <c r="AY706">
        <v>2.14</v>
      </c>
      <c r="AZ706">
        <v>-4.13</v>
      </c>
      <c r="BA706">
        <v>-0.35</v>
      </c>
      <c r="BB706">
        <v>-0.52</v>
      </c>
      <c r="BC706">
        <v>-2.99</v>
      </c>
      <c r="BD706">
        <v>-0.3</v>
      </c>
      <c r="BE706">
        <v>-0.23</v>
      </c>
      <c r="BF706">
        <v>1.91</v>
      </c>
      <c r="BG706" t="s">
        <v>419</v>
      </c>
    </row>
    <row r="707" spans="1:59" x14ac:dyDescent="0.25">
      <c r="A707" t="s">
        <v>58</v>
      </c>
      <c r="B707">
        <v>339</v>
      </c>
      <c r="C707" t="s">
        <v>59</v>
      </c>
      <c r="D707" t="s">
        <v>15</v>
      </c>
      <c r="E707" t="s">
        <v>425</v>
      </c>
      <c r="Q707">
        <v>8</v>
      </c>
      <c r="R707">
        <v>5.5</v>
      </c>
      <c r="S707">
        <v>4.4000000000000004</v>
      </c>
      <c r="T707">
        <v>2.9</v>
      </c>
      <c r="U707">
        <v>0.5</v>
      </c>
      <c r="V707">
        <v>0.3</v>
      </c>
      <c r="W707">
        <v>1.7</v>
      </c>
      <c r="X707">
        <v>3.3</v>
      </c>
      <c r="Y707">
        <v>4.2</v>
      </c>
      <c r="Z707">
        <v>2.2000000000000002</v>
      </c>
      <c r="AA707">
        <v>6.1</v>
      </c>
      <c r="AB707">
        <v>3</v>
      </c>
      <c r="AC707">
        <v>1.6</v>
      </c>
      <c r="AD707">
        <v>1.1000000000000001</v>
      </c>
      <c r="AE707">
        <v>2.7</v>
      </c>
      <c r="AF707">
        <v>6.4</v>
      </c>
      <c r="AG707">
        <v>1.8</v>
      </c>
      <c r="AH707">
        <v>-1</v>
      </c>
      <c r="AI707">
        <v>-1.7</v>
      </c>
      <c r="AJ707">
        <v>0.6</v>
      </c>
      <c r="AK707">
        <v>-1.07</v>
      </c>
      <c r="AL707">
        <v>0.52</v>
      </c>
      <c r="AM707">
        <v>3.15</v>
      </c>
      <c r="AN707">
        <v>1.66</v>
      </c>
      <c r="AO707">
        <v>3.52</v>
      </c>
      <c r="AP707">
        <v>3.37</v>
      </c>
      <c r="AQ707">
        <v>5.75</v>
      </c>
      <c r="AR707">
        <v>13.91</v>
      </c>
      <c r="AS707">
        <v>1.18</v>
      </c>
      <c r="AT707">
        <v>-4.03</v>
      </c>
      <c r="AU707">
        <v>0.42</v>
      </c>
      <c r="AV707">
        <v>2.38</v>
      </c>
      <c r="AW707">
        <v>1.47</v>
      </c>
      <c r="AX707">
        <v>0.79</v>
      </c>
      <c r="AY707">
        <v>-0.38</v>
      </c>
      <c r="AZ707">
        <v>7.0000000000000007E-2</v>
      </c>
      <c r="BA707">
        <v>-1.1200000000000001</v>
      </c>
      <c r="BB707">
        <v>-0.53</v>
      </c>
      <c r="BC707">
        <v>0.64</v>
      </c>
      <c r="BD707">
        <v>1.1200000000000001</v>
      </c>
      <c r="BE707">
        <v>4.8</v>
      </c>
      <c r="BF707">
        <v>6.2</v>
      </c>
      <c r="BG707" t="s">
        <v>426</v>
      </c>
    </row>
    <row r="708" spans="1:59" x14ac:dyDescent="0.25">
      <c r="A708" t="s">
        <v>406</v>
      </c>
      <c r="B708">
        <v>687</v>
      </c>
      <c r="C708" t="s">
        <v>407</v>
      </c>
      <c r="D708" t="s">
        <v>15</v>
      </c>
      <c r="E708" t="s">
        <v>425</v>
      </c>
      <c r="F708">
        <v>4.3</v>
      </c>
      <c r="G708">
        <v>4.5999999999999996</v>
      </c>
      <c r="H708">
        <v>3.8</v>
      </c>
      <c r="I708">
        <v>4.3</v>
      </c>
      <c r="J708">
        <v>9.6999999999999993</v>
      </c>
      <c r="K708">
        <v>13.8</v>
      </c>
      <c r="L708">
        <v>15.4</v>
      </c>
      <c r="M708">
        <v>12</v>
      </c>
      <c r="N708">
        <v>12.3</v>
      </c>
      <c r="O708">
        <v>16.2</v>
      </c>
      <c r="P708">
        <v>10.9</v>
      </c>
      <c r="Q708">
        <v>10.1</v>
      </c>
      <c r="R708">
        <v>12</v>
      </c>
      <c r="S708">
        <v>4.4000000000000004</v>
      </c>
      <c r="T708">
        <v>7.1</v>
      </c>
      <c r="U708">
        <v>12.4</v>
      </c>
      <c r="V708">
        <v>3.9</v>
      </c>
      <c r="W708">
        <v>-4.0999999999999996</v>
      </c>
      <c r="X708">
        <v>-10.199999999999999</v>
      </c>
      <c r="Y708">
        <v>1.6</v>
      </c>
      <c r="Z708">
        <v>6.6</v>
      </c>
      <c r="AA708">
        <v>9.5</v>
      </c>
      <c r="AB708">
        <v>-0.2</v>
      </c>
      <c r="AC708">
        <v>1.1000000000000001</v>
      </c>
      <c r="AD708">
        <v>44.1</v>
      </c>
      <c r="AE708">
        <v>9.1</v>
      </c>
      <c r="AF708">
        <v>12.2</v>
      </c>
      <c r="AG708">
        <v>5.6</v>
      </c>
      <c r="AH708">
        <v>5.6</v>
      </c>
      <c r="AI708">
        <v>-5.3</v>
      </c>
      <c r="AJ708">
        <v>3.1</v>
      </c>
      <c r="AK708">
        <v>7.1</v>
      </c>
      <c r="AL708">
        <v>4.5</v>
      </c>
      <c r="AM708">
        <v>-4.7</v>
      </c>
      <c r="AN708">
        <v>-1.5</v>
      </c>
      <c r="AO708">
        <v>14.9</v>
      </c>
      <c r="AP708">
        <v>-1.82</v>
      </c>
      <c r="AQ708">
        <v>-0.53</v>
      </c>
      <c r="AR708">
        <v>20.36</v>
      </c>
      <c r="AS708">
        <v>11.17</v>
      </c>
      <c r="AT708">
        <v>0.33</v>
      </c>
      <c r="AU708">
        <v>3.43</v>
      </c>
      <c r="AV708">
        <v>3.23</v>
      </c>
      <c r="AW708">
        <v>4.4400000000000004</v>
      </c>
      <c r="AX708">
        <v>-1.27</v>
      </c>
      <c r="AY708">
        <v>0.46</v>
      </c>
      <c r="AZ708">
        <v>-1.21</v>
      </c>
      <c r="BA708">
        <v>0.75</v>
      </c>
      <c r="BB708">
        <v>-0.56999999999999995</v>
      </c>
      <c r="BC708">
        <v>-4.59</v>
      </c>
      <c r="BD708">
        <v>-0.21</v>
      </c>
      <c r="BE708">
        <v>7.47</v>
      </c>
      <c r="BF708">
        <v>8.15</v>
      </c>
      <c r="BG708" t="s">
        <v>426</v>
      </c>
    </row>
    <row r="709" spans="1:59" x14ac:dyDescent="0.25">
      <c r="A709" t="s">
        <v>262</v>
      </c>
      <c r="B709">
        <v>692</v>
      </c>
      <c r="C709" t="s">
        <v>263</v>
      </c>
      <c r="D709" t="s">
        <v>15</v>
      </c>
      <c r="E709" t="s">
        <v>425</v>
      </c>
      <c r="F709">
        <v>4.3</v>
      </c>
      <c r="G709">
        <v>4.5999999999999996</v>
      </c>
      <c r="H709">
        <v>3.8</v>
      </c>
      <c r="I709">
        <v>4.3</v>
      </c>
      <c r="J709">
        <v>9.6999999999999993</v>
      </c>
      <c r="K709">
        <v>13.8</v>
      </c>
      <c r="L709">
        <v>15.4</v>
      </c>
      <c r="M709">
        <v>12</v>
      </c>
      <c r="N709">
        <v>12.3</v>
      </c>
      <c r="O709">
        <v>16.2</v>
      </c>
      <c r="P709">
        <v>10.9</v>
      </c>
      <c r="Q709">
        <v>10.1</v>
      </c>
      <c r="R709">
        <v>12</v>
      </c>
      <c r="S709">
        <v>4.4000000000000004</v>
      </c>
      <c r="T709">
        <v>7.1</v>
      </c>
      <c r="U709">
        <v>12.4</v>
      </c>
      <c r="V709">
        <v>3.9</v>
      </c>
      <c r="W709">
        <v>-4.0999999999999996</v>
      </c>
      <c r="X709">
        <v>-10.199999999999999</v>
      </c>
      <c r="Y709">
        <v>1.6</v>
      </c>
      <c r="Z709">
        <v>6.6</v>
      </c>
      <c r="AA709">
        <v>9.5</v>
      </c>
      <c r="AB709">
        <v>-0.2</v>
      </c>
      <c r="AC709">
        <v>1.1000000000000001</v>
      </c>
      <c r="AD709">
        <v>44.1</v>
      </c>
      <c r="AE709">
        <v>9.1</v>
      </c>
      <c r="AF709">
        <v>12.2</v>
      </c>
      <c r="AG709">
        <v>5.6</v>
      </c>
      <c r="AH709">
        <v>5.6</v>
      </c>
      <c r="AI709">
        <v>-5.3</v>
      </c>
      <c r="AJ709">
        <v>3.1</v>
      </c>
      <c r="AK709">
        <v>7.1</v>
      </c>
      <c r="AL709">
        <v>4.5</v>
      </c>
      <c r="AM709">
        <v>-4.7</v>
      </c>
      <c r="AN709">
        <v>-1.5</v>
      </c>
      <c r="AO709">
        <v>14.9</v>
      </c>
      <c r="AP709">
        <v>-1.82</v>
      </c>
      <c r="AQ709">
        <v>-0.53</v>
      </c>
      <c r="AR709">
        <v>20.36</v>
      </c>
      <c r="AS709">
        <v>11.17</v>
      </c>
      <c r="AT709">
        <v>0.33</v>
      </c>
      <c r="AU709">
        <v>3.43</v>
      </c>
      <c r="AV709">
        <v>3.23</v>
      </c>
      <c r="AW709">
        <v>4.4400000000000004</v>
      </c>
      <c r="AX709">
        <v>-1.27</v>
      </c>
      <c r="AY709">
        <v>0.46</v>
      </c>
      <c r="AZ709">
        <v>-1.21</v>
      </c>
      <c r="BA709">
        <v>0.75</v>
      </c>
      <c r="BB709">
        <v>-0.56999999999999995</v>
      </c>
      <c r="BC709">
        <v>-4.59</v>
      </c>
      <c r="BD709">
        <v>-0.21</v>
      </c>
      <c r="BE709">
        <v>7.47</v>
      </c>
      <c r="BF709">
        <v>8.15</v>
      </c>
      <c r="BG709" t="s">
        <v>426</v>
      </c>
    </row>
    <row r="710" spans="1:59" x14ac:dyDescent="0.25">
      <c r="A710" t="s">
        <v>282</v>
      </c>
      <c r="B710">
        <v>283</v>
      </c>
      <c r="C710" t="s">
        <v>283</v>
      </c>
      <c r="D710" t="s">
        <v>15</v>
      </c>
      <c r="E710" t="s">
        <v>425</v>
      </c>
      <c r="F710">
        <v>3</v>
      </c>
      <c r="G710">
        <v>2.5</v>
      </c>
      <c r="H710">
        <v>4.5</v>
      </c>
      <c r="I710">
        <v>9.8000000000000007</v>
      </c>
      <c r="J710">
        <v>22.8</v>
      </c>
      <c r="K710">
        <v>6.8</v>
      </c>
      <c r="L710">
        <v>1.4</v>
      </c>
      <c r="M710">
        <v>3</v>
      </c>
      <c r="N710">
        <v>6.2</v>
      </c>
      <c r="O710">
        <v>10.199999999999999</v>
      </c>
      <c r="P710">
        <v>12.6</v>
      </c>
      <c r="Q710">
        <v>9</v>
      </c>
      <c r="R710">
        <v>6</v>
      </c>
      <c r="S710">
        <v>2.2999999999999998</v>
      </c>
      <c r="T710">
        <v>1.5</v>
      </c>
      <c r="U710">
        <v>0.3</v>
      </c>
      <c r="V710">
        <v>0.4</v>
      </c>
      <c r="W710">
        <v>2.6</v>
      </c>
      <c r="X710">
        <v>1.1000000000000001</v>
      </c>
      <c r="Y710">
        <v>-0.4</v>
      </c>
      <c r="Z710">
        <v>1.3</v>
      </c>
      <c r="AA710">
        <v>2.4</v>
      </c>
      <c r="AB710">
        <v>3.5</v>
      </c>
      <c r="AC710">
        <v>0.3</v>
      </c>
      <c r="AD710">
        <v>1.5</v>
      </c>
      <c r="AE710">
        <v>0.5</v>
      </c>
      <c r="AF710">
        <v>0.7</v>
      </c>
      <c r="AG710">
        <v>0.7</v>
      </c>
      <c r="AH710">
        <v>0.4</v>
      </c>
      <c r="AI710">
        <v>-0.1</v>
      </c>
      <c r="AJ710">
        <v>0.7</v>
      </c>
      <c r="AK710">
        <v>-0.4</v>
      </c>
      <c r="AL710">
        <v>-0.6</v>
      </c>
      <c r="AM710">
        <v>1.2</v>
      </c>
      <c r="AN710">
        <v>1.3</v>
      </c>
      <c r="AO710">
        <v>4.2</v>
      </c>
      <c r="AP710">
        <v>1.31</v>
      </c>
      <c r="AQ710">
        <v>6.72</v>
      </c>
      <c r="AR710">
        <v>14.93</v>
      </c>
      <c r="AS710">
        <v>5.77</v>
      </c>
      <c r="AT710">
        <v>2.87</v>
      </c>
      <c r="AU710">
        <v>5.91</v>
      </c>
      <c r="AV710">
        <v>8.08</v>
      </c>
      <c r="AW710">
        <v>5.75</v>
      </c>
      <c r="AX710">
        <v>3.04</v>
      </c>
      <c r="AY710">
        <v>-1.69</v>
      </c>
      <c r="AZ710">
        <v>1.47</v>
      </c>
      <c r="BA710">
        <v>-0.54</v>
      </c>
      <c r="BB710">
        <v>-0.64</v>
      </c>
      <c r="BC710">
        <v>0.49</v>
      </c>
      <c r="BD710">
        <v>-0.82</v>
      </c>
      <c r="BE710">
        <v>1.64</v>
      </c>
      <c r="BF710">
        <v>3.38</v>
      </c>
      <c r="BG710" t="s">
        <v>426</v>
      </c>
    </row>
    <row r="711" spans="1:59" x14ac:dyDescent="0.25">
      <c r="A711" t="s">
        <v>278</v>
      </c>
      <c r="B711">
        <v>449</v>
      </c>
      <c r="C711" t="s">
        <v>279</v>
      </c>
      <c r="D711" t="s">
        <v>15</v>
      </c>
      <c r="E711" t="s">
        <v>425</v>
      </c>
      <c r="V711">
        <v>8.3000000000000007</v>
      </c>
      <c r="W711">
        <v>0.7</v>
      </c>
      <c r="X711">
        <v>1.6</v>
      </c>
      <c r="Y711">
        <v>1.4</v>
      </c>
      <c r="Z711">
        <v>-0.4</v>
      </c>
      <c r="AA711">
        <v>3.1</v>
      </c>
      <c r="AB711">
        <v>-0.7</v>
      </c>
      <c r="AC711">
        <v>-1.6</v>
      </c>
      <c r="AD711">
        <v>-1</v>
      </c>
      <c r="AE711">
        <v>1.7</v>
      </c>
      <c r="AF711">
        <v>2.7</v>
      </c>
      <c r="AG711">
        <v>0.5</v>
      </c>
      <c r="AH711">
        <v>-0.3</v>
      </c>
      <c r="AI711">
        <v>-0.2</v>
      </c>
      <c r="AJ711">
        <v>-1.3</v>
      </c>
      <c r="AK711">
        <v>-0.6</v>
      </c>
      <c r="AL711">
        <v>0.14000000000000001</v>
      </c>
      <c r="AM711">
        <v>1.1200000000000001</v>
      </c>
      <c r="AN711">
        <v>1.28</v>
      </c>
      <c r="AO711">
        <v>4.45</v>
      </c>
      <c r="AP711">
        <v>6.31</v>
      </c>
      <c r="AQ711">
        <v>10.98</v>
      </c>
      <c r="AR711">
        <v>22.68</v>
      </c>
      <c r="AS711">
        <v>0</v>
      </c>
      <c r="AT711">
        <v>1.77</v>
      </c>
      <c r="AU711">
        <v>4.5999999999999996</v>
      </c>
      <c r="AV711">
        <v>2.17</v>
      </c>
      <c r="AW711">
        <v>2.76</v>
      </c>
      <c r="AX711">
        <v>1.74</v>
      </c>
      <c r="AY711">
        <v>-0.81</v>
      </c>
      <c r="AZ711">
        <v>-1.17</v>
      </c>
      <c r="BA711">
        <v>0.55000000000000004</v>
      </c>
      <c r="BB711">
        <v>-0.7</v>
      </c>
      <c r="BC711">
        <v>1.21</v>
      </c>
      <c r="BD711">
        <v>1.25</v>
      </c>
      <c r="BE711">
        <v>0.83</v>
      </c>
      <c r="BF711">
        <v>5.24</v>
      </c>
      <c r="BG711" t="s">
        <v>426</v>
      </c>
    </row>
    <row r="712" spans="1:59" x14ac:dyDescent="0.25">
      <c r="A712" t="s">
        <v>44</v>
      </c>
      <c r="B712">
        <v>748</v>
      </c>
      <c r="C712" t="s">
        <v>45</v>
      </c>
      <c r="D712" t="s">
        <v>15</v>
      </c>
      <c r="E712" t="s">
        <v>416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4.4000000000000004</v>
      </c>
      <c r="L712">
        <v>8.5</v>
      </c>
      <c r="M712">
        <v>9</v>
      </c>
      <c r="N712">
        <v>0</v>
      </c>
      <c r="O712">
        <v>55</v>
      </c>
      <c r="P712">
        <v>24.7</v>
      </c>
      <c r="Q712">
        <v>2.7</v>
      </c>
      <c r="S712">
        <v>-0.2</v>
      </c>
      <c r="T712">
        <v>-6</v>
      </c>
      <c r="U712">
        <v>11.8</v>
      </c>
      <c r="V712">
        <v>2.6</v>
      </c>
      <c r="W712">
        <v>-12.8</v>
      </c>
      <c r="X712">
        <v>2.1</v>
      </c>
      <c r="Y712">
        <v>3.2</v>
      </c>
      <c r="Z712">
        <v>-1.7</v>
      </c>
      <c r="AA712">
        <v>-0.1</v>
      </c>
      <c r="AB712">
        <v>1.2</v>
      </c>
      <c r="AC712">
        <v>-7.6</v>
      </c>
      <c r="AD712">
        <v>9.4</v>
      </c>
      <c r="AE712">
        <v>6.8</v>
      </c>
      <c r="AF712">
        <v>0.3</v>
      </c>
      <c r="AG712">
        <v>5.5</v>
      </c>
      <c r="AH712">
        <v>0.22</v>
      </c>
      <c r="AI712">
        <v>2.19</v>
      </c>
      <c r="AJ712">
        <v>0.65</v>
      </c>
      <c r="AK712">
        <v>-0.84</v>
      </c>
      <c r="AL712">
        <v>5.78</v>
      </c>
      <c r="AM712">
        <v>4.9000000000000004</v>
      </c>
      <c r="AN712">
        <v>0.83</v>
      </c>
      <c r="AO712">
        <v>0.21</v>
      </c>
      <c r="AP712">
        <v>4.7</v>
      </c>
      <c r="AQ712">
        <v>-1.33</v>
      </c>
      <c r="AR712">
        <v>12.06</v>
      </c>
      <c r="AS712">
        <v>10.73</v>
      </c>
      <c r="AT712">
        <v>2.96</v>
      </c>
      <c r="AU712">
        <v>3.82</v>
      </c>
      <c r="AV712">
        <v>4.1100000000000003</v>
      </c>
      <c r="AW712">
        <v>2.79</v>
      </c>
      <c r="AX712">
        <v>2.84</v>
      </c>
      <c r="AY712">
        <v>3.05</v>
      </c>
      <c r="AZ712">
        <v>0.66</v>
      </c>
      <c r="BA712">
        <v>-0.35</v>
      </c>
      <c r="BB712">
        <v>-0.72</v>
      </c>
      <c r="BC712">
        <v>1.4</v>
      </c>
      <c r="BD712">
        <v>-1.48</v>
      </c>
      <c r="BE712">
        <v>1.99</v>
      </c>
      <c r="BF712">
        <v>3.31</v>
      </c>
      <c r="BG712" t="s">
        <v>419</v>
      </c>
    </row>
    <row r="713" spans="1:59" x14ac:dyDescent="0.25">
      <c r="A713" t="s">
        <v>345</v>
      </c>
      <c r="B713">
        <v>628</v>
      </c>
      <c r="C713" t="s">
        <v>346</v>
      </c>
      <c r="D713" t="s">
        <v>15</v>
      </c>
      <c r="E713" t="s">
        <v>416</v>
      </c>
      <c r="F713">
        <v>1.6</v>
      </c>
      <c r="G713">
        <v>11.1</v>
      </c>
      <c r="H713">
        <v>1.5</v>
      </c>
      <c r="I713">
        <v>6</v>
      </c>
      <c r="J713">
        <v>23.1</v>
      </c>
      <c r="K713">
        <v>14.3</v>
      </c>
      <c r="L713">
        <v>2.6</v>
      </c>
      <c r="M713">
        <v>21.6</v>
      </c>
      <c r="N713">
        <v>11.6</v>
      </c>
      <c r="O713">
        <v>13</v>
      </c>
      <c r="P713">
        <v>18.100000000000001</v>
      </c>
      <c r="Q713">
        <v>11.3</v>
      </c>
      <c r="R713">
        <v>13.5</v>
      </c>
      <c r="S713">
        <v>14.2</v>
      </c>
      <c r="T713">
        <v>6.6</v>
      </c>
      <c r="U713">
        <v>4.5999999999999996</v>
      </c>
      <c r="V713">
        <v>0.3</v>
      </c>
      <c r="W713">
        <v>0</v>
      </c>
      <c r="X713">
        <v>-0.3</v>
      </c>
      <c r="Y713">
        <v>-2.5</v>
      </c>
      <c r="Z713">
        <v>-2</v>
      </c>
      <c r="AA713">
        <v>1.4</v>
      </c>
      <c r="AB713">
        <v>3.4</v>
      </c>
      <c r="AC713">
        <v>-0.5</v>
      </c>
      <c r="AD713">
        <v>11.4</v>
      </c>
      <c r="AF713">
        <v>9.9</v>
      </c>
      <c r="AG713">
        <v>-2.4</v>
      </c>
      <c r="AH713">
        <v>1.32</v>
      </c>
      <c r="AI713">
        <v>3.66</v>
      </c>
      <c r="AJ713">
        <v>-1.36</v>
      </c>
      <c r="AK713">
        <v>2.7</v>
      </c>
      <c r="AL713">
        <v>-0.46</v>
      </c>
      <c r="AM713">
        <v>0.64</v>
      </c>
      <c r="AN713">
        <v>0.74</v>
      </c>
      <c r="AO713">
        <v>1.1399999999999999</v>
      </c>
      <c r="AP713">
        <v>1.02</v>
      </c>
      <c r="AQ713">
        <v>-0.76</v>
      </c>
      <c r="AR713">
        <v>4.62</v>
      </c>
      <c r="AS713">
        <v>1.46</v>
      </c>
      <c r="AT713">
        <v>1.39</v>
      </c>
      <c r="AU713">
        <v>5.78</v>
      </c>
      <c r="AV713">
        <v>6</v>
      </c>
      <c r="AW713">
        <v>1.99</v>
      </c>
      <c r="AX713">
        <v>2.83</v>
      </c>
      <c r="AY713">
        <v>1.1499999999999999</v>
      </c>
      <c r="AZ713">
        <v>0.46</v>
      </c>
      <c r="BA713">
        <v>0.43</v>
      </c>
      <c r="BB713">
        <v>-0.83</v>
      </c>
      <c r="BC713">
        <v>0.82</v>
      </c>
      <c r="BD713">
        <v>0.85</v>
      </c>
      <c r="BE713">
        <v>-1.83</v>
      </c>
      <c r="BF713">
        <v>-1.97</v>
      </c>
      <c r="BG713" t="s">
        <v>419</v>
      </c>
    </row>
    <row r="714" spans="1:59" x14ac:dyDescent="0.25">
      <c r="A714" t="s">
        <v>18</v>
      </c>
      <c r="B714">
        <v>512</v>
      </c>
      <c r="C714" t="s">
        <v>19</v>
      </c>
      <c r="D714" t="s">
        <v>15</v>
      </c>
      <c r="E714" t="s">
        <v>425</v>
      </c>
      <c r="Q714">
        <v>25.4</v>
      </c>
      <c r="R714">
        <v>23.6</v>
      </c>
      <c r="S714">
        <v>16.899999999999999</v>
      </c>
      <c r="T714">
        <v>18.3</v>
      </c>
      <c r="U714">
        <v>10.7</v>
      </c>
      <c r="V714">
        <v>-1.8</v>
      </c>
      <c r="W714">
        <v>24.2</v>
      </c>
      <c r="X714">
        <v>22.4</v>
      </c>
      <c r="Y714">
        <v>68.400000000000006</v>
      </c>
      <c r="Z714">
        <v>78.3</v>
      </c>
      <c r="AP714">
        <v>6.26</v>
      </c>
      <c r="AQ714">
        <v>12.34</v>
      </c>
      <c r="AR714">
        <v>41.07</v>
      </c>
      <c r="AS714">
        <v>-13.35</v>
      </c>
      <c r="AT714">
        <v>-0.28000000000000003</v>
      </c>
      <c r="AU714">
        <v>10.67</v>
      </c>
      <c r="AV714">
        <v>4.7300000000000004</v>
      </c>
      <c r="AW714">
        <v>7.57</v>
      </c>
      <c r="AX714">
        <v>7.74</v>
      </c>
      <c r="AY714">
        <v>-0.84</v>
      </c>
      <c r="AZ714">
        <v>5.67</v>
      </c>
      <c r="BA714">
        <v>6.94</v>
      </c>
      <c r="BB714">
        <v>-1.05</v>
      </c>
      <c r="BC714">
        <v>3.79</v>
      </c>
      <c r="BD714">
        <v>5.83</v>
      </c>
      <c r="BG714" t="s">
        <v>426</v>
      </c>
    </row>
    <row r="715" spans="1:59" x14ac:dyDescent="0.25">
      <c r="A715" t="s">
        <v>233</v>
      </c>
      <c r="B715">
        <v>556</v>
      </c>
      <c r="C715" t="s">
        <v>234</v>
      </c>
      <c r="D715" t="s">
        <v>15</v>
      </c>
      <c r="E715" t="s">
        <v>425</v>
      </c>
      <c r="X715">
        <v>1.9</v>
      </c>
      <c r="Y715">
        <v>2.7</v>
      </c>
      <c r="Z715">
        <v>6.6</v>
      </c>
      <c r="AA715">
        <v>12.7</v>
      </c>
      <c r="AB715">
        <v>14.5</v>
      </c>
      <c r="AC715">
        <v>17.899999999999999</v>
      </c>
      <c r="AD715">
        <v>3.9</v>
      </c>
      <c r="AE715">
        <v>12</v>
      </c>
      <c r="AF715">
        <v>9.3000000000000007</v>
      </c>
      <c r="AG715">
        <v>19.5</v>
      </c>
      <c r="AH715">
        <v>-4.7</v>
      </c>
      <c r="AI715">
        <v>4.2</v>
      </c>
      <c r="AJ715">
        <v>-4.8</v>
      </c>
      <c r="AK715">
        <v>2.1</v>
      </c>
      <c r="AL715">
        <v>3.6</v>
      </c>
      <c r="AM715">
        <v>-6.1</v>
      </c>
      <c r="AN715">
        <v>16</v>
      </c>
      <c r="AO715">
        <v>2.1</v>
      </c>
      <c r="AP715">
        <v>4</v>
      </c>
      <c r="AQ715">
        <v>16.2</v>
      </c>
      <c r="AR715">
        <v>19.100000000000001</v>
      </c>
      <c r="AS715">
        <v>0.5</v>
      </c>
      <c r="AT715">
        <v>7.5</v>
      </c>
      <c r="AU715">
        <v>19.93</v>
      </c>
      <c r="AV715">
        <v>17.63</v>
      </c>
      <c r="AW715">
        <v>7.16</v>
      </c>
      <c r="AX715">
        <v>0.72</v>
      </c>
      <c r="AY715">
        <v>0.48</v>
      </c>
      <c r="AZ715">
        <v>0.57999999999999996</v>
      </c>
      <c r="BA715">
        <v>6.13</v>
      </c>
      <c r="BB715">
        <v>-1.08</v>
      </c>
      <c r="BC715">
        <v>-0.79</v>
      </c>
      <c r="BD715">
        <v>2.73</v>
      </c>
      <c r="BE715">
        <v>1.8</v>
      </c>
      <c r="BF715">
        <v>4.4800000000000004</v>
      </c>
      <c r="BG715" t="s">
        <v>426</v>
      </c>
    </row>
    <row r="716" spans="1:59" x14ac:dyDescent="0.25">
      <c r="A716" t="s">
        <v>200</v>
      </c>
      <c r="B716">
        <v>361</v>
      </c>
      <c r="C716" t="s">
        <v>201</v>
      </c>
      <c r="D716" t="s">
        <v>15</v>
      </c>
      <c r="E716" t="s">
        <v>416</v>
      </c>
      <c r="F716">
        <v>12.1</v>
      </c>
      <c r="G716">
        <v>-0.2</v>
      </c>
      <c r="H716">
        <v>3.9</v>
      </c>
      <c r="I716">
        <v>5.3</v>
      </c>
      <c r="J716">
        <v>61.2</v>
      </c>
      <c r="K716">
        <v>5.8</v>
      </c>
      <c r="L716">
        <v>14.8</v>
      </c>
      <c r="M716">
        <v>11.4</v>
      </c>
      <c r="N716">
        <v>11.4</v>
      </c>
      <c r="O716">
        <v>14.9</v>
      </c>
      <c r="P716">
        <v>29.3</v>
      </c>
      <c r="Q716">
        <v>6</v>
      </c>
      <c r="R716">
        <v>4</v>
      </c>
      <c r="S716">
        <v>3.8</v>
      </c>
      <c r="T716">
        <v>3</v>
      </c>
      <c r="U716">
        <v>1.1000000000000001</v>
      </c>
      <c r="V716">
        <v>-1.4</v>
      </c>
      <c r="W716">
        <v>-3.1</v>
      </c>
      <c r="X716">
        <v>0.4</v>
      </c>
      <c r="Y716">
        <v>0.8</v>
      </c>
      <c r="Z716">
        <v>10.7</v>
      </c>
      <c r="AA716">
        <v>10.7</v>
      </c>
      <c r="AB716">
        <v>10.7</v>
      </c>
      <c r="AC716">
        <v>0</v>
      </c>
      <c r="AD716">
        <v>0</v>
      </c>
      <c r="AE716">
        <v>6.9</v>
      </c>
      <c r="AF716">
        <v>1.3</v>
      </c>
      <c r="AG716">
        <v>0</v>
      </c>
      <c r="AH716">
        <v>0</v>
      </c>
      <c r="AI716">
        <v>0</v>
      </c>
      <c r="AJ716">
        <v>0</v>
      </c>
      <c r="AK716">
        <v>0.1</v>
      </c>
      <c r="AL716">
        <v>0.1</v>
      </c>
      <c r="AM716">
        <v>0</v>
      </c>
      <c r="AN716">
        <v>0</v>
      </c>
      <c r="AO716">
        <v>2.2999999999999998</v>
      </c>
      <c r="AP716">
        <v>2.2000000000000002</v>
      </c>
      <c r="AQ716">
        <v>-0.7</v>
      </c>
      <c r="AR716">
        <v>1</v>
      </c>
      <c r="AS716">
        <v>-0.7</v>
      </c>
      <c r="AT716">
        <v>-2.1</v>
      </c>
      <c r="AU716">
        <v>2.12</v>
      </c>
      <c r="AV716">
        <v>0.24</v>
      </c>
      <c r="AW716">
        <v>-0.16</v>
      </c>
      <c r="AX716">
        <v>-0.04</v>
      </c>
      <c r="AY716">
        <v>-1.0900000000000001</v>
      </c>
      <c r="AZ716">
        <v>-0.45</v>
      </c>
      <c r="BA716">
        <v>0.1</v>
      </c>
      <c r="BB716">
        <v>-1.1100000000000001</v>
      </c>
      <c r="BC716">
        <v>-0.52</v>
      </c>
      <c r="BD716">
        <v>-0.24</v>
      </c>
      <c r="BE716">
        <v>0.49</v>
      </c>
      <c r="BG716" t="s">
        <v>419</v>
      </c>
    </row>
    <row r="717" spans="1:59" x14ac:dyDescent="0.25">
      <c r="A717" t="s">
        <v>176</v>
      </c>
      <c r="B717">
        <v>433</v>
      </c>
      <c r="C717" t="s">
        <v>177</v>
      </c>
      <c r="D717" t="s">
        <v>15</v>
      </c>
      <c r="E717" t="s">
        <v>416</v>
      </c>
      <c r="F717">
        <v>1.5</v>
      </c>
      <c r="G717">
        <v>-8.6999999999999993</v>
      </c>
      <c r="H717">
        <v>1</v>
      </c>
      <c r="I717">
        <v>-2</v>
      </c>
      <c r="J717">
        <v>-5.6</v>
      </c>
      <c r="K717">
        <v>0.7</v>
      </c>
      <c r="L717">
        <v>11.7</v>
      </c>
      <c r="M717">
        <v>4.4000000000000004</v>
      </c>
      <c r="N717">
        <v>-5</v>
      </c>
      <c r="R717">
        <v>29.9</v>
      </c>
      <c r="S717">
        <v>17.399999999999999</v>
      </c>
      <c r="T717">
        <v>0</v>
      </c>
      <c r="U717">
        <v>0</v>
      </c>
      <c r="V717">
        <v>4.2</v>
      </c>
      <c r="W717">
        <v>6.4</v>
      </c>
      <c r="X717">
        <v>0</v>
      </c>
      <c r="Y717">
        <v>1.1000000000000001</v>
      </c>
      <c r="Z717">
        <v>7.7</v>
      </c>
      <c r="AA717">
        <v>35.6</v>
      </c>
      <c r="AB717">
        <v>8</v>
      </c>
      <c r="AC717">
        <v>56.7</v>
      </c>
      <c r="AD717">
        <v>436.2</v>
      </c>
      <c r="AE717">
        <v>503.7</v>
      </c>
      <c r="AF717">
        <v>20.2</v>
      </c>
      <c r="AG717">
        <v>39.6</v>
      </c>
      <c r="AH717">
        <v>24.7</v>
      </c>
      <c r="AI717">
        <v>56.1</v>
      </c>
      <c r="AJ717">
        <v>-10.3</v>
      </c>
      <c r="AK717">
        <v>-1.6</v>
      </c>
      <c r="AL717">
        <v>-0.6</v>
      </c>
      <c r="AM717">
        <v>-47.2</v>
      </c>
      <c r="AN717">
        <v>557.5</v>
      </c>
      <c r="AO717">
        <v>99.1</v>
      </c>
      <c r="AP717">
        <v>186</v>
      </c>
      <c r="AQ717">
        <v>71.599999999999994</v>
      </c>
      <c r="AR717">
        <v>-21.4</v>
      </c>
      <c r="AS717">
        <v>-37.299999999999997</v>
      </c>
      <c r="AX717">
        <v>2.02</v>
      </c>
      <c r="AY717">
        <v>3.31</v>
      </c>
      <c r="AZ717">
        <v>2.69</v>
      </c>
      <c r="BA717">
        <v>2.3199999999999998</v>
      </c>
      <c r="BB717">
        <v>-1.1399999999999999</v>
      </c>
      <c r="BC717">
        <v>-1.32</v>
      </c>
      <c r="BD717">
        <v>-0.04</v>
      </c>
      <c r="BE717">
        <v>1.88</v>
      </c>
      <c r="BF717">
        <v>4.78</v>
      </c>
      <c r="BG717" t="s">
        <v>418</v>
      </c>
    </row>
    <row r="718" spans="1:59" x14ac:dyDescent="0.25">
      <c r="A718" t="s">
        <v>204</v>
      </c>
      <c r="B718">
        <v>443</v>
      </c>
      <c r="C718" t="s">
        <v>205</v>
      </c>
      <c r="D718" t="s">
        <v>15</v>
      </c>
      <c r="E718" t="s">
        <v>416</v>
      </c>
      <c r="F718">
        <v>2</v>
      </c>
      <c r="G718">
        <v>2</v>
      </c>
      <c r="H718">
        <v>2</v>
      </c>
      <c r="I718">
        <v>2</v>
      </c>
      <c r="J718">
        <v>12.4</v>
      </c>
      <c r="K718">
        <v>0.2</v>
      </c>
      <c r="L718">
        <v>-4.9000000000000004</v>
      </c>
      <c r="M718">
        <v>4.9000000000000004</v>
      </c>
      <c r="N718">
        <v>2.8</v>
      </c>
      <c r="O718">
        <v>1.1000000000000001</v>
      </c>
      <c r="P718">
        <v>2.1</v>
      </c>
      <c r="Q718">
        <v>1</v>
      </c>
      <c r="R718">
        <v>5.4</v>
      </c>
      <c r="S718">
        <v>2.2000000000000002</v>
      </c>
      <c r="T718">
        <v>-0.1</v>
      </c>
      <c r="U718">
        <v>-0.3</v>
      </c>
      <c r="V718">
        <v>0.4</v>
      </c>
      <c r="W718">
        <v>-0.4</v>
      </c>
      <c r="X718">
        <v>4.0999999999999996</v>
      </c>
      <c r="Y718">
        <v>1.9</v>
      </c>
      <c r="Z718">
        <v>1.1000000000000001</v>
      </c>
      <c r="AA718">
        <v>1</v>
      </c>
      <c r="AB718">
        <v>-0.2</v>
      </c>
      <c r="AC718">
        <v>0.2</v>
      </c>
      <c r="AD718">
        <v>-1.6</v>
      </c>
      <c r="AE718">
        <v>0.6</v>
      </c>
      <c r="AF718">
        <v>-2.5</v>
      </c>
      <c r="AG718">
        <v>1.2</v>
      </c>
      <c r="AH718">
        <v>0.6</v>
      </c>
      <c r="AI718">
        <v>4.9000000000000004</v>
      </c>
      <c r="AJ718">
        <v>7.1</v>
      </c>
      <c r="AK718">
        <v>0.2</v>
      </c>
      <c r="AL718">
        <v>0</v>
      </c>
      <c r="AQ718">
        <v>-0.1</v>
      </c>
      <c r="AR718">
        <v>0.3</v>
      </c>
      <c r="AS718">
        <v>0.4</v>
      </c>
      <c r="AT718">
        <v>0.1</v>
      </c>
      <c r="AU718">
        <v>4.21</v>
      </c>
      <c r="AV718">
        <v>2.36</v>
      </c>
      <c r="AW718">
        <v>3.84</v>
      </c>
      <c r="AX718">
        <v>4.3600000000000003</v>
      </c>
      <c r="AY718">
        <v>5.97</v>
      </c>
      <c r="AZ718">
        <v>6.78</v>
      </c>
      <c r="BA718">
        <v>2.59</v>
      </c>
      <c r="BB718">
        <v>-1.1399999999999999</v>
      </c>
      <c r="BC718">
        <v>-0.82</v>
      </c>
      <c r="BD718">
        <v>-0.2</v>
      </c>
      <c r="BE718">
        <v>0.46</v>
      </c>
      <c r="BF718">
        <v>2.2599999999999998</v>
      </c>
      <c r="BG718" t="s">
        <v>419</v>
      </c>
    </row>
    <row r="719" spans="1:59" x14ac:dyDescent="0.25">
      <c r="A719" t="s">
        <v>258</v>
      </c>
      <c r="B719">
        <v>548</v>
      </c>
      <c r="C719" t="s">
        <v>259</v>
      </c>
      <c r="D719" t="s">
        <v>15</v>
      </c>
      <c r="E719" t="s">
        <v>462</v>
      </c>
      <c r="W719">
        <v>3.69</v>
      </c>
      <c r="X719">
        <v>7.34</v>
      </c>
      <c r="Y719">
        <v>4.04</v>
      </c>
      <c r="Z719">
        <v>0.66</v>
      </c>
      <c r="AA719">
        <v>4.04</v>
      </c>
      <c r="AB719">
        <v>1.1100000000000001</v>
      </c>
      <c r="AC719">
        <v>1.45</v>
      </c>
      <c r="AD719">
        <v>4.88</v>
      </c>
      <c r="AE719">
        <v>4.5999999999999996</v>
      </c>
      <c r="AF719">
        <v>2.2799999999999998</v>
      </c>
      <c r="AG719">
        <v>2.62</v>
      </c>
      <c r="AH719">
        <v>10.79</v>
      </c>
      <c r="AI719">
        <v>-3.27</v>
      </c>
      <c r="AJ719">
        <v>3.68</v>
      </c>
      <c r="AK719">
        <v>0.53</v>
      </c>
      <c r="AL719">
        <v>-0.76</v>
      </c>
      <c r="AM719">
        <v>4.5999999999999996</v>
      </c>
      <c r="AN719">
        <v>6.98</v>
      </c>
      <c r="AO719">
        <v>6.86</v>
      </c>
      <c r="AP719">
        <v>5.26</v>
      </c>
      <c r="AQ719">
        <v>5.53</v>
      </c>
      <c r="AR719">
        <v>10.19</v>
      </c>
      <c r="AS719">
        <v>-7.32</v>
      </c>
      <c r="AT719">
        <v>5.96</v>
      </c>
      <c r="AU719">
        <v>12.32</v>
      </c>
      <c r="AV719">
        <v>-0.47</v>
      </c>
      <c r="AW719">
        <v>-2.7</v>
      </c>
      <c r="AX719">
        <v>1.52</v>
      </c>
      <c r="AY719">
        <v>-7.45</v>
      </c>
      <c r="AZ719">
        <v>-1.05</v>
      </c>
      <c r="BA719">
        <v>6.69</v>
      </c>
      <c r="BB719">
        <v>-1.1399999999999999</v>
      </c>
      <c r="BC719">
        <v>-1.35</v>
      </c>
      <c r="BD719">
        <v>-2.66</v>
      </c>
      <c r="BE719">
        <v>9.4600000000000009</v>
      </c>
      <c r="BF719">
        <v>8.6999999999999993</v>
      </c>
      <c r="BG719" t="s">
        <v>465</v>
      </c>
    </row>
    <row r="720" spans="1:59" x14ac:dyDescent="0.25">
      <c r="A720" t="s">
        <v>367</v>
      </c>
      <c r="B720">
        <v>746</v>
      </c>
      <c r="C720" t="s">
        <v>368</v>
      </c>
      <c r="D720" t="s">
        <v>15</v>
      </c>
      <c r="E720" t="s">
        <v>425</v>
      </c>
      <c r="F720">
        <v>13.2</v>
      </c>
      <c r="G720">
        <v>24.7</v>
      </c>
      <c r="H720">
        <v>-5.5</v>
      </c>
      <c r="I720">
        <v>18.600000000000001</v>
      </c>
      <c r="J720">
        <v>75.5</v>
      </c>
      <c r="K720">
        <v>23.5</v>
      </c>
      <c r="L720">
        <v>62</v>
      </c>
      <c r="M720">
        <v>79.5</v>
      </c>
      <c r="S720">
        <v>38.5</v>
      </c>
      <c r="T720">
        <v>41.8</v>
      </c>
      <c r="U720">
        <v>174.8</v>
      </c>
      <c r="V720">
        <v>128.4</v>
      </c>
      <c r="W720">
        <v>197</v>
      </c>
      <c r="X720">
        <v>197.1</v>
      </c>
      <c r="Z720">
        <v>19.2</v>
      </c>
      <c r="AA720">
        <v>23.9</v>
      </c>
      <c r="AB720">
        <v>65.3</v>
      </c>
      <c r="AC720">
        <v>-4</v>
      </c>
      <c r="AD720">
        <v>15.9</v>
      </c>
      <c r="AE720">
        <v>4.5999999999999996</v>
      </c>
      <c r="AF720">
        <v>6.6</v>
      </c>
      <c r="AG720">
        <v>18.100000000000001</v>
      </c>
      <c r="AH720">
        <v>-2</v>
      </c>
      <c r="AI720">
        <v>6.9</v>
      </c>
      <c r="AJ720">
        <v>1</v>
      </c>
      <c r="AK720">
        <v>-0.66</v>
      </c>
      <c r="AL720">
        <v>3.24</v>
      </c>
      <c r="AM720">
        <v>-0.21</v>
      </c>
      <c r="AN720">
        <v>-3.07</v>
      </c>
      <c r="AO720">
        <v>-6.87</v>
      </c>
      <c r="AP720">
        <v>5.94</v>
      </c>
      <c r="AQ720">
        <v>2.66</v>
      </c>
      <c r="AR720">
        <v>19.850000000000001</v>
      </c>
      <c r="AS720">
        <v>25.25</v>
      </c>
      <c r="AT720">
        <v>2.66</v>
      </c>
      <c r="AU720">
        <v>29.26</v>
      </c>
      <c r="AV720">
        <v>13.61</v>
      </c>
      <c r="AW720">
        <v>2.25</v>
      </c>
      <c r="AX720">
        <v>3.82</v>
      </c>
      <c r="AY720">
        <v>7.43</v>
      </c>
      <c r="AZ720">
        <v>5.53</v>
      </c>
      <c r="BA720">
        <v>10.1</v>
      </c>
      <c r="BB720">
        <v>-1.19</v>
      </c>
      <c r="BC720">
        <v>-0.2</v>
      </c>
      <c r="BD720">
        <v>1.76</v>
      </c>
      <c r="BE720">
        <v>0.67</v>
      </c>
      <c r="BF720">
        <v>12.64</v>
      </c>
      <c r="BG720" t="s">
        <v>426</v>
      </c>
    </row>
    <row r="721" spans="1:59" x14ac:dyDescent="0.25">
      <c r="A721" t="s">
        <v>212</v>
      </c>
      <c r="B721">
        <v>672</v>
      </c>
      <c r="C721" t="s">
        <v>213</v>
      </c>
      <c r="D721" t="s">
        <v>15</v>
      </c>
      <c r="E721" t="s">
        <v>16</v>
      </c>
      <c r="F721">
        <v>-5.3</v>
      </c>
      <c r="G721">
        <v>-3.1</v>
      </c>
      <c r="H721">
        <v>-0.25</v>
      </c>
      <c r="I721">
        <v>7.97</v>
      </c>
      <c r="J721">
        <v>7.46</v>
      </c>
      <c r="K721">
        <v>9.1199999999999992</v>
      </c>
      <c r="L721">
        <v>5.48</v>
      </c>
      <c r="M721">
        <v>6.28</v>
      </c>
      <c r="N721">
        <v>29.38</v>
      </c>
      <c r="O721">
        <v>-6.04</v>
      </c>
      <c r="P721">
        <v>14.29</v>
      </c>
      <c r="Q721">
        <v>13.19</v>
      </c>
      <c r="R721">
        <v>13.8</v>
      </c>
      <c r="S721">
        <v>10.51</v>
      </c>
      <c r="T721">
        <v>12.44</v>
      </c>
      <c r="U721">
        <v>9.11</v>
      </c>
      <c r="V721">
        <v>3.38</v>
      </c>
      <c r="W721">
        <v>4.42</v>
      </c>
      <c r="X721">
        <v>3.13</v>
      </c>
      <c r="Y721">
        <v>4.46</v>
      </c>
      <c r="Z721">
        <v>0.72</v>
      </c>
      <c r="AA721">
        <v>11.7</v>
      </c>
      <c r="AB721">
        <v>9.4499999999999993</v>
      </c>
      <c r="AC721">
        <v>7.47</v>
      </c>
      <c r="AD721">
        <v>10.67</v>
      </c>
      <c r="AE721">
        <v>8.34</v>
      </c>
      <c r="AF721">
        <v>4</v>
      </c>
      <c r="AG721">
        <v>3.59</v>
      </c>
      <c r="AH721">
        <v>3.72</v>
      </c>
      <c r="AI721">
        <v>2.57</v>
      </c>
      <c r="AJ721">
        <v>-2.91</v>
      </c>
      <c r="AK721">
        <v>-8.84</v>
      </c>
      <c r="AL721">
        <v>-9.86</v>
      </c>
      <c r="AM721">
        <v>-2.06</v>
      </c>
      <c r="AN721">
        <v>1.25</v>
      </c>
      <c r="AO721">
        <v>2.66</v>
      </c>
      <c r="AP721">
        <v>1.47</v>
      </c>
      <c r="AQ721">
        <v>6.21</v>
      </c>
      <c r="AR721">
        <v>10.4</v>
      </c>
      <c r="AS721">
        <v>2.4500000000000002</v>
      </c>
      <c r="AT721">
        <v>2.46</v>
      </c>
      <c r="AU721">
        <v>15.9</v>
      </c>
      <c r="AV721">
        <v>6.07</v>
      </c>
      <c r="AW721">
        <v>2.59</v>
      </c>
      <c r="AX721">
        <v>2.4300000000000002</v>
      </c>
      <c r="AY721">
        <v>9.84</v>
      </c>
      <c r="AZ721">
        <v>25.88</v>
      </c>
      <c r="BA721">
        <v>28.47</v>
      </c>
      <c r="BB721">
        <v>-1.2</v>
      </c>
      <c r="BC721">
        <v>4.5599999999999996</v>
      </c>
      <c r="BD721">
        <v>22.26</v>
      </c>
      <c r="BE721">
        <v>2.77</v>
      </c>
      <c r="BF721">
        <v>5.52</v>
      </c>
      <c r="BG721" t="s">
        <v>17</v>
      </c>
    </row>
    <row r="722" spans="1:59" x14ac:dyDescent="0.25">
      <c r="A722" t="s">
        <v>310</v>
      </c>
      <c r="B722">
        <v>456</v>
      </c>
      <c r="C722" t="s">
        <v>311</v>
      </c>
      <c r="D722" t="s">
        <v>15</v>
      </c>
      <c r="E722" t="s">
        <v>416</v>
      </c>
      <c r="P722">
        <v>8</v>
      </c>
      <c r="Q722">
        <v>3.9</v>
      </c>
      <c r="R722">
        <v>1.1000000000000001</v>
      </c>
      <c r="S722">
        <v>3.5</v>
      </c>
      <c r="T722">
        <v>6.4</v>
      </c>
      <c r="U722">
        <v>16</v>
      </c>
      <c r="V722">
        <v>-6</v>
      </c>
      <c r="W722">
        <v>0.4</v>
      </c>
      <c r="X722">
        <v>0.1</v>
      </c>
      <c r="Y722">
        <v>1.2</v>
      </c>
      <c r="Z722">
        <v>1.7</v>
      </c>
      <c r="AA722">
        <v>1.2</v>
      </c>
      <c r="AB722">
        <v>-21.3</v>
      </c>
      <c r="AC722">
        <v>-9.1999999999999993</v>
      </c>
      <c r="AD722">
        <v>0</v>
      </c>
      <c r="AE722">
        <v>56.5</v>
      </c>
      <c r="AF722">
        <v>0</v>
      </c>
      <c r="AG722">
        <v>0</v>
      </c>
      <c r="AH722">
        <v>0</v>
      </c>
      <c r="AI722">
        <v>0</v>
      </c>
      <c r="AJ722">
        <v>1.4</v>
      </c>
      <c r="AK722">
        <v>0</v>
      </c>
      <c r="AL722">
        <v>0</v>
      </c>
      <c r="AM722">
        <v>0.1</v>
      </c>
      <c r="AP722">
        <v>0</v>
      </c>
      <c r="AU722">
        <v>5.58</v>
      </c>
      <c r="AV722">
        <v>3.3</v>
      </c>
      <c r="AW722">
        <v>3.46</v>
      </c>
      <c r="AX722">
        <v>4.9000000000000004</v>
      </c>
      <c r="AY722">
        <v>2.37</v>
      </c>
      <c r="AZ722">
        <v>4.87</v>
      </c>
      <c r="BA722">
        <v>-0.73</v>
      </c>
      <c r="BB722">
        <v>-1.26</v>
      </c>
      <c r="BC722">
        <v>-8.58</v>
      </c>
      <c r="BD722">
        <v>-0.63</v>
      </c>
      <c r="BE722">
        <v>-2.4300000000000002</v>
      </c>
      <c r="BF722">
        <v>1.47</v>
      </c>
      <c r="BG722" t="s">
        <v>419</v>
      </c>
    </row>
    <row r="723" spans="1:59" x14ac:dyDescent="0.25">
      <c r="A723" t="s">
        <v>385</v>
      </c>
      <c r="B723">
        <v>862</v>
      </c>
      <c r="C723" t="s">
        <v>386</v>
      </c>
      <c r="D723" t="s">
        <v>15</v>
      </c>
      <c r="E723" t="s">
        <v>416</v>
      </c>
      <c r="F723">
        <v>0</v>
      </c>
      <c r="G723">
        <v>16.2</v>
      </c>
      <c r="H723">
        <v>4.0999999999999996</v>
      </c>
      <c r="AP723">
        <v>3.06</v>
      </c>
      <c r="AQ723">
        <v>5.46</v>
      </c>
      <c r="AR723">
        <v>8.23</v>
      </c>
      <c r="AS723">
        <v>9.4700000000000006</v>
      </c>
      <c r="AT723">
        <v>5.6</v>
      </c>
      <c r="AU723">
        <v>7.65</v>
      </c>
      <c r="AV723">
        <v>2.25</v>
      </c>
      <c r="AW723">
        <v>-1.52</v>
      </c>
      <c r="AX723">
        <v>3.3</v>
      </c>
      <c r="AY723">
        <v>-7.28</v>
      </c>
      <c r="AZ723">
        <v>-12.64</v>
      </c>
      <c r="BA723">
        <v>-0.37</v>
      </c>
      <c r="BB723">
        <v>-1.3</v>
      </c>
      <c r="BC723">
        <v>4.45</v>
      </c>
      <c r="BD723">
        <v>-5.78</v>
      </c>
      <c r="BE723">
        <v>3.13</v>
      </c>
      <c r="BF723">
        <v>0.17</v>
      </c>
      <c r="BG723" t="s">
        <v>419</v>
      </c>
    </row>
    <row r="724" spans="1:59" x14ac:dyDescent="0.25">
      <c r="A724" t="s">
        <v>316</v>
      </c>
      <c r="B724">
        <v>576</v>
      </c>
      <c r="C724" t="s">
        <v>0</v>
      </c>
      <c r="D724" t="s">
        <v>15</v>
      </c>
      <c r="E724" t="s">
        <v>416</v>
      </c>
      <c r="F724">
        <v>1.3</v>
      </c>
      <c r="G724">
        <v>2.2400000000000002</v>
      </c>
      <c r="H724">
        <v>1.57</v>
      </c>
      <c r="I724">
        <v>3.44</v>
      </c>
      <c r="J724">
        <v>14.14</v>
      </c>
      <c r="K724">
        <v>7.04</v>
      </c>
      <c r="L724">
        <v>6.73</v>
      </c>
      <c r="M724">
        <v>1.1299999999999999</v>
      </c>
      <c r="N724">
        <v>-0.02</v>
      </c>
      <c r="O724">
        <v>5.08</v>
      </c>
      <c r="P724">
        <v>13.65</v>
      </c>
      <c r="Q724">
        <v>5.25</v>
      </c>
      <c r="R724">
        <v>3.7</v>
      </c>
      <c r="S724">
        <v>0.84</v>
      </c>
      <c r="T724">
        <v>3.5</v>
      </c>
      <c r="U724">
        <v>3.5</v>
      </c>
      <c r="V724">
        <v>-2.27</v>
      </c>
      <c r="W724">
        <v>-1.53</v>
      </c>
      <c r="X724">
        <v>0</v>
      </c>
      <c r="Y724">
        <v>1.78</v>
      </c>
      <c r="Z724">
        <v>7.23</v>
      </c>
      <c r="AA724">
        <v>2.29</v>
      </c>
      <c r="AB724">
        <v>2.57</v>
      </c>
      <c r="AC724">
        <v>3.66</v>
      </c>
      <c r="AD724">
        <v>1.37</v>
      </c>
      <c r="AE724">
        <v>0.98</v>
      </c>
      <c r="AF724">
        <v>0.93</v>
      </c>
      <c r="AG724">
        <v>2.93</v>
      </c>
      <c r="AH724">
        <v>2.57</v>
      </c>
      <c r="AI724">
        <v>-1.27</v>
      </c>
      <c r="AJ724">
        <v>2.81</v>
      </c>
      <c r="AK724">
        <v>1.93</v>
      </c>
      <c r="AL724">
        <v>-2.2000000000000002</v>
      </c>
      <c r="AM724">
        <v>-0.34</v>
      </c>
      <c r="AN724">
        <v>-0.11</v>
      </c>
      <c r="AO724">
        <v>1.26</v>
      </c>
      <c r="AP724">
        <v>3.31</v>
      </c>
      <c r="AQ724">
        <v>0.24</v>
      </c>
      <c r="AR724">
        <v>14.99</v>
      </c>
      <c r="AS724">
        <v>2.0099999999999998</v>
      </c>
      <c r="AT724">
        <v>2.2400000000000002</v>
      </c>
      <c r="AU724">
        <v>8.98</v>
      </c>
      <c r="AV724">
        <v>8.41</v>
      </c>
      <c r="AW724">
        <v>2.83</v>
      </c>
      <c r="AX724">
        <v>0.12</v>
      </c>
      <c r="AY724">
        <v>-3.54</v>
      </c>
      <c r="AZ724">
        <v>-4.07</v>
      </c>
      <c r="BA724">
        <v>-2.54</v>
      </c>
      <c r="BB724">
        <v>-1.34</v>
      </c>
      <c r="BC724">
        <v>-0.99</v>
      </c>
      <c r="BD724">
        <v>-0.28999999999999998</v>
      </c>
      <c r="BE724">
        <v>1.39</v>
      </c>
      <c r="BF724">
        <v>5.18</v>
      </c>
      <c r="BG724" t="s">
        <v>419</v>
      </c>
    </row>
    <row r="725" spans="1:59" x14ac:dyDescent="0.25">
      <c r="A725" t="s">
        <v>116</v>
      </c>
      <c r="B725">
        <v>248</v>
      </c>
      <c r="C725" t="s">
        <v>117</v>
      </c>
      <c r="D725" t="s">
        <v>15</v>
      </c>
      <c r="E725" t="s">
        <v>425</v>
      </c>
      <c r="F725">
        <v>3.3</v>
      </c>
      <c r="G725">
        <v>6.5</v>
      </c>
      <c r="H725">
        <v>11.1</v>
      </c>
      <c r="I725">
        <v>20.3</v>
      </c>
      <c r="J725">
        <v>32.4</v>
      </c>
      <c r="K725">
        <v>18.600000000000001</v>
      </c>
      <c r="L725">
        <v>9.5</v>
      </c>
      <c r="M725">
        <v>15.6</v>
      </c>
      <c r="N725">
        <v>10.3</v>
      </c>
      <c r="O725">
        <v>10</v>
      </c>
      <c r="P725">
        <v>11</v>
      </c>
      <c r="Q725">
        <v>11.1</v>
      </c>
      <c r="R725">
        <v>17.100000000000001</v>
      </c>
      <c r="S725">
        <v>77.900000000000006</v>
      </c>
      <c r="T725">
        <v>37</v>
      </c>
      <c r="U725">
        <v>30.7</v>
      </c>
      <c r="V725">
        <v>23.2</v>
      </c>
      <c r="W725">
        <v>28.7</v>
      </c>
      <c r="X725">
        <v>64.3</v>
      </c>
      <c r="Y725">
        <v>88</v>
      </c>
      <c r="Z725">
        <v>47.4</v>
      </c>
      <c r="AA725">
        <v>48.2</v>
      </c>
      <c r="AB725">
        <v>54.2</v>
      </c>
      <c r="AC725">
        <v>41.8</v>
      </c>
      <c r="AD725">
        <v>24.8</v>
      </c>
      <c r="AE725">
        <v>21</v>
      </c>
      <c r="AF725">
        <v>22.2</v>
      </c>
      <c r="AG725">
        <v>36.1</v>
      </c>
      <c r="AH725">
        <v>39.64</v>
      </c>
      <c r="AI725">
        <v>39.049999999999997</v>
      </c>
      <c r="AJ725">
        <v>120.82</v>
      </c>
      <c r="AK725">
        <v>31.71</v>
      </c>
      <c r="AL725">
        <v>8.1999999999999993</v>
      </c>
      <c r="AM725">
        <v>2.42</v>
      </c>
      <c r="AN725">
        <v>1.38</v>
      </c>
      <c r="AO725">
        <v>2.7</v>
      </c>
      <c r="AP725">
        <v>5.68</v>
      </c>
      <c r="AQ725">
        <v>3.25</v>
      </c>
      <c r="AR725">
        <v>16.84</v>
      </c>
      <c r="AS725">
        <v>5.89</v>
      </c>
      <c r="AT725">
        <v>4.83</v>
      </c>
      <c r="AU725">
        <v>6.73</v>
      </c>
      <c r="AV725">
        <v>5.81</v>
      </c>
      <c r="AW725">
        <v>1.78</v>
      </c>
      <c r="AX725">
        <v>4.5199999999999996</v>
      </c>
      <c r="AY725">
        <v>4.21</v>
      </c>
      <c r="AZ725">
        <v>2.54</v>
      </c>
      <c r="BA725">
        <v>0.5</v>
      </c>
      <c r="BB725">
        <v>-1.63</v>
      </c>
      <c r="BC725">
        <v>0.04</v>
      </c>
      <c r="BD725">
        <v>0.76</v>
      </c>
      <c r="BE725">
        <v>-0.85</v>
      </c>
      <c r="BF725">
        <v>4.93</v>
      </c>
      <c r="BG725" t="s">
        <v>431</v>
      </c>
    </row>
    <row r="726" spans="1:59" x14ac:dyDescent="0.25">
      <c r="A726" t="s">
        <v>367</v>
      </c>
      <c r="B726">
        <v>746</v>
      </c>
      <c r="C726" t="s">
        <v>368</v>
      </c>
      <c r="D726" t="s">
        <v>15</v>
      </c>
      <c r="E726" t="s">
        <v>462</v>
      </c>
      <c r="BB726">
        <v>-1.73</v>
      </c>
      <c r="BC726">
        <v>-2.54</v>
      </c>
      <c r="BD726">
        <v>3.18</v>
      </c>
      <c r="BE726">
        <v>13.15</v>
      </c>
      <c r="BF726">
        <v>17.98</v>
      </c>
      <c r="BG726" t="s">
        <v>463</v>
      </c>
    </row>
    <row r="727" spans="1:59" x14ac:dyDescent="0.25">
      <c r="A727" t="s">
        <v>172</v>
      </c>
      <c r="B727">
        <v>178</v>
      </c>
      <c r="C727" t="s">
        <v>173</v>
      </c>
      <c r="D727" t="s">
        <v>15</v>
      </c>
      <c r="E727" t="s">
        <v>462</v>
      </c>
      <c r="F727">
        <v>5.52</v>
      </c>
      <c r="G727">
        <v>5.34</v>
      </c>
      <c r="H727">
        <v>10.67</v>
      </c>
      <c r="I727">
        <v>18.399999999999999</v>
      </c>
      <c r="J727">
        <v>11.7</v>
      </c>
      <c r="K727">
        <v>26.04</v>
      </c>
      <c r="L727">
        <v>18.38</v>
      </c>
      <c r="M727">
        <v>17.75</v>
      </c>
      <c r="N727">
        <v>9.01</v>
      </c>
      <c r="O727">
        <v>11.86</v>
      </c>
      <c r="P727">
        <v>10.9</v>
      </c>
      <c r="Q727">
        <v>16.66</v>
      </c>
      <c r="R727">
        <v>11.83</v>
      </c>
      <c r="S727">
        <v>6.55</v>
      </c>
      <c r="T727">
        <v>7.35</v>
      </c>
      <c r="U727">
        <v>3.96</v>
      </c>
      <c r="V727">
        <v>-0.01</v>
      </c>
      <c r="W727">
        <v>2.44</v>
      </c>
      <c r="X727">
        <v>4.13</v>
      </c>
      <c r="Y727">
        <v>4.7699999999999996</v>
      </c>
      <c r="Z727">
        <v>-1.61</v>
      </c>
      <c r="AA727">
        <v>0.87</v>
      </c>
      <c r="AB727">
        <v>1.63</v>
      </c>
      <c r="AC727">
        <v>4.6100000000000003</v>
      </c>
      <c r="AD727">
        <v>1.1200000000000001</v>
      </c>
      <c r="AE727">
        <v>2.5499999999999998</v>
      </c>
      <c r="AF727">
        <v>0.63</v>
      </c>
      <c r="AG727">
        <v>-0.56999999999999995</v>
      </c>
      <c r="AH727">
        <v>0.86</v>
      </c>
      <c r="AI727">
        <v>0.92</v>
      </c>
      <c r="AJ727">
        <v>6.15</v>
      </c>
      <c r="AK727">
        <v>1.67</v>
      </c>
      <c r="AL727">
        <v>-1.1399999999999999</v>
      </c>
      <c r="AM727">
        <v>-8.09</v>
      </c>
      <c r="AN727">
        <v>-2.41</v>
      </c>
      <c r="AO727">
        <v>-0.49</v>
      </c>
      <c r="AP727">
        <v>0.79</v>
      </c>
      <c r="AQ727">
        <v>-1.99</v>
      </c>
      <c r="AR727">
        <v>-1.39</v>
      </c>
      <c r="AS727">
        <v>0.44</v>
      </c>
      <c r="AT727">
        <v>-0.3</v>
      </c>
      <c r="AU727">
        <v>0.68</v>
      </c>
      <c r="AV727">
        <v>1.84</v>
      </c>
      <c r="AW727">
        <v>-0.41</v>
      </c>
      <c r="AX727">
        <v>-1.29</v>
      </c>
      <c r="AY727">
        <v>5.38</v>
      </c>
      <c r="AZ727">
        <v>-1.23</v>
      </c>
      <c r="BA727">
        <v>-0.15</v>
      </c>
      <c r="BB727">
        <v>-1.77</v>
      </c>
      <c r="BC727">
        <v>-1.48</v>
      </c>
      <c r="BD727">
        <v>-8.7200000000000006</v>
      </c>
      <c r="BE727">
        <v>-0.93</v>
      </c>
      <c r="BF727">
        <v>10.82</v>
      </c>
      <c r="BG727" t="s">
        <v>463</v>
      </c>
    </row>
    <row r="728" spans="1:59" x14ac:dyDescent="0.25">
      <c r="A728" t="s">
        <v>254</v>
      </c>
      <c r="B728">
        <v>684</v>
      </c>
      <c r="C728" t="s">
        <v>255</v>
      </c>
      <c r="D728" t="s">
        <v>15</v>
      </c>
      <c r="E728" t="s">
        <v>416</v>
      </c>
      <c r="F728">
        <v>0</v>
      </c>
      <c r="G728">
        <v>-0.1</v>
      </c>
      <c r="H728">
        <v>0</v>
      </c>
      <c r="I728">
        <v>7</v>
      </c>
      <c r="J728">
        <v>17.2</v>
      </c>
      <c r="K728">
        <v>10.199999999999999</v>
      </c>
      <c r="L728">
        <v>10.199999999999999</v>
      </c>
      <c r="M728">
        <v>13.9</v>
      </c>
      <c r="N728">
        <v>0.1</v>
      </c>
      <c r="O728">
        <v>35.4</v>
      </c>
      <c r="P728">
        <v>66</v>
      </c>
      <c r="Q728">
        <v>22.2</v>
      </c>
      <c r="R728">
        <v>12.8</v>
      </c>
      <c r="S728">
        <v>-2.9</v>
      </c>
      <c r="T728">
        <v>10</v>
      </c>
      <c r="U728">
        <v>7.5</v>
      </c>
      <c r="V728">
        <v>-4.9000000000000004</v>
      </c>
      <c r="W728">
        <v>-1.5</v>
      </c>
      <c r="X728">
        <v>-0.1</v>
      </c>
      <c r="Y728">
        <v>0.8</v>
      </c>
      <c r="Z728">
        <v>5.3</v>
      </c>
      <c r="AA728">
        <v>11.7</v>
      </c>
      <c r="AB728">
        <v>11.7</v>
      </c>
      <c r="AC728">
        <v>4.0999999999999996</v>
      </c>
      <c r="AD728">
        <v>0.1</v>
      </c>
      <c r="AE728">
        <v>3.5</v>
      </c>
      <c r="AF728">
        <v>-0.3</v>
      </c>
      <c r="AG728">
        <v>-0.3</v>
      </c>
      <c r="AH728">
        <v>-0.4</v>
      </c>
      <c r="AI728">
        <v>0.2</v>
      </c>
      <c r="AJ728">
        <v>5.8</v>
      </c>
      <c r="AK728">
        <v>15.1</v>
      </c>
      <c r="AL728">
        <v>15.1</v>
      </c>
      <c r="AM728">
        <v>15.1</v>
      </c>
      <c r="AN728">
        <v>0.2</v>
      </c>
      <c r="AO728">
        <v>3.46</v>
      </c>
      <c r="AP728">
        <v>11.54</v>
      </c>
      <c r="AQ728">
        <v>4.93</v>
      </c>
      <c r="AR728">
        <v>6.8</v>
      </c>
      <c r="AS728">
        <v>-3.21</v>
      </c>
      <c r="AT728">
        <v>-0.28999999999999998</v>
      </c>
      <c r="AU728">
        <v>2.29</v>
      </c>
      <c r="AV728">
        <v>4.82</v>
      </c>
      <c r="AW728">
        <v>0.52</v>
      </c>
      <c r="AX728">
        <v>0.74</v>
      </c>
      <c r="AY728">
        <v>-0.05</v>
      </c>
      <c r="AZ728">
        <v>-3.1</v>
      </c>
      <c r="BA728">
        <v>-2.21</v>
      </c>
      <c r="BB728">
        <v>-1.78</v>
      </c>
      <c r="BC728">
        <v>-0.39</v>
      </c>
      <c r="BD728">
        <v>-2.99</v>
      </c>
      <c r="BE728">
        <v>-2.95</v>
      </c>
      <c r="BF728">
        <v>4</v>
      </c>
      <c r="BG728" t="s">
        <v>419</v>
      </c>
    </row>
    <row r="729" spans="1:59" x14ac:dyDescent="0.25">
      <c r="A729" t="s">
        <v>345</v>
      </c>
      <c r="B729">
        <v>628</v>
      </c>
      <c r="C729" t="s">
        <v>346</v>
      </c>
      <c r="D729" t="s">
        <v>15</v>
      </c>
      <c r="E729" t="s">
        <v>425</v>
      </c>
      <c r="AD729">
        <v>40.67</v>
      </c>
      <c r="AE729">
        <v>5.85</v>
      </c>
      <c r="AF729">
        <v>13.75</v>
      </c>
      <c r="AG729">
        <v>7.42</v>
      </c>
      <c r="AH729">
        <v>4.2699999999999996</v>
      </c>
      <c r="AI729">
        <v>-11.9</v>
      </c>
      <c r="AJ729">
        <v>7.82</v>
      </c>
      <c r="AK729">
        <v>18.670000000000002</v>
      </c>
      <c r="AL729">
        <v>6.21</v>
      </c>
      <c r="AM729">
        <v>-2.56</v>
      </c>
      <c r="AN729">
        <v>-5.36</v>
      </c>
      <c r="AO729">
        <v>11.38</v>
      </c>
      <c r="AP729">
        <v>-1.98</v>
      </c>
      <c r="AQ729">
        <v>-11.07</v>
      </c>
      <c r="AR729">
        <v>16.32</v>
      </c>
      <c r="AS729">
        <v>9.3000000000000007</v>
      </c>
      <c r="AT729">
        <v>-3.82</v>
      </c>
      <c r="AU729">
        <v>1.65</v>
      </c>
      <c r="AV729">
        <v>12.34</v>
      </c>
      <c r="AW729">
        <v>-1.62</v>
      </c>
      <c r="AX729">
        <v>2.52</v>
      </c>
      <c r="AY729">
        <v>2.4700000000000002</v>
      </c>
      <c r="AZ729">
        <v>-2.71</v>
      </c>
      <c r="BA729">
        <v>-3.72</v>
      </c>
      <c r="BB729">
        <v>-1.86</v>
      </c>
      <c r="BC729">
        <v>-5.39</v>
      </c>
      <c r="BD729">
        <v>9.44</v>
      </c>
      <c r="BE729">
        <v>-1.63</v>
      </c>
      <c r="BF729">
        <v>5.93</v>
      </c>
      <c r="BG729" t="s">
        <v>426</v>
      </c>
    </row>
    <row r="730" spans="1:59" x14ac:dyDescent="0.25">
      <c r="A730" t="s">
        <v>172</v>
      </c>
      <c r="B730">
        <v>178</v>
      </c>
      <c r="C730" t="s">
        <v>173</v>
      </c>
      <c r="D730" t="s">
        <v>15</v>
      </c>
      <c r="E730" t="s">
        <v>425</v>
      </c>
      <c r="F730">
        <v>7.6</v>
      </c>
      <c r="G730">
        <v>7.4</v>
      </c>
      <c r="H730">
        <v>11.8</v>
      </c>
      <c r="I730">
        <v>16.5</v>
      </c>
      <c r="J730">
        <v>14.7</v>
      </c>
      <c r="K730">
        <v>21.5</v>
      </c>
      <c r="L730">
        <v>18.95</v>
      </c>
      <c r="M730">
        <v>16.100000000000001</v>
      </c>
      <c r="N730">
        <v>9.61</v>
      </c>
      <c r="O730">
        <v>14.71</v>
      </c>
      <c r="P730">
        <v>9.57</v>
      </c>
      <c r="Q730">
        <v>14.19</v>
      </c>
      <c r="R730">
        <v>12.43</v>
      </c>
      <c r="S730">
        <v>7.27</v>
      </c>
      <c r="T730">
        <v>9.91</v>
      </c>
      <c r="U730">
        <v>3.25</v>
      </c>
      <c r="V730">
        <v>4.1900000000000004</v>
      </c>
      <c r="W730">
        <v>2.64</v>
      </c>
      <c r="X730">
        <v>2.58</v>
      </c>
      <c r="Y730">
        <v>4.8099999999999996</v>
      </c>
      <c r="Z730">
        <v>1.38</v>
      </c>
      <c r="AA730">
        <v>0.73</v>
      </c>
      <c r="AB730">
        <v>1.1200000000000001</v>
      </c>
      <c r="AC730">
        <v>-0.33</v>
      </c>
      <c r="AD730">
        <v>3.34</v>
      </c>
      <c r="AE730">
        <v>2.76</v>
      </c>
      <c r="AF730">
        <v>1.7</v>
      </c>
      <c r="AG730">
        <v>1.52</v>
      </c>
      <c r="AH730">
        <v>4.09</v>
      </c>
      <c r="AI730">
        <v>3.03</v>
      </c>
      <c r="AJ730">
        <v>3.1</v>
      </c>
      <c r="AK730">
        <v>6.54</v>
      </c>
      <c r="AL730">
        <v>3.47</v>
      </c>
      <c r="AM730">
        <v>1.47</v>
      </c>
      <c r="AN730">
        <v>-0.27</v>
      </c>
      <c r="AO730">
        <v>-0.7</v>
      </c>
      <c r="AP730">
        <v>1.39</v>
      </c>
      <c r="AQ730">
        <v>2.8</v>
      </c>
      <c r="AR730">
        <v>6.54</v>
      </c>
      <c r="AS730">
        <v>-3.47</v>
      </c>
      <c r="AT730">
        <v>-4.5599999999999996</v>
      </c>
      <c r="AU730">
        <v>1.1499999999999999</v>
      </c>
      <c r="AV730">
        <v>0.56999999999999995</v>
      </c>
      <c r="AW730">
        <v>1.06</v>
      </c>
      <c r="AX730">
        <v>-2.2400000000000002</v>
      </c>
      <c r="AY730">
        <v>-2.14</v>
      </c>
      <c r="AZ730">
        <v>-1.33</v>
      </c>
      <c r="BA730">
        <v>-2.0699999999999998</v>
      </c>
      <c r="BB730">
        <v>-2.0299999999999998</v>
      </c>
      <c r="BC730">
        <v>-0.67</v>
      </c>
      <c r="BD730">
        <v>-1.41</v>
      </c>
      <c r="BE730">
        <v>-0.25</v>
      </c>
      <c r="BF730">
        <v>6.45</v>
      </c>
      <c r="BG730" t="s">
        <v>426</v>
      </c>
    </row>
    <row r="731" spans="1:59" x14ac:dyDescent="0.25">
      <c r="A731" t="s">
        <v>194</v>
      </c>
      <c r="B731">
        <v>917</v>
      </c>
      <c r="C731" t="s">
        <v>195</v>
      </c>
      <c r="D731" t="s">
        <v>15</v>
      </c>
      <c r="E731" t="s">
        <v>425</v>
      </c>
      <c r="AC731">
        <v>966</v>
      </c>
      <c r="AD731">
        <v>161.19999999999999</v>
      </c>
      <c r="AE731">
        <v>40</v>
      </c>
      <c r="AF731">
        <v>41.2</v>
      </c>
      <c r="AG731">
        <v>24.9</v>
      </c>
      <c r="AH731">
        <v>10.5</v>
      </c>
      <c r="AI731">
        <v>41</v>
      </c>
      <c r="AJ731">
        <v>18.5</v>
      </c>
      <c r="AK731">
        <v>5.7</v>
      </c>
      <c r="AL731">
        <v>0.2</v>
      </c>
      <c r="AM731">
        <v>2.8</v>
      </c>
      <c r="AN731">
        <v>3.2</v>
      </c>
      <c r="AO731">
        <v>5.3</v>
      </c>
      <c r="AP731">
        <v>8.8000000000000007</v>
      </c>
      <c r="AQ731">
        <v>1.84</v>
      </c>
      <c r="AR731">
        <v>-0.78</v>
      </c>
      <c r="AS731">
        <v>-2.21</v>
      </c>
      <c r="AT731">
        <v>2.68</v>
      </c>
      <c r="AU731">
        <v>-1.68</v>
      </c>
      <c r="AV731">
        <v>0.06</v>
      </c>
      <c r="AW731">
        <v>-0.22</v>
      </c>
      <c r="AX731">
        <v>0.95</v>
      </c>
      <c r="AY731">
        <v>-1.44</v>
      </c>
      <c r="AZ731">
        <v>-7.0000000000000007E-2</v>
      </c>
      <c r="BA731">
        <v>2.46</v>
      </c>
      <c r="BB731">
        <v>-2.16</v>
      </c>
      <c r="BC731">
        <v>1.41</v>
      </c>
      <c r="BD731">
        <v>11.68</v>
      </c>
      <c r="BE731">
        <v>17.97</v>
      </c>
      <c r="BF731">
        <v>14.36</v>
      </c>
      <c r="BG731" t="s">
        <v>426</v>
      </c>
    </row>
    <row r="732" spans="1:59" x14ac:dyDescent="0.25">
      <c r="A732" t="s">
        <v>229</v>
      </c>
      <c r="B732">
        <v>921</v>
      </c>
      <c r="C732" t="s">
        <v>230</v>
      </c>
      <c r="D732" t="s">
        <v>15</v>
      </c>
      <c r="E732" t="s">
        <v>416</v>
      </c>
      <c r="AW732">
        <v>-0.59</v>
      </c>
      <c r="AX732">
        <v>0.06</v>
      </c>
      <c r="AY732">
        <v>0.9</v>
      </c>
      <c r="AZ732">
        <v>-1.26</v>
      </c>
      <c r="BA732">
        <v>4.57</v>
      </c>
      <c r="BB732">
        <v>-2.31</v>
      </c>
      <c r="BC732">
        <v>0.55000000000000004</v>
      </c>
      <c r="BD732">
        <v>0.76</v>
      </c>
      <c r="BE732">
        <v>1.08</v>
      </c>
      <c r="BF732">
        <v>65.56</v>
      </c>
      <c r="BG732" t="s">
        <v>419</v>
      </c>
    </row>
    <row r="733" spans="1:59" x14ac:dyDescent="0.25">
      <c r="A733" t="s">
        <v>85</v>
      </c>
      <c r="B733">
        <v>622</v>
      </c>
      <c r="C733" t="s">
        <v>86</v>
      </c>
      <c r="D733" t="s">
        <v>15</v>
      </c>
      <c r="E733" t="s">
        <v>416</v>
      </c>
      <c r="AD733">
        <v>17.46</v>
      </c>
      <c r="AE733">
        <v>9.3000000000000007</v>
      </c>
      <c r="AF733">
        <v>-0.4</v>
      </c>
      <c r="AG733">
        <v>-0.3</v>
      </c>
      <c r="AH733">
        <v>4</v>
      </c>
      <c r="AI733">
        <v>2.9</v>
      </c>
      <c r="AJ733">
        <v>1.3</v>
      </c>
      <c r="AK733">
        <v>1.4</v>
      </c>
      <c r="AL733">
        <v>1.2</v>
      </c>
      <c r="AM733">
        <v>6</v>
      </c>
      <c r="AN733">
        <v>2.5</v>
      </c>
      <c r="AO733">
        <v>1.9</v>
      </c>
      <c r="AP733">
        <v>5.0999999999999996</v>
      </c>
      <c r="AQ733">
        <v>0.9</v>
      </c>
      <c r="AR733">
        <v>3.5</v>
      </c>
      <c r="AV733">
        <v>2.88</v>
      </c>
      <c r="AW733">
        <v>2.74</v>
      </c>
      <c r="AX733">
        <v>2.0099999999999998</v>
      </c>
      <c r="AY733">
        <v>2.95</v>
      </c>
      <c r="AZ733">
        <v>1.44</v>
      </c>
      <c r="BA733">
        <v>1.17</v>
      </c>
      <c r="BB733">
        <v>-2.57</v>
      </c>
      <c r="BC733">
        <v>1.67</v>
      </c>
      <c r="BD733">
        <v>3.03</v>
      </c>
      <c r="BE733">
        <v>1.81</v>
      </c>
      <c r="BF733">
        <v>1.54</v>
      </c>
      <c r="BG733" t="s">
        <v>419</v>
      </c>
    </row>
    <row r="734" spans="1:59" x14ac:dyDescent="0.25">
      <c r="A734" t="s">
        <v>38</v>
      </c>
      <c r="B734">
        <v>618</v>
      </c>
      <c r="C734" t="s">
        <v>39</v>
      </c>
      <c r="D734" t="s">
        <v>15</v>
      </c>
      <c r="E734" t="s">
        <v>16</v>
      </c>
      <c r="F734">
        <v>-0.2</v>
      </c>
      <c r="G734">
        <v>3.85</v>
      </c>
      <c r="H734">
        <v>3.83</v>
      </c>
      <c r="I734">
        <v>6.01</v>
      </c>
      <c r="J734">
        <v>15.72</v>
      </c>
      <c r="K734">
        <v>15.71</v>
      </c>
      <c r="L734">
        <v>6.86</v>
      </c>
      <c r="M734">
        <v>6.83</v>
      </c>
      <c r="N734">
        <v>23.9</v>
      </c>
      <c r="O734">
        <v>36.54</v>
      </c>
      <c r="P734">
        <v>1.2</v>
      </c>
      <c r="Q734">
        <v>12.18</v>
      </c>
      <c r="R734">
        <v>5.85</v>
      </c>
      <c r="S734">
        <v>8.16</v>
      </c>
      <c r="T734">
        <v>14.3</v>
      </c>
      <c r="U734">
        <v>3.82</v>
      </c>
      <c r="V734">
        <v>1.67</v>
      </c>
      <c r="W734">
        <v>7.11</v>
      </c>
      <c r="X734">
        <v>4.49</v>
      </c>
      <c r="Y734">
        <v>11.67</v>
      </c>
      <c r="Z734">
        <v>6.99</v>
      </c>
      <c r="AA734">
        <v>9.01</v>
      </c>
      <c r="AB734">
        <v>5.33</v>
      </c>
      <c r="AC734">
        <v>9.7100000000000009</v>
      </c>
      <c r="AD734">
        <v>14.71</v>
      </c>
      <c r="AE734">
        <v>19.36</v>
      </c>
      <c r="AF734">
        <v>26.42</v>
      </c>
      <c r="AG734">
        <v>31.06</v>
      </c>
      <c r="AH734">
        <v>12.47</v>
      </c>
      <c r="AI734">
        <v>3.52</v>
      </c>
      <c r="AJ734">
        <v>24.43</v>
      </c>
      <c r="AK734">
        <v>9.3000000000000007</v>
      </c>
      <c r="AL734">
        <v>-1.37</v>
      </c>
      <c r="AM734">
        <v>10.65</v>
      </c>
      <c r="AN734">
        <v>8.18</v>
      </c>
      <c r="AO734">
        <v>13.25</v>
      </c>
      <c r="AP734">
        <v>2.75</v>
      </c>
      <c r="AQ734">
        <v>8.41</v>
      </c>
      <c r="AR734">
        <v>24.41</v>
      </c>
      <c r="AS734">
        <v>10.56</v>
      </c>
      <c r="AT734">
        <v>6.49</v>
      </c>
      <c r="AU734">
        <v>9.59</v>
      </c>
      <c r="AV734">
        <v>18.16</v>
      </c>
      <c r="AW734">
        <v>7.94</v>
      </c>
      <c r="AX734">
        <v>4.41</v>
      </c>
      <c r="AY734">
        <v>5.54</v>
      </c>
      <c r="AZ734">
        <v>5.56</v>
      </c>
      <c r="BA734">
        <v>16.64</v>
      </c>
      <c r="BB734">
        <v>-2.81</v>
      </c>
      <c r="BC734">
        <v>-0.71</v>
      </c>
      <c r="BD734">
        <v>7.32</v>
      </c>
      <c r="BE734">
        <v>8.31</v>
      </c>
      <c r="BF734">
        <v>17.34</v>
      </c>
      <c r="BG734" t="s">
        <v>17</v>
      </c>
    </row>
    <row r="735" spans="1:59" x14ac:dyDescent="0.25">
      <c r="A735" t="s">
        <v>24</v>
      </c>
      <c r="B735">
        <v>466</v>
      </c>
      <c r="C735" t="s">
        <v>25</v>
      </c>
      <c r="D735" t="s">
        <v>15</v>
      </c>
      <c r="E735" t="s">
        <v>416</v>
      </c>
      <c r="AR735">
        <v>7.17</v>
      </c>
      <c r="AS735">
        <v>0.45</v>
      </c>
      <c r="AT735">
        <v>-0.3</v>
      </c>
      <c r="AU735">
        <v>-2.42</v>
      </c>
      <c r="AV735">
        <v>-2.58</v>
      </c>
      <c r="AW735">
        <v>0.25</v>
      </c>
      <c r="AX735">
        <v>3.12</v>
      </c>
      <c r="AY735">
        <v>8.81</v>
      </c>
      <c r="AZ735">
        <v>3.56</v>
      </c>
      <c r="BA735">
        <v>0.87</v>
      </c>
      <c r="BB735">
        <v>-3.09</v>
      </c>
      <c r="BC735">
        <v>-5.2</v>
      </c>
      <c r="BD735">
        <v>-3.67</v>
      </c>
      <c r="BE735">
        <v>-3.65</v>
      </c>
      <c r="BG735" t="s">
        <v>418</v>
      </c>
    </row>
    <row r="736" spans="1:59" x14ac:dyDescent="0.25">
      <c r="A736" t="s">
        <v>302</v>
      </c>
      <c r="B736">
        <v>453</v>
      </c>
      <c r="C736" t="s">
        <v>303</v>
      </c>
      <c r="D736" t="s">
        <v>15</v>
      </c>
      <c r="E736" t="s">
        <v>416</v>
      </c>
      <c r="R736">
        <v>0</v>
      </c>
      <c r="S736">
        <v>4.5999999999999996</v>
      </c>
      <c r="T736">
        <v>2.2999999999999998</v>
      </c>
      <c r="U736">
        <v>1.01</v>
      </c>
      <c r="V736">
        <v>-1.34</v>
      </c>
      <c r="W736">
        <v>3.05</v>
      </c>
      <c r="X736">
        <v>10.199999999999999</v>
      </c>
      <c r="Y736">
        <v>2.39</v>
      </c>
      <c r="Z736">
        <v>1.17</v>
      </c>
      <c r="AA736">
        <v>2.02</v>
      </c>
      <c r="AB736">
        <v>8.4700000000000006</v>
      </c>
      <c r="AC736">
        <v>-5.73</v>
      </c>
      <c r="AD736">
        <v>0</v>
      </c>
      <c r="AE736">
        <v>0.55000000000000004</v>
      </c>
      <c r="AF736">
        <v>3.3</v>
      </c>
      <c r="AG736">
        <v>5.32</v>
      </c>
      <c r="AH736">
        <v>-3.28</v>
      </c>
      <c r="AI736">
        <v>2.35</v>
      </c>
      <c r="AJ736">
        <v>-2.04</v>
      </c>
      <c r="AK736">
        <v>1.56</v>
      </c>
      <c r="AL736">
        <v>1.54</v>
      </c>
      <c r="AM736">
        <v>18.18</v>
      </c>
      <c r="AN736">
        <v>16.03</v>
      </c>
      <c r="AO736">
        <v>26.52</v>
      </c>
      <c r="AP736">
        <v>25.76</v>
      </c>
      <c r="AQ736">
        <v>29.17</v>
      </c>
      <c r="AR736">
        <v>19.71</v>
      </c>
      <c r="AS736">
        <v>-11.98</v>
      </c>
      <c r="AT736">
        <v>-12.76</v>
      </c>
      <c r="AU736">
        <v>-3.75</v>
      </c>
      <c r="AV736">
        <v>-2.65</v>
      </c>
      <c r="AW736">
        <v>6.1</v>
      </c>
      <c r="AX736">
        <v>7.81</v>
      </c>
      <c r="AY736">
        <v>2.87</v>
      </c>
      <c r="AZ736">
        <v>4.03</v>
      </c>
      <c r="BA736">
        <v>-3.04</v>
      </c>
      <c r="BB736">
        <v>-3.9</v>
      </c>
      <c r="BC736">
        <v>-2.98</v>
      </c>
      <c r="BD736">
        <v>-4.57</v>
      </c>
      <c r="BE736">
        <v>-5.08</v>
      </c>
      <c r="BF736">
        <v>5.25</v>
      </c>
      <c r="BG736" t="s">
        <v>419</v>
      </c>
    </row>
    <row r="737" spans="1:59" x14ac:dyDescent="0.25">
      <c r="A737" t="s">
        <v>38</v>
      </c>
      <c r="B737">
        <v>618</v>
      </c>
      <c r="C737" t="s">
        <v>39</v>
      </c>
      <c r="D737" t="s">
        <v>15</v>
      </c>
      <c r="E737" t="s">
        <v>425</v>
      </c>
      <c r="F737">
        <v>-2.8</v>
      </c>
      <c r="G737">
        <v>4.9000000000000004</v>
      </c>
      <c r="H737">
        <v>1.9</v>
      </c>
      <c r="I737">
        <v>5.9</v>
      </c>
      <c r="J737">
        <v>19.7</v>
      </c>
      <c r="K737">
        <v>18.899999999999999</v>
      </c>
      <c r="L737">
        <v>6.3</v>
      </c>
      <c r="M737">
        <v>7.5</v>
      </c>
      <c r="N737">
        <v>22.5</v>
      </c>
      <c r="O737">
        <v>31.8</v>
      </c>
      <c r="P737">
        <v>7.9</v>
      </c>
      <c r="Q737">
        <v>10.3</v>
      </c>
      <c r="R737">
        <v>7.1</v>
      </c>
      <c r="S737">
        <v>8.1</v>
      </c>
      <c r="T737">
        <v>13.6</v>
      </c>
      <c r="U737">
        <v>7.9</v>
      </c>
      <c r="V737">
        <v>-7.2</v>
      </c>
      <c r="W737">
        <v>-0.8</v>
      </c>
      <c r="X737">
        <v>7.5</v>
      </c>
      <c r="Y737">
        <v>18.600000000000001</v>
      </c>
      <c r="Z737">
        <v>7.4</v>
      </c>
      <c r="AA737">
        <v>6.8</v>
      </c>
      <c r="AB737">
        <v>-2.1</v>
      </c>
      <c r="AC737">
        <v>15.9</v>
      </c>
      <c r="AD737">
        <v>17.7</v>
      </c>
      <c r="AE737">
        <v>20.100000000000001</v>
      </c>
      <c r="AF737">
        <v>24</v>
      </c>
      <c r="AG737">
        <v>35</v>
      </c>
      <c r="AH737">
        <v>12.5</v>
      </c>
      <c r="AI737">
        <v>1</v>
      </c>
      <c r="AJ737">
        <v>26.82</v>
      </c>
      <c r="AK737">
        <v>0.82</v>
      </c>
      <c r="AL737">
        <v>-5.72</v>
      </c>
      <c r="AM737">
        <v>13.83</v>
      </c>
      <c r="AN737">
        <v>10.87</v>
      </c>
      <c r="AO737">
        <v>17.82</v>
      </c>
      <c r="AP737">
        <v>0.53</v>
      </c>
      <c r="AQ737">
        <v>8.9</v>
      </c>
      <c r="AR737">
        <v>34.22</v>
      </c>
      <c r="AS737">
        <v>11.07</v>
      </c>
      <c r="AT737">
        <v>6.2</v>
      </c>
      <c r="AU737">
        <v>9.15</v>
      </c>
      <c r="AV737">
        <v>13.69</v>
      </c>
      <c r="AW737">
        <v>9.5</v>
      </c>
      <c r="AX737">
        <v>2.2999999999999998</v>
      </c>
      <c r="AY737">
        <v>5.79</v>
      </c>
      <c r="AZ737">
        <v>7.18</v>
      </c>
      <c r="BA737">
        <v>23.96</v>
      </c>
      <c r="BB737">
        <v>-10.99</v>
      </c>
      <c r="BC737">
        <v>-2.83</v>
      </c>
      <c r="BD737">
        <v>8.57</v>
      </c>
      <c r="BE737">
        <v>10.39</v>
      </c>
      <c r="BF737">
        <v>21.09</v>
      </c>
      <c r="BG737" t="s">
        <v>426</v>
      </c>
    </row>
    <row r="738" spans="1:59" x14ac:dyDescent="0.25">
      <c r="A738" t="s">
        <v>120</v>
      </c>
      <c r="B738">
        <v>643</v>
      </c>
      <c r="C738" t="s">
        <v>121</v>
      </c>
      <c r="D738" t="s">
        <v>15</v>
      </c>
      <c r="E738" t="s">
        <v>16</v>
      </c>
      <c r="AC738">
        <v>4.79</v>
      </c>
      <c r="AD738">
        <v>13.15</v>
      </c>
      <c r="AE738">
        <v>11.98</v>
      </c>
      <c r="AF738">
        <v>10.29</v>
      </c>
      <c r="AG738">
        <v>3.74</v>
      </c>
      <c r="AH738">
        <v>9.4700000000000006</v>
      </c>
      <c r="AI738">
        <v>8.4</v>
      </c>
      <c r="AJ738">
        <v>19.95</v>
      </c>
      <c r="AK738">
        <v>14.63</v>
      </c>
      <c r="AL738">
        <v>16.88</v>
      </c>
      <c r="AM738">
        <v>22.67</v>
      </c>
      <c r="AN738">
        <v>25.11</v>
      </c>
      <c r="AO738">
        <v>12.51</v>
      </c>
      <c r="AP738">
        <v>15.06</v>
      </c>
      <c r="AQ738">
        <v>9.31</v>
      </c>
      <c r="AR738">
        <v>19.920000000000002</v>
      </c>
      <c r="AS738">
        <v>33.04</v>
      </c>
      <c r="AT738">
        <v>11.23</v>
      </c>
      <c r="AU738">
        <v>3.9</v>
      </c>
      <c r="AV738">
        <v>6.02</v>
      </c>
      <c r="AW738">
        <v>6.45</v>
      </c>
      <c r="AX738">
        <v>10.039999999999999</v>
      </c>
      <c r="AY738">
        <v>9</v>
      </c>
      <c r="AZ738">
        <v>9</v>
      </c>
      <c r="BA738">
        <v>-13.31</v>
      </c>
      <c r="BB738">
        <v>-14.4</v>
      </c>
      <c r="BC738">
        <v>-16.36</v>
      </c>
      <c r="BD738">
        <v>4.91</v>
      </c>
      <c r="BE738">
        <v>6.64</v>
      </c>
      <c r="BF738">
        <v>7.35</v>
      </c>
      <c r="BG738" t="s">
        <v>17</v>
      </c>
    </row>
    <row r="739" spans="1:59" x14ac:dyDescent="0.25">
      <c r="A739" t="s">
        <v>343</v>
      </c>
      <c r="B739">
        <v>463</v>
      </c>
      <c r="C739" t="s">
        <v>344</v>
      </c>
      <c r="D739" t="s">
        <v>15</v>
      </c>
      <c r="E739" t="s">
        <v>16</v>
      </c>
      <c r="F739">
        <v>4.6399999999999997</v>
      </c>
      <c r="G739">
        <v>5.61</v>
      </c>
      <c r="H739">
        <v>2.1</v>
      </c>
      <c r="I739">
        <v>20.36</v>
      </c>
      <c r="J739">
        <v>15.53</v>
      </c>
      <c r="K739">
        <v>11.47</v>
      </c>
      <c r="L739">
        <v>11.43</v>
      </c>
      <c r="M739">
        <v>11.97</v>
      </c>
      <c r="N739">
        <v>4.8099999999999996</v>
      </c>
      <c r="O739">
        <v>4.55</v>
      </c>
      <c r="P739">
        <v>19.329999999999998</v>
      </c>
      <c r="Q739">
        <v>18.399999999999999</v>
      </c>
      <c r="R739">
        <v>14.27</v>
      </c>
      <c r="S739">
        <v>5.99</v>
      </c>
      <c r="T739">
        <v>9.4499999999999993</v>
      </c>
      <c r="U739">
        <v>16.82</v>
      </c>
      <c r="V739">
        <v>36.19</v>
      </c>
      <c r="W739">
        <v>71.430000000000007</v>
      </c>
      <c r="X739">
        <v>30</v>
      </c>
      <c r="Y739">
        <v>15.39</v>
      </c>
      <c r="Z739">
        <v>11.11</v>
      </c>
      <c r="AA739">
        <v>9</v>
      </c>
      <c r="AB739">
        <v>11.1</v>
      </c>
      <c r="AC739">
        <v>13.2</v>
      </c>
      <c r="AD739">
        <v>15.33</v>
      </c>
      <c r="AE739">
        <v>7.72</v>
      </c>
      <c r="AF739">
        <v>8.8699999999999992</v>
      </c>
      <c r="AG739">
        <v>1.89</v>
      </c>
      <c r="AH739">
        <v>-0.95</v>
      </c>
      <c r="AI739">
        <v>-3.7</v>
      </c>
      <c r="AJ739">
        <v>-3.9</v>
      </c>
      <c r="AK739">
        <v>3.4</v>
      </c>
      <c r="AL739">
        <v>-0.52</v>
      </c>
      <c r="AM739">
        <v>5.8</v>
      </c>
      <c r="AN739">
        <v>4.43</v>
      </c>
      <c r="AO739">
        <v>7.24</v>
      </c>
      <c r="AP739">
        <v>10.39</v>
      </c>
      <c r="AQ739">
        <v>4.68</v>
      </c>
      <c r="AR739">
        <v>15.15</v>
      </c>
      <c r="AS739">
        <v>2.8</v>
      </c>
      <c r="AT739">
        <v>4.4000000000000004</v>
      </c>
      <c r="AU739">
        <v>4.75</v>
      </c>
      <c r="AV739">
        <v>36.700000000000003</v>
      </c>
      <c r="AW739">
        <v>90</v>
      </c>
      <c r="AX739">
        <v>29</v>
      </c>
      <c r="AY739">
        <v>26</v>
      </c>
      <c r="AZ739">
        <v>25</v>
      </c>
      <c r="BG739" t="s">
        <v>17</v>
      </c>
    </row>
    <row r="740" spans="1:59" x14ac:dyDescent="0.25">
      <c r="A740" t="s">
        <v>402</v>
      </c>
      <c r="B740">
        <v>474</v>
      </c>
      <c r="C740" t="s">
        <v>403</v>
      </c>
      <c r="D740" t="s">
        <v>15</v>
      </c>
      <c r="E740" t="s">
        <v>16</v>
      </c>
      <c r="BG740" t="s">
        <v>397</v>
      </c>
    </row>
    <row r="741" spans="1:59" x14ac:dyDescent="0.25">
      <c r="A741" t="s">
        <v>408</v>
      </c>
      <c r="B741">
        <v>570</v>
      </c>
      <c r="C741" t="s">
        <v>409</v>
      </c>
      <c r="D741" t="s">
        <v>15</v>
      </c>
      <c r="E741" t="s">
        <v>16</v>
      </c>
      <c r="BG741" t="s">
        <v>397</v>
      </c>
    </row>
    <row r="742" spans="1:59" x14ac:dyDescent="0.25">
      <c r="A742" t="s">
        <v>72</v>
      </c>
      <c r="B742">
        <v>626</v>
      </c>
      <c r="C742" t="s">
        <v>73</v>
      </c>
      <c r="D742" t="s">
        <v>15</v>
      </c>
      <c r="E742" t="s">
        <v>416</v>
      </c>
      <c r="F742">
        <v>4</v>
      </c>
      <c r="G742">
        <v>7.7</v>
      </c>
      <c r="H742">
        <v>5.3</v>
      </c>
      <c r="I742">
        <v>0</v>
      </c>
      <c r="J742">
        <v>7.1</v>
      </c>
      <c r="K742">
        <v>22.5</v>
      </c>
      <c r="L742">
        <v>5.6</v>
      </c>
      <c r="M742">
        <v>3.4</v>
      </c>
      <c r="N742">
        <v>4.3</v>
      </c>
      <c r="O742">
        <v>7.2</v>
      </c>
      <c r="P742">
        <v>5.3</v>
      </c>
      <c r="Q742">
        <v>13.4</v>
      </c>
      <c r="R742">
        <v>-8.6999999999999993</v>
      </c>
      <c r="S742">
        <v>26.1</v>
      </c>
      <c r="T742">
        <v>2.9</v>
      </c>
      <c r="U742">
        <v>27.3</v>
      </c>
      <c r="V742">
        <v>25.9</v>
      </c>
      <c r="W742">
        <v>-9.5</v>
      </c>
      <c r="X742">
        <v>-10.7</v>
      </c>
      <c r="Y742">
        <v>0.3</v>
      </c>
      <c r="Z742">
        <v>-6.8</v>
      </c>
      <c r="AA742">
        <v>-1.5</v>
      </c>
      <c r="AB742">
        <v>-3.4</v>
      </c>
      <c r="AC742">
        <v>-0.4</v>
      </c>
      <c r="AD742">
        <v>8.5</v>
      </c>
      <c r="AE742">
        <v>2.7</v>
      </c>
      <c r="AF742">
        <v>1.2</v>
      </c>
      <c r="AG742">
        <v>5.0999999999999996</v>
      </c>
      <c r="AH742">
        <v>7.6</v>
      </c>
      <c r="AI742">
        <v>-0.9</v>
      </c>
      <c r="AJ742">
        <v>6.1</v>
      </c>
      <c r="AK742">
        <v>2.2000000000000002</v>
      </c>
      <c r="AL742">
        <v>1.9</v>
      </c>
      <c r="AM742">
        <v>-0.8</v>
      </c>
      <c r="AN742">
        <v>-4.4000000000000004</v>
      </c>
      <c r="AO742">
        <v>-2</v>
      </c>
      <c r="AP742">
        <v>8.1999999999999993</v>
      </c>
      <c r="AQ742">
        <v>0</v>
      </c>
      <c r="AR742">
        <v>6.3</v>
      </c>
      <c r="AX742">
        <v>-0.41</v>
      </c>
      <c r="AY742">
        <v>-6.95</v>
      </c>
      <c r="AZ742">
        <v>-2.97</v>
      </c>
      <c r="BE742">
        <v>3.11</v>
      </c>
      <c r="BF742">
        <v>0</v>
      </c>
      <c r="BG742" t="s">
        <v>419</v>
      </c>
    </row>
    <row r="743" spans="1:59" x14ac:dyDescent="0.25">
      <c r="A743" t="s">
        <v>87</v>
      </c>
      <c r="B743">
        <v>636</v>
      </c>
      <c r="C743" t="s">
        <v>88</v>
      </c>
      <c r="D743" t="s">
        <v>15</v>
      </c>
      <c r="E743" t="s">
        <v>416</v>
      </c>
      <c r="F743">
        <v>8.4</v>
      </c>
      <c r="G743">
        <v>-5.4</v>
      </c>
      <c r="H743">
        <v>3</v>
      </c>
      <c r="I743">
        <v>17.3</v>
      </c>
      <c r="J743">
        <v>33.5</v>
      </c>
      <c r="AW743">
        <v>0.82</v>
      </c>
      <c r="AX743">
        <v>0.39</v>
      </c>
      <c r="AY743">
        <v>0.11</v>
      </c>
      <c r="AZ743">
        <v>3.31</v>
      </c>
      <c r="BG743" t="s">
        <v>419</v>
      </c>
    </row>
    <row r="744" spans="1:59" x14ac:dyDescent="0.25">
      <c r="A744" t="s">
        <v>89</v>
      </c>
      <c r="B744">
        <v>634</v>
      </c>
      <c r="C744" t="s">
        <v>90</v>
      </c>
      <c r="D744" t="s">
        <v>15</v>
      </c>
      <c r="E744" t="s">
        <v>416</v>
      </c>
      <c r="Q744">
        <v>4.3</v>
      </c>
      <c r="R744">
        <v>5.0999999999999996</v>
      </c>
      <c r="S744">
        <v>2.1</v>
      </c>
      <c r="T744">
        <v>16.600000000000001</v>
      </c>
      <c r="U744">
        <v>4</v>
      </c>
      <c r="V744">
        <v>7.9</v>
      </c>
      <c r="W744">
        <v>1.5</v>
      </c>
      <c r="X744">
        <v>1.3</v>
      </c>
      <c r="Y744">
        <v>-8.9</v>
      </c>
      <c r="Z744">
        <v>0.4</v>
      </c>
      <c r="AA744">
        <v>4.4000000000000004</v>
      </c>
      <c r="AB744">
        <v>-2.2000000000000002</v>
      </c>
      <c r="AC744">
        <v>10.9</v>
      </c>
      <c r="AD744">
        <v>14.2</v>
      </c>
      <c r="AE744">
        <v>10.7</v>
      </c>
      <c r="AF744">
        <v>30</v>
      </c>
      <c r="AG744">
        <v>19.899999999999999</v>
      </c>
      <c r="AH744">
        <v>15</v>
      </c>
      <c r="AI744">
        <v>6.5</v>
      </c>
      <c r="AJ744">
        <v>0.5</v>
      </c>
      <c r="AK744">
        <v>16.600000000000001</v>
      </c>
      <c r="AL744">
        <v>-2.2000000000000002</v>
      </c>
      <c r="AM744">
        <v>-6.3</v>
      </c>
      <c r="AN744">
        <v>3.3</v>
      </c>
      <c r="AO744">
        <v>2</v>
      </c>
      <c r="AP744">
        <v>13.3</v>
      </c>
      <c r="AQ744">
        <v>8.1999999999999993</v>
      </c>
      <c r="AR744">
        <v>4.3</v>
      </c>
      <c r="AS744">
        <v>7.1</v>
      </c>
      <c r="AT744">
        <v>3.2</v>
      </c>
      <c r="AU744">
        <v>2.8</v>
      </c>
      <c r="AV744">
        <v>1.59</v>
      </c>
      <c r="AW744">
        <v>0.82</v>
      </c>
      <c r="AX744">
        <v>0.39</v>
      </c>
      <c r="AY744">
        <v>0.11</v>
      </c>
      <c r="AZ744">
        <v>3.31</v>
      </c>
      <c r="BA744">
        <v>-0.89</v>
      </c>
      <c r="BD744">
        <v>1.76</v>
      </c>
      <c r="BE744">
        <v>2.2599999999999998</v>
      </c>
      <c r="BF744">
        <v>-0.02</v>
      </c>
      <c r="BG744" t="s">
        <v>418</v>
      </c>
    </row>
    <row r="745" spans="1:59" x14ac:dyDescent="0.25">
      <c r="A745" t="s">
        <v>93</v>
      </c>
      <c r="B745">
        <v>632</v>
      </c>
      <c r="C745" t="s">
        <v>94</v>
      </c>
      <c r="D745" t="s">
        <v>15</v>
      </c>
      <c r="E745" t="s">
        <v>416</v>
      </c>
      <c r="AT745">
        <v>4.46</v>
      </c>
      <c r="AU745">
        <v>2.0499999999999998</v>
      </c>
      <c r="AV745">
        <v>3.65</v>
      </c>
      <c r="AW745">
        <v>-0.06</v>
      </c>
      <c r="AX745">
        <v>1.1399999999999999</v>
      </c>
      <c r="BG745" t="s">
        <v>419</v>
      </c>
    </row>
    <row r="746" spans="1:59" x14ac:dyDescent="0.25">
      <c r="A746" t="s">
        <v>99</v>
      </c>
      <c r="B746">
        <v>354</v>
      </c>
      <c r="C746" t="s">
        <v>100</v>
      </c>
      <c r="D746" t="s">
        <v>15</v>
      </c>
      <c r="E746" t="s">
        <v>416</v>
      </c>
      <c r="AL746">
        <v>0.56999999999999995</v>
      </c>
      <c r="AM746">
        <v>3.84</v>
      </c>
      <c r="AN746">
        <v>3.8</v>
      </c>
      <c r="AO746">
        <v>3.04</v>
      </c>
      <c r="AP746">
        <v>2.2400000000000002</v>
      </c>
      <c r="AQ746">
        <v>3.68</v>
      </c>
      <c r="AR746">
        <v>5.56</v>
      </c>
      <c r="AS746">
        <v>-1.91</v>
      </c>
      <c r="AT746">
        <v>5.83</v>
      </c>
      <c r="AU746">
        <v>4.55</v>
      </c>
      <c r="AV746">
        <v>2.34</v>
      </c>
      <c r="AW746">
        <v>0.82</v>
      </c>
      <c r="AX746">
        <v>1.87</v>
      </c>
      <c r="AY746">
        <v>-1.59</v>
      </c>
      <c r="AZ746">
        <v>-0.24</v>
      </c>
      <c r="BG746" t="s">
        <v>419</v>
      </c>
    </row>
    <row r="747" spans="1:59" x14ac:dyDescent="0.25">
      <c r="A747" t="s">
        <v>395</v>
      </c>
      <c r="C747" t="s">
        <v>396</v>
      </c>
      <c r="D747" t="s">
        <v>15</v>
      </c>
      <c r="E747" t="s">
        <v>416</v>
      </c>
      <c r="AX747">
        <v>1.42</v>
      </c>
      <c r="AY747">
        <v>0.65</v>
      </c>
      <c r="AZ747">
        <v>-0.65</v>
      </c>
      <c r="BG747" t="s">
        <v>419</v>
      </c>
    </row>
    <row r="748" spans="1:59" x14ac:dyDescent="0.25">
      <c r="A748" t="s">
        <v>30</v>
      </c>
      <c r="B748">
        <v>311</v>
      </c>
      <c r="C748" t="s">
        <v>31</v>
      </c>
      <c r="D748" t="s">
        <v>15</v>
      </c>
      <c r="E748" t="s">
        <v>425</v>
      </c>
      <c r="F748">
        <v>8</v>
      </c>
      <c r="G748">
        <v>10.1</v>
      </c>
      <c r="H748">
        <v>10.1</v>
      </c>
      <c r="I748">
        <v>20.6</v>
      </c>
      <c r="J748">
        <v>31.3</v>
      </c>
      <c r="K748">
        <v>16.5</v>
      </c>
      <c r="L748">
        <v>10.1</v>
      </c>
      <c r="M748">
        <v>12.8</v>
      </c>
      <c r="N748">
        <v>6.2</v>
      </c>
      <c r="O748">
        <v>14.4</v>
      </c>
      <c r="R748">
        <v>3.6</v>
      </c>
      <c r="S748">
        <v>2</v>
      </c>
      <c r="T748">
        <v>5.7</v>
      </c>
      <c r="U748">
        <v>2.2000000000000002</v>
      </c>
      <c r="V748">
        <v>-1.8</v>
      </c>
      <c r="W748">
        <v>6.5</v>
      </c>
      <c r="X748">
        <v>5.8</v>
      </c>
      <c r="Y748">
        <v>7.7</v>
      </c>
      <c r="Z748">
        <v>6.2</v>
      </c>
      <c r="AA748">
        <v>6.3</v>
      </c>
      <c r="AD748">
        <v>12.3</v>
      </c>
      <c r="AE748">
        <v>2.2000000000000002</v>
      </c>
      <c r="AF748">
        <v>3.7</v>
      </c>
      <c r="AG748">
        <v>-1.1000000000000001</v>
      </c>
      <c r="AH748">
        <v>1.4</v>
      </c>
      <c r="AI748">
        <v>3.1</v>
      </c>
      <c r="AJ748">
        <v>1.8</v>
      </c>
      <c r="AK748">
        <v>3.6</v>
      </c>
      <c r="AL748">
        <v>1.4</v>
      </c>
      <c r="AM748">
        <v>-2.7</v>
      </c>
      <c r="AN748">
        <v>4.4000000000000004</v>
      </c>
      <c r="AO748">
        <v>2.5</v>
      </c>
      <c r="AP748">
        <v>1.1000000000000001</v>
      </c>
      <c r="AQ748">
        <v>4.9000000000000004</v>
      </c>
      <c r="AR748">
        <v>5.2</v>
      </c>
      <c r="AS748">
        <v>7.4</v>
      </c>
      <c r="BC748">
        <v>1.51</v>
      </c>
      <c r="BD748">
        <v>2.73</v>
      </c>
      <c r="BE748">
        <v>1.19</v>
      </c>
      <c r="BF748">
        <v>7.65</v>
      </c>
      <c r="BG748" t="s">
        <v>426</v>
      </c>
    </row>
    <row r="749" spans="1:59" x14ac:dyDescent="0.25">
      <c r="A749" t="s">
        <v>72</v>
      </c>
      <c r="B749">
        <v>626</v>
      </c>
      <c r="C749" t="s">
        <v>73</v>
      </c>
      <c r="D749" t="s">
        <v>15</v>
      </c>
      <c r="E749" t="s">
        <v>425</v>
      </c>
      <c r="F749">
        <v>1.5</v>
      </c>
      <c r="G749">
        <v>8.1</v>
      </c>
      <c r="H749">
        <v>9.6</v>
      </c>
      <c r="I749">
        <v>5.8</v>
      </c>
      <c r="J749">
        <v>11</v>
      </c>
      <c r="K749">
        <v>15.5</v>
      </c>
      <c r="L749">
        <v>7.1</v>
      </c>
      <c r="M749">
        <v>15</v>
      </c>
      <c r="N749">
        <v>8.1999999999999993</v>
      </c>
      <c r="O749">
        <v>9.3000000000000007</v>
      </c>
      <c r="P749">
        <v>16.399999999999999</v>
      </c>
      <c r="Q749">
        <v>9</v>
      </c>
      <c r="R749">
        <v>7.5</v>
      </c>
      <c r="S749">
        <v>23.5</v>
      </c>
      <c r="T749">
        <v>0.1</v>
      </c>
      <c r="U749">
        <v>10.6</v>
      </c>
      <c r="V749">
        <v>0</v>
      </c>
      <c r="W749">
        <v>-9.9</v>
      </c>
      <c r="X749">
        <v>-4.0999999999999996</v>
      </c>
      <c r="Y749">
        <v>1</v>
      </c>
      <c r="Z749">
        <v>0.7</v>
      </c>
      <c r="AA749">
        <v>-4.0999999999999996</v>
      </c>
      <c r="AB749">
        <v>-1.1000000000000001</v>
      </c>
      <c r="AC749">
        <v>-4.2</v>
      </c>
      <c r="AD749">
        <v>24.5</v>
      </c>
      <c r="AE749">
        <v>23</v>
      </c>
      <c r="AF749">
        <v>5.8</v>
      </c>
      <c r="AG749">
        <v>0.6</v>
      </c>
      <c r="AH749">
        <v>-2.7</v>
      </c>
      <c r="AI749">
        <v>-3.1</v>
      </c>
      <c r="AJ749">
        <v>3.9</v>
      </c>
      <c r="AK749">
        <v>4.7</v>
      </c>
      <c r="AL749">
        <v>2</v>
      </c>
      <c r="AM749">
        <v>5.2</v>
      </c>
      <c r="AN749">
        <v>-4.5999999999999996</v>
      </c>
      <c r="AO749">
        <v>3.5</v>
      </c>
      <c r="AP749">
        <v>7.2</v>
      </c>
      <c r="AQ749">
        <v>1.9</v>
      </c>
      <c r="AR749">
        <v>11.4</v>
      </c>
      <c r="AS749">
        <v>3.63</v>
      </c>
      <c r="AT749">
        <v>1.4</v>
      </c>
      <c r="AU749">
        <v>1.07</v>
      </c>
      <c r="AV749">
        <v>7.11</v>
      </c>
      <c r="AW749">
        <v>9</v>
      </c>
      <c r="AX749">
        <v>14.77</v>
      </c>
      <c r="AY749">
        <v>4.67</v>
      </c>
      <c r="AZ749">
        <v>4.42</v>
      </c>
      <c r="BE749">
        <v>5.36</v>
      </c>
      <c r="BG749" t="s">
        <v>426</v>
      </c>
    </row>
    <row r="750" spans="1:59" x14ac:dyDescent="0.25">
      <c r="A750" t="s">
        <v>87</v>
      </c>
      <c r="B750">
        <v>636</v>
      </c>
      <c r="C750" t="s">
        <v>88</v>
      </c>
      <c r="D750" t="s">
        <v>15</v>
      </c>
      <c r="E750" t="s">
        <v>425</v>
      </c>
      <c r="F750">
        <v>10.199999999999999</v>
      </c>
      <c r="G750">
        <v>10.3</v>
      </c>
      <c r="H750">
        <v>20.2</v>
      </c>
      <c r="I750">
        <v>16.5</v>
      </c>
      <c r="J750">
        <v>29.5</v>
      </c>
      <c r="K750">
        <v>30.2</v>
      </c>
      <c r="L750">
        <v>98.1</v>
      </c>
      <c r="M750">
        <v>76.900000000000006</v>
      </c>
      <c r="N750">
        <v>57</v>
      </c>
      <c r="O750">
        <v>96.8</v>
      </c>
      <c r="P750">
        <v>21.3</v>
      </c>
      <c r="Q750">
        <v>39.200000000000003</v>
      </c>
      <c r="AO750">
        <v>7.37</v>
      </c>
      <c r="AP750">
        <v>9.7899999999999991</v>
      </c>
      <c r="AQ750">
        <v>26.41</v>
      </c>
      <c r="AR750">
        <v>38.72</v>
      </c>
      <c r="AS750">
        <v>51.17</v>
      </c>
      <c r="AT750">
        <v>12.73</v>
      </c>
      <c r="AU750">
        <v>14.8</v>
      </c>
      <c r="AV750">
        <v>7.38</v>
      </c>
      <c r="AW750">
        <v>0.72</v>
      </c>
      <c r="AX750">
        <v>1.38</v>
      </c>
      <c r="AY750">
        <v>0.84</v>
      </c>
      <c r="AZ750">
        <v>3.03</v>
      </c>
      <c r="BG750" t="s">
        <v>426</v>
      </c>
    </row>
    <row r="751" spans="1:59" x14ac:dyDescent="0.25">
      <c r="A751" t="s">
        <v>89</v>
      </c>
      <c r="B751">
        <v>634</v>
      </c>
      <c r="C751" t="s">
        <v>90</v>
      </c>
      <c r="D751" t="s">
        <v>15</v>
      </c>
      <c r="E751" t="s">
        <v>425</v>
      </c>
      <c r="F751">
        <v>0.7</v>
      </c>
      <c r="G751">
        <v>4.9000000000000004</v>
      </c>
      <c r="H751">
        <v>10.199999999999999</v>
      </c>
      <c r="I751">
        <v>5</v>
      </c>
      <c r="J751">
        <v>5.7</v>
      </c>
      <c r="K751">
        <v>16</v>
      </c>
      <c r="L751">
        <v>6.1</v>
      </c>
      <c r="M751">
        <v>6.1</v>
      </c>
      <c r="N751">
        <v>15.2</v>
      </c>
      <c r="O751">
        <v>15.2</v>
      </c>
      <c r="P751">
        <v>4.8</v>
      </c>
      <c r="Q751">
        <v>13.9</v>
      </c>
      <c r="R751">
        <v>16.8</v>
      </c>
      <c r="S751">
        <v>9.6999999999999993</v>
      </c>
      <c r="T751">
        <v>12.5</v>
      </c>
      <c r="U751">
        <v>5.3</v>
      </c>
      <c r="V751">
        <v>-2.2000000000000002</v>
      </c>
      <c r="W751">
        <v>0.6</v>
      </c>
      <c r="X751">
        <v>-5.8</v>
      </c>
      <c r="Y751">
        <v>-0.5</v>
      </c>
      <c r="Z751">
        <v>1.5</v>
      </c>
      <c r="AA751">
        <v>-3.8</v>
      </c>
      <c r="AB751">
        <v>-8.1</v>
      </c>
      <c r="AC751">
        <v>6.8</v>
      </c>
      <c r="AD751">
        <v>47.6</v>
      </c>
      <c r="AE751">
        <v>6.8</v>
      </c>
      <c r="AF751">
        <v>7.2</v>
      </c>
      <c r="AG751">
        <v>24.7</v>
      </c>
      <c r="AH751">
        <v>-0.4</v>
      </c>
      <c r="AI751">
        <v>4.8</v>
      </c>
      <c r="AJ751">
        <v>-5.2</v>
      </c>
      <c r="AK751">
        <v>-1.7</v>
      </c>
      <c r="AL751">
        <v>4.7</v>
      </c>
      <c r="AM751">
        <v>-5.8</v>
      </c>
      <c r="AN751">
        <v>-6.3</v>
      </c>
      <c r="AO751">
        <v>5.4</v>
      </c>
      <c r="AP751">
        <v>10.1</v>
      </c>
      <c r="AQ751">
        <v>7.3</v>
      </c>
      <c r="AR751">
        <v>8.1</v>
      </c>
      <c r="AS751">
        <v>7.5</v>
      </c>
      <c r="AT751">
        <v>-0.69</v>
      </c>
      <c r="AU751">
        <v>1.57</v>
      </c>
      <c r="AV751">
        <v>10.94</v>
      </c>
      <c r="AW751">
        <v>7.78</v>
      </c>
      <c r="AX751">
        <v>-4.0599999999999996</v>
      </c>
      <c r="AY751">
        <v>4.1500000000000004</v>
      </c>
      <c r="AZ751">
        <v>3.03</v>
      </c>
      <c r="BE751">
        <v>2.95</v>
      </c>
      <c r="BF751">
        <v>6.34</v>
      </c>
      <c r="BG751" t="s">
        <v>426</v>
      </c>
    </row>
    <row r="752" spans="1:59" x14ac:dyDescent="0.25">
      <c r="A752" t="s">
        <v>99</v>
      </c>
      <c r="B752">
        <v>354</v>
      </c>
      <c r="C752" t="s">
        <v>100</v>
      </c>
      <c r="D752" t="s">
        <v>15</v>
      </c>
      <c r="E752" t="s">
        <v>425</v>
      </c>
      <c r="AL752">
        <v>4.09</v>
      </c>
      <c r="AM752">
        <v>1.04</v>
      </c>
      <c r="AN752">
        <v>1.71</v>
      </c>
      <c r="AO752">
        <v>7.08</v>
      </c>
      <c r="AP752">
        <v>3.88</v>
      </c>
      <c r="AQ752">
        <v>2.73</v>
      </c>
      <c r="AR752">
        <v>13.67</v>
      </c>
      <c r="AS752">
        <v>9.26</v>
      </c>
      <c r="AT752">
        <v>3.09</v>
      </c>
      <c r="AU752">
        <v>9.06</v>
      </c>
      <c r="AV752">
        <v>11.41</v>
      </c>
      <c r="AW752">
        <v>6.26</v>
      </c>
      <c r="AX752">
        <v>6.31</v>
      </c>
      <c r="AY752">
        <v>6.99</v>
      </c>
      <c r="AZ752">
        <v>4.03</v>
      </c>
      <c r="BG752" t="s">
        <v>426</v>
      </c>
    </row>
    <row r="753" spans="1:59" x14ac:dyDescent="0.25">
      <c r="A753" t="s">
        <v>146</v>
      </c>
      <c r="B753">
        <v>654</v>
      </c>
      <c r="C753" t="s">
        <v>147</v>
      </c>
      <c r="D753" t="s">
        <v>15</v>
      </c>
      <c r="E753" t="s">
        <v>425</v>
      </c>
      <c r="AL753">
        <v>-32.49</v>
      </c>
      <c r="AM753">
        <v>-2.85</v>
      </c>
      <c r="AN753">
        <v>0.97</v>
      </c>
      <c r="AO753">
        <v>3.71</v>
      </c>
      <c r="AP753">
        <v>0.49</v>
      </c>
      <c r="AQ753">
        <v>5.88</v>
      </c>
      <c r="AR753">
        <v>15.86</v>
      </c>
      <c r="AS753">
        <v>-0.17</v>
      </c>
      <c r="AT753">
        <v>0.12</v>
      </c>
      <c r="AU753">
        <v>7.42</v>
      </c>
      <c r="AV753">
        <v>2.84</v>
      </c>
      <c r="AW753">
        <v>0.76</v>
      </c>
      <c r="AX753">
        <v>-1.26</v>
      </c>
      <c r="AY753">
        <v>3.09</v>
      </c>
      <c r="AZ753">
        <v>2.5</v>
      </c>
      <c r="BA753">
        <v>1.74</v>
      </c>
      <c r="BE753">
        <v>5.28</v>
      </c>
      <c r="BF753">
        <v>12.38</v>
      </c>
      <c r="BG753" t="s">
        <v>426</v>
      </c>
    </row>
    <row r="754" spans="1:59" x14ac:dyDescent="0.25">
      <c r="A754" t="s">
        <v>156</v>
      </c>
      <c r="B754">
        <v>336</v>
      </c>
      <c r="C754" t="s">
        <v>157</v>
      </c>
      <c r="D754" t="s">
        <v>15</v>
      </c>
      <c r="E754" t="s">
        <v>425</v>
      </c>
      <c r="F754">
        <v>9.94</v>
      </c>
      <c r="G754">
        <v>1.2</v>
      </c>
      <c r="H754">
        <v>8.8000000000000007</v>
      </c>
      <c r="I754">
        <v>12</v>
      </c>
      <c r="J754">
        <v>26.4</v>
      </c>
      <c r="K754">
        <v>8.4</v>
      </c>
      <c r="L754">
        <v>13.8</v>
      </c>
      <c r="M754">
        <v>8.5</v>
      </c>
      <c r="N754">
        <v>17.2</v>
      </c>
      <c r="O754">
        <v>18.899999999999999</v>
      </c>
      <c r="P754">
        <v>12.1</v>
      </c>
      <c r="Q754">
        <v>27.6</v>
      </c>
      <c r="R754">
        <v>29.3</v>
      </c>
      <c r="S754">
        <v>20.9</v>
      </c>
      <c r="T754">
        <v>29.7</v>
      </c>
      <c r="U754">
        <v>23.6</v>
      </c>
      <c r="V754">
        <v>8.6999999999999993</v>
      </c>
      <c r="W754">
        <v>30</v>
      </c>
      <c r="X754">
        <v>47</v>
      </c>
      <c r="Y754">
        <v>70.400000000000006</v>
      </c>
      <c r="Z754">
        <v>53.2</v>
      </c>
      <c r="AA754">
        <v>53.2</v>
      </c>
      <c r="AB754">
        <v>24.6</v>
      </c>
      <c r="AC754">
        <v>7.1</v>
      </c>
      <c r="AD754">
        <v>11.4</v>
      </c>
      <c r="AE754">
        <v>17</v>
      </c>
      <c r="AF754">
        <v>7.6</v>
      </c>
      <c r="AG754">
        <v>0.8</v>
      </c>
      <c r="AH754">
        <v>3.6</v>
      </c>
      <c r="AI754">
        <v>8.8000000000000007</v>
      </c>
      <c r="AJ754">
        <v>4.0999999999999996</v>
      </c>
      <c r="AK754">
        <v>0.6</v>
      </c>
      <c r="AL754">
        <v>3.9</v>
      </c>
      <c r="AM754">
        <v>3.9</v>
      </c>
      <c r="AN754">
        <v>4.4000000000000004</v>
      </c>
      <c r="AO754">
        <v>7.5</v>
      </c>
      <c r="AP754">
        <v>6.8</v>
      </c>
      <c r="AQ754">
        <v>15.7</v>
      </c>
      <c r="AR754">
        <v>14.7</v>
      </c>
      <c r="AS754">
        <v>-0.4</v>
      </c>
      <c r="BG754" t="s">
        <v>426</v>
      </c>
    </row>
    <row r="755" spans="1:59" x14ac:dyDescent="0.25">
      <c r="A755" t="s">
        <v>212</v>
      </c>
      <c r="B755">
        <v>672</v>
      </c>
      <c r="C755" t="s">
        <v>213</v>
      </c>
      <c r="D755" t="s">
        <v>15</v>
      </c>
      <c r="E755" t="s">
        <v>425</v>
      </c>
      <c r="H755">
        <v>-8.6999999999999993</v>
      </c>
      <c r="I755">
        <v>-8.6999999999999993</v>
      </c>
      <c r="J755">
        <v>7</v>
      </c>
      <c r="K755">
        <v>7.2</v>
      </c>
      <c r="L755">
        <v>12.7</v>
      </c>
      <c r="M755">
        <v>12.2</v>
      </c>
      <c r="N755">
        <v>11.7</v>
      </c>
      <c r="O755">
        <v>27.9</v>
      </c>
      <c r="S755">
        <v>13.3</v>
      </c>
      <c r="T755">
        <v>10.9</v>
      </c>
      <c r="AZ755">
        <v>29.81</v>
      </c>
      <c r="BA755">
        <v>35.130000000000003</v>
      </c>
      <c r="BG755" t="s">
        <v>426</v>
      </c>
    </row>
    <row r="756" spans="1:59" x14ac:dyDescent="0.25">
      <c r="A756" t="s">
        <v>343</v>
      </c>
      <c r="B756">
        <v>463</v>
      </c>
      <c r="C756" t="s">
        <v>344</v>
      </c>
      <c r="D756" t="s">
        <v>15</v>
      </c>
      <c r="E756" t="s">
        <v>425</v>
      </c>
      <c r="F756">
        <v>4</v>
      </c>
      <c r="G756">
        <v>3.8</v>
      </c>
      <c r="H756">
        <v>0</v>
      </c>
      <c r="I756">
        <v>22.1</v>
      </c>
      <c r="J756">
        <v>15.1</v>
      </c>
      <c r="K756">
        <v>18.5</v>
      </c>
      <c r="L756">
        <v>11.3</v>
      </c>
      <c r="M756">
        <v>13</v>
      </c>
      <c r="N756">
        <v>5.0999999999999996</v>
      </c>
      <c r="O756">
        <v>5.7</v>
      </c>
      <c r="P756">
        <v>19.2</v>
      </c>
      <c r="Q756">
        <v>19.399999999999999</v>
      </c>
      <c r="R756">
        <v>14.6</v>
      </c>
      <c r="S756">
        <v>4.2</v>
      </c>
      <c r="T756">
        <v>6.6</v>
      </c>
      <c r="U756">
        <v>18.899999999999999</v>
      </c>
      <c r="V756">
        <v>41.8</v>
      </c>
      <c r="W756">
        <v>63.7</v>
      </c>
      <c r="X756">
        <v>31.6</v>
      </c>
      <c r="Y756">
        <v>12</v>
      </c>
      <c r="Z756">
        <v>19</v>
      </c>
      <c r="AA756">
        <v>6</v>
      </c>
      <c r="AB756">
        <v>6.6</v>
      </c>
      <c r="AC756">
        <v>12.4</v>
      </c>
      <c r="AD756">
        <v>14.2</v>
      </c>
      <c r="AE756">
        <v>6.9</v>
      </c>
      <c r="AF756">
        <v>9</v>
      </c>
      <c r="AG756">
        <v>2.4</v>
      </c>
      <c r="AH756">
        <v>-2.2999999999999998</v>
      </c>
      <c r="AI756">
        <v>-4</v>
      </c>
      <c r="AJ756">
        <v>-2</v>
      </c>
      <c r="AK756">
        <v>0.2</v>
      </c>
      <c r="AL756">
        <v>-0.6</v>
      </c>
      <c r="AN756">
        <v>5.2</v>
      </c>
      <c r="AO756">
        <v>8.6</v>
      </c>
      <c r="AP756">
        <v>12.7</v>
      </c>
      <c r="AQ756">
        <v>9.1</v>
      </c>
      <c r="AR756">
        <v>20.7</v>
      </c>
      <c r="AS756">
        <v>0.3</v>
      </c>
      <c r="AT756">
        <v>4.7</v>
      </c>
      <c r="BG756" t="s">
        <v>426</v>
      </c>
    </row>
    <row r="757" spans="1:59" x14ac:dyDescent="0.25">
      <c r="A757" t="s">
        <v>395</v>
      </c>
      <c r="C757" t="s">
        <v>396</v>
      </c>
      <c r="D757" t="s">
        <v>15</v>
      </c>
      <c r="E757" t="s">
        <v>425</v>
      </c>
      <c r="AX757">
        <v>1.6</v>
      </c>
      <c r="AY757">
        <v>1.37</v>
      </c>
      <c r="AZ757">
        <v>1.1499999999999999</v>
      </c>
      <c r="BA757">
        <v>-1</v>
      </c>
      <c r="BG757" t="s">
        <v>426</v>
      </c>
    </row>
    <row r="758" spans="1:59" x14ac:dyDescent="0.25">
      <c r="A758" t="s">
        <v>387</v>
      </c>
      <c r="B758">
        <v>474</v>
      </c>
      <c r="C758" t="s">
        <v>388</v>
      </c>
      <c r="D758" t="s">
        <v>15</v>
      </c>
      <c r="E758" t="s">
        <v>425</v>
      </c>
      <c r="F758">
        <v>6</v>
      </c>
      <c r="G758">
        <v>7.5</v>
      </c>
      <c r="H758">
        <v>4.4000000000000004</v>
      </c>
      <c r="I758">
        <v>24.4</v>
      </c>
      <c r="J758">
        <v>23</v>
      </c>
      <c r="K758">
        <v>7.7</v>
      </c>
      <c r="L758">
        <v>2.6</v>
      </c>
      <c r="M758">
        <v>1</v>
      </c>
      <c r="N758">
        <v>2</v>
      </c>
      <c r="O758">
        <v>12.1</v>
      </c>
      <c r="P758">
        <v>9.9</v>
      </c>
      <c r="Q758">
        <v>5.5</v>
      </c>
      <c r="R758">
        <v>8.9</v>
      </c>
      <c r="S758">
        <v>3.4</v>
      </c>
      <c r="T758">
        <v>1</v>
      </c>
      <c r="U758">
        <v>0.3</v>
      </c>
      <c r="V758">
        <v>0.7</v>
      </c>
      <c r="W758">
        <v>3.6</v>
      </c>
      <c r="X758">
        <v>-0.3</v>
      </c>
      <c r="AA758">
        <v>39.5</v>
      </c>
      <c r="AB758">
        <v>30.5</v>
      </c>
      <c r="AC758">
        <v>38.5</v>
      </c>
      <c r="AD758">
        <v>60.3</v>
      </c>
      <c r="AE758">
        <v>55.9</v>
      </c>
      <c r="AF758">
        <v>31</v>
      </c>
      <c r="AG758">
        <v>2.9</v>
      </c>
      <c r="AH758">
        <v>5.5</v>
      </c>
      <c r="AI758">
        <v>10.4</v>
      </c>
      <c r="AJ758">
        <v>5.3</v>
      </c>
      <c r="AK758">
        <v>15.7</v>
      </c>
      <c r="AL758">
        <v>4.8</v>
      </c>
      <c r="AM758">
        <v>16.7</v>
      </c>
      <c r="AN758">
        <v>19</v>
      </c>
      <c r="AO758">
        <v>18.8</v>
      </c>
      <c r="AP758">
        <v>34.799999999999997</v>
      </c>
      <c r="AQ758">
        <v>18</v>
      </c>
      <c r="AS758">
        <v>2.5</v>
      </c>
      <c r="BG758" t="s">
        <v>426</v>
      </c>
    </row>
    <row r="759" spans="1:59" x14ac:dyDescent="0.25">
      <c r="A759" t="s">
        <v>126</v>
      </c>
      <c r="B759">
        <v>644</v>
      </c>
      <c r="C759" t="s">
        <v>127</v>
      </c>
      <c r="D759" t="s">
        <v>15</v>
      </c>
      <c r="E759" t="s">
        <v>441</v>
      </c>
      <c r="F759">
        <v>1.242172241</v>
      </c>
      <c r="G759">
        <v>5.13</v>
      </c>
      <c r="H759">
        <v>2.87</v>
      </c>
      <c r="I759">
        <v>5.21</v>
      </c>
      <c r="J759">
        <v>9.77</v>
      </c>
      <c r="K759">
        <v>5.34</v>
      </c>
      <c r="L759">
        <v>5.49</v>
      </c>
      <c r="M759">
        <v>7.87</v>
      </c>
      <c r="N759">
        <v>11.1</v>
      </c>
      <c r="O759">
        <v>8.51</v>
      </c>
      <c r="P759">
        <v>12.34</v>
      </c>
      <c r="Q759">
        <v>9.51</v>
      </c>
      <c r="BG759" t="s">
        <v>442</v>
      </c>
    </row>
    <row r="760" spans="1:59" x14ac:dyDescent="0.25">
      <c r="A760" t="s">
        <v>208</v>
      </c>
      <c r="B760">
        <v>446</v>
      </c>
      <c r="C760" t="s">
        <v>209</v>
      </c>
      <c r="D760" t="s">
        <v>15</v>
      </c>
      <c r="E760" t="s">
        <v>441</v>
      </c>
      <c r="BG760" t="s">
        <v>442</v>
      </c>
    </row>
    <row r="761" spans="1:59" x14ac:dyDescent="0.25">
      <c r="A761" t="s">
        <v>212</v>
      </c>
      <c r="B761">
        <v>672</v>
      </c>
      <c r="C761" t="s">
        <v>213</v>
      </c>
      <c r="D761" t="s">
        <v>15</v>
      </c>
      <c r="E761" t="s">
        <v>441</v>
      </c>
      <c r="AO761">
        <v>1.1499999999999999</v>
      </c>
      <c r="AP761">
        <v>1.62</v>
      </c>
      <c r="AQ761">
        <v>1.06</v>
      </c>
      <c r="AR761">
        <v>4.3499999999999996</v>
      </c>
      <c r="AS761">
        <v>1.98</v>
      </c>
      <c r="AT761">
        <v>2.19</v>
      </c>
      <c r="BG761" t="s">
        <v>442</v>
      </c>
    </row>
    <row r="762" spans="1:59" x14ac:dyDescent="0.25">
      <c r="A762" t="s">
        <v>225</v>
      </c>
      <c r="B762">
        <v>546</v>
      </c>
      <c r="C762" t="s">
        <v>226</v>
      </c>
      <c r="D762" t="s">
        <v>15</v>
      </c>
      <c r="E762" t="s">
        <v>441</v>
      </c>
      <c r="AT762">
        <v>19.53</v>
      </c>
      <c r="AU762">
        <v>41.2</v>
      </c>
      <c r="AV762">
        <v>13.86</v>
      </c>
      <c r="AW762">
        <v>14.21</v>
      </c>
      <c r="AX762">
        <v>11.03</v>
      </c>
      <c r="AY762">
        <v>-5.87</v>
      </c>
      <c r="AZ762">
        <v>-15.74</v>
      </c>
      <c r="BA762">
        <v>6.33</v>
      </c>
      <c r="BG762" t="s">
        <v>442</v>
      </c>
    </row>
    <row r="763" spans="1:59" x14ac:dyDescent="0.25">
      <c r="A763" t="s">
        <v>246</v>
      </c>
      <c r="B763">
        <v>943</v>
      </c>
      <c r="C763" t="s">
        <v>247</v>
      </c>
      <c r="D763" t="s">
        <v>15</v>
      </c>
      <c r="E763" t="s">
        <v>441</v>
      </c>
      <c r="AU763">
        <v>6.59</v>
      </c>
      <c r="AV763">
        <v>1.58</v>
      </c>
      <c r="AW763">
        <v>-1.36</v>
      </c>
      <c r="AX763">
        <v>-1.48</v>
      </c>
      <c r="AY763">
        <v>-1.27</v>
      </c>
      <c r="AZ763">
        <v>-0.9</v>
      </c>
      <c r="BG763" t="s">
        <v>442</v>
      </c>
    </row>
    <row r="764" spans="1:59" x14ac:dyDescent="0.25">
      <c r="A764" t="s">
        <v>282</v>
      </c>
      <c r="B764">
        <v>283</v>
      </c>
      <c r="C764" t="s">
        <v>283</v>
      </c>
      <c r="D764" t="s">
        <v>15</v>
      </c>
      <c r="E764" t="s">
        <v>441</v>
      </c>
      <c r="F764">
        <v>4.6018247600000004</v>
      </c>
      <c r="G764">
        <v>5.49</v>
      </c>
      <c r="H764">
        <v>6.68</v>
      </c>
      <c r="I764">
        <v>11.65</v>
      </c>
      <c r="J764">
        <v>28.8</v>
      </c>
      <c r="K764">
        <v>12.51</v>
      </c>
      <c r="L764">
        <v>5.82</v>
      </c>
      <c r="M764">
        <v>9.35</v>
      </c>
      <c r="N764">
        <v>5.5</v>
      </c>
      <c r="O764">
        <v>7.46</v>
      </c>
      <c r="P764">
        <v>13.07</v>
      </c>
      <c r="Q764">
        <v>13.69</v>
      </c>
      <c r="R764">
        <v>5.75</v>
      </c>
      <c r="S764">
        <v>3.87</v>
      </c>
      <c r="T764">
        <v>2.1800000000000002</v>
      </c>
      <c r="BG764" t="s">
        <v>442</v>
      </c>
    </row>
    <row r="765" spans="1:59" x14ac:dyDescent="0.25">
      <c r="A765" t="s">
        <v>308</v>
      </c>
      <c r="B765">
        <v>714</v>
      </c>
      <c r="C765" t="s">
        <v>309</v>
      </c>
      <c r="D765" t="s">
        <v>15</v>
      </c>
      <c r="E765" t="s">
        <v>441</v>
      </c>
      <c r="BG765" t="s">
        <v>442</v>
      </c>
    </row>
    <row r="766" spans="1:59" x14ac:dyDescent="0.25">
      <c r="A766" t="s">
        <v>314</v>
      </c>
      <c r="B766">
        <v>722</v>
      </c>
      <c r="C766" t="s">
        <v>315</v>
      </c>
      <c r="D766" t="s">
        <v>15</v>
      </c>
      <c r="E766" t="s">
        <v>441</v>
      </c>
      <c r="BE766">
        <v>2.64</v>
      </c>
      <c r="BF766">
        <v>6.33</v>
      </c>
      <c r="BG766" t="s">
        <v>442</v>
      </c>
    </row>
    <row r="767" spans="1:59" x14ac:dyDescent="0.25">
      <c r="A767" t="s">
        <v>317</v>
      </c>
      <c r="B767">
        <v>813</v>
      </c>
      <c r="C767" t="s">
        <v>318</v>
      </c>
      <c r="D767" t="s">
        <v>15</v>
      </c>
      <c r="E767" t="s">
        <v>441</v>
      </c>
      <c r="BG767" t="s">
        <v>442</v>
      </c>
    </row>
    <row r="768" spans="1:59" x14ac:dyDescent="0.25">
      <c r="A768" t="s">
        <v>319</v>
      </c>
      <c r="B768">
        <v>724</v>
      </c>
      <c r="C768" t="s">
        <v>320</v>
      </c>
      <c r="D768" t="s">
        <v>15</v>
      </c>
      <c r="E768" t="s">
        <v>441</v>
      </c>
      <c r="BG768" t="s">
        <v>442</v>
      </c>
    </row>
    <row r="769" spans="1:59" x14ac:dyDescent="0.25">
      <c r="A769" t="s">
        <v>323</v>
      </c>
      <c r="B769">
        <v>135</v>
      </c>
      <c r="C769" t="s">
        <v>324</v>
      </c>
      <c r="D769" t="s">
        <v>15</v>
      </c>
      <c r="E769" t="s">
        <v>441</v>
      </c>
      <c r="BG769" t="s">
        <v>442</v>
      </c>
    </row>
    <row r="770" spans="1:59" x14ac:dyDescent="0.25">
      <c r="A770" t="s">
        <v>452</v>
      </c>
      <c r="B770">
        <v>726</v>
      </c>
      <c r="C770" t="s">
        <v>453</v>
      </c>
      <c r="D770" t="s">
        <v>15</v>
      </c>
      <c r="E770" t="s">
        <v>441</v>
      </c>
      <c r="BG770" t="s">
        <v>442</v>
      </c>
    </row>
    <row r="771" spans="1:59" x14ac:dyDescent="0.25">
      <c r="A771" t="s">
        <v>343</v>
      </c>
      <c r="B771">
        <v>463</v>
      </c>
      <c r="C771" t="s">
        <v>344</v>
      </c>
      <c r="D771" t="s">
        <v>15</v>
      </c>
      <c r="E771" t="s">
        <v>441</v>
      </c>
      <c r="AQ771">
        <v>0.9</v>
      </c>
      <c r="AR771">
        <v>5.2</v>
      </c>
      <c r="AS771">
        <v>-0.2</v>
      </c>
      <c r="AT771">
        <v>3</v>
      </c>
      <c r="AU771">
        <v>3.6</v>
      </c>
      <c r="AV771">
        <v>26.4</v>
      </c>
      <c r="AW771">
        <v>50.2</v>
      </c>
      <c r="AX771">
        <v>31.1</v>
      </c>
      <c r="BG771" t="s">
        <v>442</v>
      </c>
    </row>
    <row r="772" spans="1:59" x14ac:dyDescent="0.25">
      <c r="A772" t="s">
        <v>345</v>
      </c>
      <c r="B772">
        <v>628</v>
      </c>
      <c r="C772" t="s">
        <v>346</v>
      </c>
      <c r="D772" t="s">
        <v>15</v>
      </c>
      <c r="E772" t="s">
        <v>441</v>
      </c>
      <c r="W772">
        <v>18.739999999999998</v>
      </c>
      <c r="X772">
        <v>14.66</v>
      </c>
      <c r="Y772">
        <v>24.22</v>
      </c>
      <c r="Z772">
        <v>8.56</v>
      </c>
      <c r="AA772">
        <v>11.3</v>
      </c>
      <c r="AB772">
        <v>2.0099999999999998</v>
      </c>
      <c r="AC772">
        <v>8.27</v>
      </c>
      <c r="BC772">
        <v>-2.08</v>
      </c>
      <c r="BD772">
        <v>6.56</v>
      </c>
      <c r="BE772">
        <v>1.24</v>
      </c>
      <c r="BF772">
        <v>7.41</v>
      </c>
      <c r="BG772" t="s">
        <v>442</v>
      </c>
    </row>
    <row r="773" spans="1:59" x14ac:dyDescent="0.25">
      <c r="A773" t="s">
        <v>353</v>
      </c>
      <c r="B773">
        <v>925</v>
      </c>
      <c r="C773" t="s">
        <v>354</v>
      </c>
      <c r="D773" t="s">
        <v>15</v>
      </c>
      <c r="E773" t="s">
        <v>441</v>
      </c>
      <c r="AN773">
        <v>5.2</v>
      </c>
      <c r="AO773">
        <v>8.23</v>
      </c>
      <c r="AP773">
        <v>5.1100000000000003</v>
      </c>
      <c r="AQ773">
        <v>4.66</v>
      </c>
      <c r="AR773">
        <v>14.41</v>
      </c>
      <c r="AS773">
        <v>4.47</v>
      </c>
      <c r="AT773">
        <v>6.56</v>
      </c>
      <c r="AU773">
        <v>1.68</v>
      </c>
      <c r="AV773">
        <v>5.26</v>
      </c>
      <c r="AW773">
        <v>8.92</v>
      </c>
      <c r="AX773">
        <v>4.97</v>
      </c>
      <c r="AY773">
        <v>7.37</v>
      </c>
      <c r="BG773" t="s">
        <v>442</v>
      </c>
    </row>
    <row r="774" spans="1:59" x14ac:dyDescent="0.25">
      <c r="A774" t="s">
        <v>371</v>
      </c>
      <c r="B774">
        <v>298</v>
      </c>
      <c r="C774" t="s">
        <v>372</v>
      </c>
      <c r="D774" t="s">
        <v>15</v>
      </c>
      <c r="E774" t="s">
        <v>441</v>
      </c>
      <c r="AP774">
        <v>9.0500000000000007</v>
      </c>
      <c r="AQ774">
        <v>8.3800000000000008</v>
      </c>
      <c r="AR774">
        <v>22.12</v>
      </c>
      <c r="AS774">
        <v>-18.170000000000002</v>
      </c>
      <c r="AT774">
        <v>9.09</v>
      </c>
      <c r="AU774">
        <v>14.12</v>
      </c>
      <c r="AV774">
        <v>-0.48</v>
      </c>
      <c r="AW774">
        <v>-2.5499999999999998</v>
      </c>
      <c r="AX774">
        <v>-4.2699999999999996</v>
      </c>
      <c r="AY774">
        <v>-12.82</v>
      </c>
      <c r="AZ774">
        <v>-10.99</v>
      </c>
      <c r="BG774" t="s">
        <v>442</v>
      </c>
    </row>
    <row r="775" spans="1:59" x14ac:dyDescent="0.25">
      <c r="A775" t="s">
        <v>379</v>
      </c>
      <c r="B775">
        <v>299</v>
      </c>
      <c r="C775" t="s">
        <v>380</v>
      </c>
      <c r="D775" t="s">
        <v>15</v>
      </c>
      <c r="E775" t="s">
        <v>441</v>
      </c>
      <c r="X775">
        <v>37.5</v>
      </c>
      <c r="Y775">
        <v>78.790000000000006</v>
      </c>
      <c r="Z775">
        <v>22.03</v>
      </c>
      <c r="AA775">
        <v>22.22</v>
      </c>
      <c r="AB775">
        <v>14.77</v>
      </c>
      <c r="AC775">
        <v>35.64</v>
      </c>
      <c r="AD775">
        <v>81.75</v>
      </c>
      <c r="AE775">
        <v>51</v>
      </c>
      <c r="AF775">
        <v>112.77</v>
      </c>
      <c r="AG775">
        <v>22.25</v>
      </c>
      <c r="AH775">
        <v>15.54</v>
      </c>
      <c r="AI775">
        <v>11.59</v>
      </c>
      <c r="AJ775">
        <v>9.91</v>
      </c>
      <c r="AK775">
        <v>7.43</v>
      </c>
      <c r="AL775">
        <v>53.79</v>
      </c>
      <c r="AM775">
        <v>55.15</v>
      </c>
      <c r="AN775">
        <v>29.19</v>
      </c>
      <c r="AO775">
        <v>12.61</v>
      </c>
      <c r="AP775">
        <v>8.14</v>
      </c>
      <c r="AQ775">
        <v>13.94</v>
      </c>
      <c r="AR775">
        <v>18.97</v>
      </c>
      <c r="AS775">
        <v>30.69</v>
      </c>
      <c r="AT775">
        <v>28.73</v>
      </c>
      <c r="AU775">
        <v>27.9</v>
      </c>
      <c r="AV775">
        <v>22.25</v>
      </c>
      <c r="AW775">
        <v>43.01</v>
      </c>
      <c r="AX775">
        <v>38.229999999999997</v>
      </c>
      <c r="AY775">
        <v>147.51</v>
      </c>
      <c r="AZ775">
        <v>385.91</v>
      </c>
      <c r="BG775" t="s">
        <v>459</v>
      </c>
    </row>
    <row r="776" spans="1:59" x14ac:dyDescent="0.25">
      <c r="A776" t="s">
        <v>461</v>
      </c>
      <c r="B776">
        <v>967</v>
      </c>
      <c r="C776" t="s">
        <v>399</v>
      </c>
      <c r="D776" t="s">
        <v>15</v>
      </c>
      <c r="E776" t="s">
        <v>441</v>
      </c>
      <c r="AQ776">
        <v>8.5399999999999991</v>
      </c>
      <c r="AR776">
        <v>-4.83</v>
      </c>
      <c r="AS776">
        <v>6.33</v>
      </c>
      <c r="AT776">
        <v>15</v>
      </c>
      <c r="AU776">
        <v>0</v>
      </c>
      <c r="AV776">
        <v>0.16</v>
      </c>
      <c r="AW776">
        <v>-0.37</v>
      </c>
      <c r="AX776">
        <v>-0.39</v>
      </c>
      <c r="AY776">
        <v>-0.74</v>
      </c>
      <c r="AZ776">
        <v>-2.6</v>
      </c>
      <c r="BG776" t="s">
        <v>442</v>
      </c>
    </row>
    <row r="777" spans="1:59" x14ac:dyDescent="0.25">
      <c r="A777" t="s">
        <v>72</v>
      </c>
      <c r="B777">
        <v>626</v>
      </c>
      <c r="C777" t="s">
        <v>73</v>
      </c>
      <c r="D777" t="s">
        <v>15</v>
      </c>
      <c r="E777" t="s">
        <v>462</v>
      </c>
      <c r="F777">
        <v>-0.16</v>
      </c>
      <c r="G777">
        <v>5.15</v>
      </c>
      <c r="H777">
        <v>6.21</v>
      </c>
      <c r="I777">
        <v>2.39</v>
      </c>
      <c r="J777">
        <v>19.82</v>
      </c>
      <c r="K777">
        <v>18.82</v>
      </c>
      <c r="L777">
        <v>4.75</v>
      </c>
      <c r="M777">
        <v>7.85</v>
      </c>
      <c r="N777">
        <v>7.56</v>
      </c>
      <c r="O777">
        <v>13.82</v>
      </c>
      <c r="P777">
        <v>16.07</v>
      </c>
      <c r="Q777">
        <v>14.66</v>
      </c>
      <c r="R777">
        <v>14.38</v>
      </c>
      <c r="S777">
        <v>8.7899999999999991</v>
      </c>
      <c r="T777">
        <v>5.89</v>
      </c>
      <c r="U777">
        <v>6.72</v>
      </c>
      <c r="V777">
        <v>3.92</v>
      </c>
      <c r="W777">
        <v>0.71</v>
      </c>
      <c r="Z777">
        <v>1.62</v>
      </c>
      <c r="AA777">
        <v>-1.1399999999999999</v>
      </c>
      <c r="AH777">
        <v>-0.05</v>
      </c>
      <c r="AI777">
        <v>1.23</v>
      </c>
      <c r="AJ777">
        <v>6.36</v>
      </c>
      <c r="AK777">
        <v>8.93</v>
      </c>
      <c r="AL777">
        <v>8.6199999999999992</v>
      </c>
      <c r="AM777">
        <v>3.79</v>
      </c>
      <c r="AN777">
        <v>-0.54</v>
      </c>
      <c r="AO777">
        <v>2.2400000000000002</v>
      </c>
      <c r="BG777" t="s">
        <v>463</v>
      </c>
    </row>
    <row r="778" spans="1:59" x14ac:dyDescent="0.25">
      <c r="A778" t="s">
        <v>89</v>
      </c>
      <c r="B778">
        <v>634</v>
      </c>
      <c r="C778" t="s">
        <v>90</v>
      </c>
      <c r="D778" t="s">
        <v>15</v>
      </c>
      <c r="E778" t="s">
        <v>462</v>
      </c>
      <c r="F778">
        <v>6.61</v>
      </c>
      <c r="G778">
        <v>0.71</v>
      </c>
      <c r="H778">
        <v>12.77</v>
      </c>
      <c r="I778">
        <v>5.3</v>
      </c>
      <c r="J778">
        <v>15.32</v>
      </c>
      <c r="K778">
        <v>13.97</v>
      </c>
      <c r="L778">
        <v>13.47</v>
      </c>
      <c r="O778">
        <v>8.42</v>
      </c>
      <c r="P778">
        <v>14.59</v>
      </c>
      <c r="Q778">
        <v>13.33</v>
      </c>
      <c r="R778">
        <v>15</v>
      </c>
      <c r="S778">
        <v>7.65</v>
      </c>
      <c r="T778">
        <v>14.53</v>
      </c>
      <c r="U778">
        <v>6.58</v>
      </c>
      <c r="V778">
        <v>3.65</v>
      </c>
      <c r="BG778" t="s">
        <v>463</v>
      </c>
    </row>
    <row r="779" spans="1:59" x14ac:dyDescent="0.25">
      <c r="A779" t="s">
        <v>135</v>
      </c>
      <c r="B779">
        <v>646</v>
      </c>
      <c r="C779" t="s">
        <v>136</v>
      </c>
      <c r="D779" t="s">
        <v>15</v>
      </c>
      <c r="E779" t="s">
        <v>462</v>
      </c>
      <c r="F779">
        <v>11.28</v>
      </c>
      <c r="G779">
        <v>4.04</v>
      </c>
      <c r="H779">
        <v>4.9000000000000004</v>
      </c>
      <c r="I779">
        <v>7.17</v>
      </c>
      <c r="J779">
        <v>22.45</v>
      </c>
      <c r="K779">
        <v>15.03</v>
      </c>
      <c r="L779">
        <v>17.34</v>
      </c>
      <c r="M779">
        <v>14.41</v>
      </c>
      <c r="N779">
        <v>8.92</v>
      </c>
      <c r="O779">
        <v>5.93</v>
      </c>
      <c r="P779">
        <v>15.66</v>
      </c>
      <c r="Q779">
        <v>10.25</v>
      </c>
      <c r="R779">
        <v>14.7</v>
      </c>
      <c r="S779">
        <v>8.01</v>
      </c>
      <c r="T779">
        <v>7.35</v>
      </c>
      <c r="U779">
        <v>11.79</v>
      </c>
      <c r="V779">
        <v>-1.79</v>
      </c>
      <c r="W779">
        <v>2.41</v>
      </c>
      <c r="BG779" t="s">
        <v>463</v>
      </c>
    </row>
    <row r="780" spans="1:59" x14ac:dyDescent="0.25">
      <c r="A780" t="s">
        <v>154</v>
      </c>
      <c r="B780">
        <v>258</v>
      </c>
      <c r="C780" t="s">
        <v>155</v>
      </c>
      <c r="D780" t="s">
        <v>15</v>
      </c>
      <c r="E780" t="s">
        <v>462</v>
      </c>
      <c r="F780">
        <v>2.4500000000000002</v>
      </c>
      <c r="G780">
        <v>2.06</v>
      </c>
      <c r="H780">
        <v>-0.71</v>
      </c>
      <c r="I780">
        <v>14.26</v>
      </c>
      <c r="J780">
        <v>22.78</v>
      </c>
      <c r="K780">
        <v>12.33</v>
      </c>
      <c r="L780">
        <v>10.5</v>
      </c>
      <c r="M780">
        <v>13.03</v>
      </c>
      <c r="N780">
        <v>3.59</v>
      </c>
      <c r="O780">
        <v>10.199999999999999</v>
      </c>
      <c r="P780">
        <v>16.100000000000001</v>
      </c>
      <c r="Q780">
        <v>11.74</v>
      </c>
      <c r="R780">
        <v>-6.08</v>
      </c>
      <c r="S780">
        <v>1.2</v>
      </c>
      <c r="T780">
        <v>5.63</v>
      </c>
      <c r="U780">
        <v>23.28</v>
      </c>
      <c r="V780">
        <v>42.94</v>
      </c>
      <c r="BG780" t="s">
        <v>463</v>
      </c>
    </row>
    <row r="781" spans="1:59" x14ac:dyDescent="0.25">
      <c r="A781" t="s">
        <v>312</v>
      </c>
      <c r="B781">
        <v>732</v>
      </c>
      <c r="C781" t="s">
        <v>313</v>
      </c>
      <c r="D781" t="s">
        <v>15</v>
      </c>
      <c r="E781" t="s">
        <v>462</v>
      </c>
      <c r="F781">
        <v>6.61</v>
      </c>
      <c r="G781">
        <v>-4.3099999999999996</v>
      </c>
      <c r="H781">
        <v>9.09</v>
      </c>
      <c r="BG781" t="s">
        <v>463</v>
      </c>
    </row>
    <row r="782" spans="1:59" x14ac:dyDescent="0.25">
      <c r="A782" t="s">
        <v>357</v>
      </c>
      <c r="B782">
        <v>369</v>
      </c>
      <c r="C782" t="s">
        <v>358</v>
      </c>
      <c r="D782" t="s">
        <v>15</v>
      </c>
      <c r="E782" t="s">
        <v>462</v>
      </c>
      <c r="P782">
        <v>19.37</v>
      </c>
      <c r="Q782">
        <v>16.91</v>
      </c>
      <c r="R782">
        <v>13.72</v>
      </c>
      <c r="S782">
        <v>12.5</v>
      </c>
      <c r="T782">
        <v>5.2</v>
      </c>
      <c r="U782">
        <v>4.6900000000000004</v>
      </c>
      <c r="V782">
        <v>6.55</v>
      </c>
      <c r="W782">
        <v>4.04</v>
      </c>
      <c r="X782">
        <v>6.01</v>
      </c>
      <c r="Y782">
        <v>8.89</v>
      </c>
      <c r="Z782">
        <v>1.43</v>
      </c>
      <c r="AA782">
        <v>0.18</v>
      </c>
      <c r="AB782">
        <v>0.82</v>
      </c>
      <c r="AC782">
        <v>5.31</v>
      </c>
      <c r="AD782">
        <v>5.43</v>
      </c>
      <c r="AE782">
        <v>3.53</v>
      </c>
      <c r="AF782">
        <v>2.9</v>
      </c>
      <c r="AG782">
        <v>1.94</v>
      </c>
      <c r="AH782">
        <v>1.42</v>
      </c>
      <c r="AI782">
        <v>1.77</v>
      </c>
      <c r="AL782">
        <v>0.6</v>
      </c>
      <c r="AM782">
        <v>0.84</v>
      </c>
      <c r="AN782">
        <v>3.52</v>
      </c>
      <c r="AO782">
        <v>2.29</v>
      </c>
      <c r="AP782">
        <v>4.58</v>
      </c>
      <c r="AQ782">
        <v>6.93</v>
      </c>
      <c r="AR782">
        <v>9.93</v>
      </c>
      <c r="AS782">
        <v>4.37</v>
      </c>
      <c r="AT782">
        <v>2.7</v>
      </c>
      <c r="AU782">
        <v>2.83</v>
      </c>
      <c r="AV782">
        <v>4.16</v>
      </c>
      <c r="AW782">
        <v>1.91</v>
      </c>
      <c r="AX782">
        <v>2.02</v>
      </c>
      <c r="AY782">
        <v>2.38</v>
      </c>
      <c r="AZ782">
        <v>1.18</v>
      </c>
      <c r="BA782">
        <v>1.93</v>
      </c>
      <c r="BG782" t="s">
        <v>463</v>
      </c>
    </row>
    <row r="783" spans="1:59" x14ac:dyDescent="0.25">
      <c r="A783" t="s">
        <v>381</v>
      </c>
      <c r="B783">
        <v>582</v>
      </c>
      <c r="C783" t="s">
        <v>382</v>
      </c>
      <c r="D783" t="s">
        <v>15</v>
      </c>
      <c r="E783" t="s">
        <v>462</v>
      </c>
      <c r="AT783">
        <v>12.63</v>
      </c>
      <c r="AU783">
        <v>18.43</v>
      </c>
      <c r="AV783">
        <v>3.44</v>
      </c>
      <c r="AW783">
        <v>5.25</v>
      </c>
      <c r="AX783">
        <v>3.26</v>
      </c>
      <c r="AY783">
        <v>-0.59</v>
      </c>
      <c r="AZ783">
        <v>-0.61</v>
      </c>
      <c r="BG783" t="s">
        <v>463</v>
      </c>
    </row>
    <row r="784" spans="1:59" x14ac:dyDescent="0.25">
      <c r="A784" t="s">
        <v>391</v>
      </c>
      <c r="B784">
        <v>754</v>
      </c>
      <c r="C784" t="s">
        <v>392</v>
      </c>
      <c r="D784" t="s">
        <v>15</v>
      </c>
      <c r="E784" t="s">
        <v>462</v>
      </c>
      <c r="F784">
        <v>14.29</v>
      </c>
      <c r="G784">
        <v>0</v>
      </c>
      <c r="H784">
        <v>4.17</v>
      </c>
      <c r="I784">
        <v>12</v>
      </c>
      <c r="J784">
        <v>10.71</v>
      </c>
      <c r="K784">
        <v>16.13</v>
      </c>
      <c r="L784">
        <v>16.670000000000002</v>
      </c>
      <c r="M784">
        <v>26.19</v>
      </c>
      <c r="N784">
        <v>18.87</v>
      </c>
      <c r="O784">
        <v>17.46</v>
      </c>
      <c r="P784">
        <v>17.57</v>
      </c>
      <c r="Q784">
        <v>5.75</v>
      </c>
      <c r="R784">
        <v>13.04</v>
      </c>
      <c r="S784">
        <v>23.08</v>
      </c>
      <c r="T784">
        <v>24.22</v>
      </c>
      <c r="U784">
        <v>38.36</v>
      </c>
      <c r="V784">
        <v>106.82</v>
      </c>
      <c r="W784">
        <v>101.32</v>
      </c>
      <c r="X784">
        <v>4.8</v>
      </c>
      <c r="Y784">
        <v>91.98</v>
      </c>
      <c r="Z784">
        <v>117.04</v>
      </c>
      <c r="AA784">
        <v>93.03</v>
      </c>
      <c r="AB784">
        <v>131.71</v>
      </c>
      <c r="BG784" t="s">
        <v>463</v>
      </c>
    </row>
    <row r="785" spans="6:58" x14ac:dyDescent="0.25">
      <c r="F785">
        <f>AVERAGE(Table1[1970])</f>
        <v>5.8678542712251245</v>
      </c>
      <c r="G785">
        <f>AVERAGE(Table1[1971])</f>
        <v>6.0571728971962653</v>
      </c>
      <c r="H785">
        <f>AVERAGE(Table1[1972])</f>
        <v>7.7057209302325669</v>
      </c>
      <c r="I785">
        <f>AVERAGE(Table1[1973])</f>
        <v>14.538465116279083</v>
      </c>
      <c r="J785">
        <f>AVERAGE(Table1[1974])</f>
        <v>24.174101382488487</v>
      </c>
      <c r="K785">
        <f>AVERAGE(Table1[1975])</f>
        <v>16.539423963133629</v>
      </c>
      <c r="L785">
        <f>AVERAGE(Table1[1976])</f>
        <v>15.472046511627912</v>
      </c>
      <c r="M785">
        <f>AVERAGE(Table1[1977])</f>
        <v>15.123021077283376</v>
      </c>
      <c r="N785">
        <f>AVERAGE(Table1[1978])</f>
        <v>12.062359813084113</v>
      </c>
      <c r="O785">
        <f>AVERAGE(Table1[1979])</f>
        <v>16.387640186915856</v>
      </c>
      <c r="P785">
        <f>AVERAGE(Table1[1980])</f>
        <v>21.150554272517308</v>
      </c>
      <c r="Q785">
        <f>AVERAGE(Table1[1981])</f>
        <v>17.929866962305983</v>
      </c>
      <c r="R785">
        <f>AVERAGE(Table1[1982])</f>
        <v>16.5478384279476</v>
      </c>
      <c r="S785">
        <f>AVERAGE(Table1[1983])</f>
        <v>19.876616379310359</v>
      </c>
      <c r="T785">
        <f>AVERAGE(Table1[1984])</f>
        <v>28.798574468085103</v>
      </c>
      <c r="U785">
        <f>AVERAGE(Table1[1985])</f>
        <v>119.61336909871247</v>
      </c>
      <c r="V785">
        <f>AVERAGE(Table1[1986])</f>
        <v>20.65517894736842</v>
      </c>
      <c r="W785">
        <f>AVERAGE(Table1[1987])</f>
        <v>48.666535269709634</v>
      </c>
      <c r="X785">
        <f>AVERAGE(Table1[1988])</f>
        <v>36.240865979381439</v>
      </c>
      <c r="Y785">
        <f>AVERAGE(Table1[1989])</f>
        <v>96.492049689440975</v>
      </c>
      <c r="Z785">
        <f>AVERAGE(Table1[1990])</f>
        <v>123.86503067484661</v>
      </c>
      <c r="AA785">
        <f>AVERAGE(Table1[1991])</f>
        <v>45.131558185404373</v>
      </c>
      <c r="AB785">
        <f>AVERAGE(Table1[1992])</f>
        <v>108.38314065510593</v>
      </c>
      <c r="AC785">
        <f>AVERAGE(Table1[1993])</f>
        <v>169.80841417910443</v>
      </c>
      <c r="AD785">
        <f>AVERAGE(Table1[1994])</f>
        <v>186.7282065217392</v>
      </c>
      <c r="AE785">
        <f>AVERAGE(Table1[1995])</f>
        <v>45.001949910554607</v>
      </c>
      <c r="AF785">
        <f>AVERAGE(Table1[1996])</f>
        <v>25.327438596491245</v>
      </c>
      <c r="AG785">
        <f>AVERAGE(Table1[1997])</f>
        <v>18.832713043478297</v>
      </c>
      <c r="AH785">
        <f>AVERAGE(Table1[1998])</f>
        <v>8.6791438356164416</v>
      </c>
      <c r="AI785">
        <f>AVERAGE(Table1[1999])</f>
        <v>9.8412859560067592</v>
      </c>
      <c r="AJ785">
        <f>AVERAGE(Table1[2000])</f>
        <v>10.657097315436248</v>
      </c>
      <c r="AK785">
        <f>AVERAGE(Table1[2001])</f>
        <v>7.376262295081971</v>
      </c>
      <c r="AL785">
        <f>AVERAGE(Table1[2002])</f>
        <v>5.9331199999999971</v>
      </c>
      <c r="AM785">
        <f>AVERAGE(Table1[2003])</f>
        <v>6.617424483306837</v>
      </c>
      <c r="AN785">
        <f>AVERAGE(Table1[2004])</f>
        <v>7.1787381703470068</v>
      </c>
      <c r="AO785">
        <f>AVERAGE(Table1[2005])</f>
        <v>6.5488080495355989</v>
      </c>
      <c r="AP785">
        <f>AVERAGE(Table1[2006])</f>
        <v>8.2826475037821545</v>
      </c>
      <c r="AQ785">
        <f>AVERAGE(Table1[2007])</f>
        <v>17.43988077496272</v>
      </c>
      <c r="AR785">
        <f>AVERAGE(Table1[2008])</f>
        <v>22.071544117647086</v>
      </c>
      <c r="AS785">
        <f>AVERAGE(Table1[2009])</f>
        <v>3.3300437317784253</v>
      </c>
      <c r="AT785">
        <f>AVERAGE(Table1[2010])</f>
        <v>4.9748484848484775</v>
      </c>
      <c r="AU785">
        <f>AVERAGE(Table1[2011])</f>
        <v>6.8276855895196507</v>
      </c>
      <c r="AV785">
        <f>AVERAGE(Table1[2012])</f>
        <v>5.2676592579683952</v>
      </c>
      <c r="AW785">
        <f>AVERAGE(Table1[2013])</f>
        <v>3.9909696552265768</v>
      </c>
      <c r="AX785">
        <f>AVERAGE(Table1[2014])</f>
        <v>3.5756882751130736</v>
      </c>
      <c r="AY785">
        <f>AVERAGE(Table1[2015])</f>
        <v>3.5703860700612271</v>
      </c>
      <c r="AZ785">
        <f>AVERAGE(Table1[2016])</f>
        <v>5.0923164236018854</v>
      </c>
      <c r="BA785">
        <f>AVERAGE(Table1[2017])</f>
        <v>7.2634282071818186</v>
      </c>
      <c r="BB785">
        <f>AVERAGE(Table1[2018])</f>
        <v>503.42854409769393</v>
      </c>
      <c r="BC785">
        <f>AVERAGE(Table1[2019])</f>
        <v>80.269581043955952</v>
      </c>
      <c r="BD785">
        <f>AVERAGE(Table1[2020])</f>
        <v>36.131405252963894</v>
      </c>
      <c r="BE785">
        <f>AVERAGE(Table1[2021])</f>
        <v>16.324631728045333</v>
      </c>
      <c r="BF785">
        <f>AVERAGE(Table1[2022])</f>
        <v>17.285654135338358</v>
      </c>
    </row>
    <row r="786" spans="6:58" x14ac:dyDescent="0.25">
      <c r="F786">
        <f xml:space="preserve"> AVERAGE(F2:F784)</f>
        <v>5.8678542712251245</v>
      </c>
      <c r="G786">
        <f xml:space="preserve"> AVERAGE(G2:G784)</f>
        <v>6.0571728971962653</v>
      </c>
      <c r="H786">
        <f t="shared" ref="H786:BF786" si="0" xml:space="preserve"> AVERAGE(H2:H784)</f>
        <v>7.7057209302325669</v>
      </c>
      <c r="I786">
        <f t="shared" si="0"/>
        <v>14.538465116279083</v>
      </c>
      <c r="J786">
        <f t="shared" si="0"/>
        <v>24.174101382488487</v>
      </c>
      <c r="K786">
        <f t="shared" si="0"/>
        <v>16.539423963133629</v>
      </c>
      <c r="L786">
        <f t="shared" si="0"/>
        <v>15.472046511627912</v>
      </c>
      <c r="M786">
        <f t="shared" si="0"/>
        <v>15.123021077283376</v>
      </c>
      <c r="N786">
        <f t="shared" si="0"/>
        <v>12.062359813084113</v>
      </c>
      <c r="O786">
        <f t="shared" si="0"/>
        <v>16.387640186915856</v>
      </c>
      <c r="P786">
        <f t="shared" si="0"/>
        <v>21.150554272517308</v>
      </c>
      <c r="Q786">
        <f t="shared" si="0"/>
        <v>17.929866962305983</v>
      </c>
      <c r="R786">
        <f t="shared" si="0"/>
        <v>16.5478384279476</v>
      </c>
      <c r="S786">
        <f t="shared" si="0"/>
        <v>19.876616379310359</v>
      </c>
      <c r="T786">
        <f t="shared" si="0"/>
        <v>28.798574468085103</v>
      </c>
      <c r="U786">
        <f t="shared" si="0"/>
        <v>119.61336909871247</v>
      </c>
      <c r="V786">
        <f t="shared" si="0"/>
        <v>20.65517894736842</v>
      </c>
      <c r="W786">
        <f t="shared" si="0"/>
        <v>48.666535269709634</v>
      </c>
      <c r="X786">
        <f t="shared" si="0"/>
        <v>36.240865979381439</v>
      </c>
      <c r="Y786">
        <f t="shared" si="0"/>
        <v>96.492049689440975</v>
      </c>
      <c r="Z786">
        <f t="shared" si="0"/>
        <v>123.86503067484661</v>
      </c>
      <c r="AA786">
        <f t="shared" si="0"/>
        <v>45.131558185404373</v>
      </c>
      <c r="AB786">
        <f t="shared" si="0"/>
        <v>108.38314065510593</v>
      </c>
      <c r="AC786">
        <f t="shared" si="0"/>
        <v>169.80841417910443</v>
      </c>
      <c r="AD786">
        <f t="shared" si="0"/>
        <v>186.7282065217392</v>
      </c>
      <c r="AE786">
        <f t="shared" si="0"/>
        <v>45.001949910554607</v>
      </c>
      <c r="AF786">
        <f t="shared" si="0"/>
        <v>25.327438596491245</v>
      </c>
      <c r="AG786">
        <f t="shared" si="0"/>
        <v>18.832713043478297</v>
      </c>
      <c r="AH786">
        <f t="shared" si="0"/>
        <v>8.6791438356164416</v>
      </c>
      <c r="AI786">
        <f t="shared" si="0"/>
        <v>9.8412859560067592</v>
      </c>
      <c r="AJ786">
        <f t="shared" si="0"/>
        <v>10.657097315436248</v>
      </c>
      <c r="AK786">
        <f t="shared" si="0"/>
        <v>7.376262295081971</v>
      </c>
      <c r="AL786">
        <f t="shared" si="0"/>
        <v>5.9331199999999971</v>
      </c>
      <c r="AM786">
        <f t="shared" si="0"/>
        <v>6.617424483306837</v>
      </c>
      <c r="AN786">
        <f t="shared" si="0"/>
        <v>7.1787381703470068</v>
      </c>
      <c r="AO786">
        <f t="shared" si="0"/>
        <v>6.5488080495355989</v>
      </c>
      <c r="AP786">
        <f t="shared" si="0"/>
        <v>8.2826475037821545</v>
      </c>
      <c r="AQ786">
        <f t="shared" si="0"/>
        <v>17.43988077496272</v>
      </c>
      <c r="AR786">
        <f t="shared" si="0"/>
        <v>22.071544117647086</v>
      </c>
      <c r="AS786">
        <f t="shared" si="0"/>
        <v>3.3300437317784253</v>
      </c>
      <c r="AT786">
        <f t="shared" si="0"/>
        <v>4.9748484848484775</v>
      </c>
      <c r="AU786">
        <f t="shared" si="0"/>
        <v>6.8276855895196507</v>
      </c>
      <c r="AV786">
        <f t="shared" si="0"/>
        <v>5.2676592579683952</v>
      </c>
      <c r="AW786">
        <f t="shared" si="0"/>
        <v>3.9909696552265768</v>
      </c>
      <c r="AX786">
        <f t="shared" si="0"/>
        <v>3.5756882751130736</v>
      </c>
      <c r="AY786">
        <f t="shared" si="0"/>
        <v>3.5703860700612271</v>
      </c>
      <c r="AZ786">
        <f t="shared" si="0"/>
        <v>5.0923164236018854</v>
      </c>
      <c r="BA786">
        <f t="shared" si="0"/>
        <v>7.2634282071818186</v>
      </c>
      <c r="BB786">
        <f t="shared" si="0"/>
        <v>503.42854409769393</v>
      </c>
      <c r="BC786">
        <f t="shared" si="0"/>
        <v>80.269581043955952</v>
      </c>
      <c r="BD786">
        <f t="shared" si="0"/>
        <v>36.131405252963894</v>
      </c>
      <c r="BE786">
        <f t="shared" si="0"/>
        <v>16.324631728045333</v>
      </c>
      <c r="BF786">
        <f t="shared" si="0"/>
        <v>17.285654135338358</v>
      </c>
    </row>
  </sheetData>
  <mergeCells count="2">
    <mergeCell ref="BJ1:BN1"/>
    <mergeCell ref="BJ2:BN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2017-10-29T15:56:04Z</dcterms:created>
  <dcterms:modified xsi:type="dcterms:W3CDTF">2024-05-08T17:26:16Z</dcterms:modified>
</cp:coreProperties>
</file>